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ciera\OneDrive - INCI\ADMINISTRATIVA Y FINANCIERA 2022\PLANES  ADMINISTRATIVA Y FINANCIERA\PLAN DE AUSTERIDAD\"/>
    </mc:Choice>
  </mc:AlternateContent>
  <bookViews>
    <workbookView xWindow="0" yWindow="0" windowWidth="20460" windowHeight="7080"/>
  </bookViews>
  <sheets>
    <sheet name="Hoja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2" l="1"/>
  <c r="M9" i="2"/>
  <c r="O8" i="2" l="1"/>
  <c r="O11" i="2"/>
  <c r="O13" i="2"/>
  <c r="O14" i="2"/>
  <c r="O15" i="2"/>
  <c r="O16" i="2"/>
  <c r="O17" i="2"/>
  <c r="O7" i="2"/>
  <c r="M7" i="2"/>
  <c r="M8" i="2"/>
  <c r="M11" i="2"/>
  <c r="M13" i="2"/>
  <c r="M14" i="2"/>
  <c r="M15" i="2"/>
  <c r="M16" i="2"/>
  <c r="M17" i="2"/>
  <c r="K7" i="2"/>
  <c r="K17" i="2"/>
  <c r="K16" i="2"/>
  <c r="K15" i="2"/>
  <c r="K11" i="2"/>
  <c r="K9" i="2"/>
  <c r="K8" i="2"/>
  <c r="J14" i="2" l="1"/>
  <c r="K14" i="2" s="1"/>
</calcChain>
</file>

<file path=xl/sharedStrings.xml><?xml version="1.0" encoding="utf-8"?>
<sst xmlns="http://schemas.openxmlformats.org/spreadsheetml/2006/main" count="111" uniqueCount="88">
  <si>
    <t>#</t>
  </si>
  <si>
    <t>ACTIVIDAD</t>
  </si>
  <si>
    <t>RESPONSABLE ACTIVIDAD</t>
  </si>
  <si>
    <t>FECHA INICIO</t>
  </si>
  <si>
    <t>FECHA FINAL</t>
  </si>
  <si>
    <t>META</t>
  </si>
  <si>
    <t>Contratación de personal  para prestación  de servicios profesionales y de apoyo a la gestión debidamente justificada</t>
  </si>
  <si>
    <t>Administrativa y Financiera</t>
  </si>
  <si>
    <t>Subdirección General</t>
  </si>
  <si>
    <t>Subdirección  y Comunicaciones</t>
  </si>
  <si>
    <t>Racionalizar y hacer seguimiento al  consumo de combustible.</t>
  </si>
  <si>
    <t>Gestion Humana</t>
  </si>
  <si>
    <t>Comunicaciones</t>
  </si>
  <si>
    <t>Oficina Asesora de Planeación- Secretaría General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</si>
  <si>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</si>
  <si>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</si>
  <si>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</si>
  <si>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Fomentar una cultura de ahorro de  energía en la entidad</t>
  </si>
  <si>
    <t>Sensibilización mediante comunicaciones alusivas al uso racional de energía   en medios internos de comunicación</t>
  </si>
  <si>
    <t>Hacer seguimiento al consumo  de combustible del vehículo del INCI</t>
  </si>
  <si>
    <t xml:space="preserve">Hacer seguimiento al gasto en Horas extras  </t>
  </si>
  <si>
    <t>Racionalizar las horas extras de todo el personal, ajustandolas a las estrictamente necesarias.</t>
  </si>
  <si>
    <t>INDEMNIZACION POR VACACIONES</t>
  </si>
  <si>
    <t>Las vacaciones no deben ser acumuladas, ni interrumpidas, solo por necesidades del servicio o retiro podrán ser compensadas en dinero.</t>
  </si>
  <si>
    <t>Gestión Humana</t>
  </si>
  <si>
    <t xml:space="preserve">PAPELERIA </t>
  </si>
  <si>
    <t>TELEFONIA</t>
  </si>
  <si>
    <t>% EJECUTADO RESPECTO AÑO BASE</t>
  </si>
  <si>
    <t>TERCER TRIMESTRE</t>
  </si>
  <si>
    <t xml:space="preserve">SEGUNDO TRIMESTRE </t>
  </si>
  <si>
    <t xml:space="preserve">PRIMER TRIMESTRE </t>
  </si>
  <si>
    <t>CUARTO TRIMESTRE</t>
  </si>
  <si>
    <t>OBSERVACIONES</t>
  </si>
  <si>
    <t>SERVICIOS PUBLICOS - ENERGÍA</t>
  </si>
  <si>
    <t>VALOR EJECUTADO ACUMULADO</t>
  </si>
  <si>
    <t xml:space="preserve">Realizar seguimiento al gasto por indemnización de vacaciones </t>
  </si>
  <si>
    <t xml:space="preserve">CONTRATACION DE PERSONAL PARA LA PRESTACION DE SERVICIOS PROFESIONALES Y DE APOYO A LA GESTION </t>
  </si>
  <si>
    <t xml:space="preserve">LINEAMIENTOS DECRETO </t>
  </si>
  <si>
    <t>Revisar la debida justificación de todos los contratos que se celebren  relacionados con prestación de servicios  profesionales y de Apoyo. Celebrar solo los contratos que sean estrictamente necesarios para el cumplimiento de las funciones y fines de la entidad.</t>
  </si>
  <si>
    <t xml:space="preserve">HORAS EXTRAS </t>
  </si>
  <si>
    <t>SUMINISTRO  DE  TIQUETES</t>
  </si>
  <si>
    <t>Todos los viajes aéreos nacionales e internacionales de funcionarios , deberán hacerse en clase económica,</t>
  </si>
  <si>
    <t>RECONOCIMIENTO DE VIÁTICOS</t>
  </si>
  <si>
    <t>Adoptar medidas  para garantizar la austeridad de los gastos que generen las comisiones al interior o al exterior del país por concepto de viáticos,</t>
  </si>
  <si>
    <t>EVENTOS</t>
  </si>
  <si>
    <t xml:space="preserve"> VEHICULOS OFICIALES</t>
  </si>
  <si>
    <t>Racionalizar llamadas telefónicas internacionales, nacionales y a celulares y privilegiar sistemas basados en protocolo de internet.</t>
  </si>
  <si>
    <t>Hacer uso de la impresión utilizando papel por ambas caras para documentos definitivos. Para  realizar las revisiones de documentos  hacerlo sobre  archivos digitales, o de ser necesario la impresión reutilizar el papel. Sensibilizar mediante  campañas  internas de comunicación , reutilizar y reciclar implementos de oficina.</t>
  </si>
  <si>
    <t>Oficina Asesora Juridica- Procesos que presentan los Estudios previos</t>
  </si>
  <si>
    <t>Solicitar expedición a la empresa contratada para expedición de tiquetes  unicamente  clase económica</t>
  </si>
  <si>
    <t>Reducir el número de comisiones  de servicio sin dejar de atender las necesidades de las regiones.</t>
  </si>
  <si>
    <t>100% de los contratos celebrados que sean estrictamente necesarios para coadyuvar al cumplimiento de las funciones de la entidad y se encuentren debidamente justificados.</t>
  </si>
  <si>
    <t>Reconocimiento y pago de horas extras, ajustándolas a las estrictamente necesarias.</t>
  </si>
  <si>
    <t xml:space="preserve">Expedición del 100% de tiquetes en clase económica. </t>
  </si>
  <si>
    <t>El vehículo solo podrá ser utilizado de lunes a viernes, y su uso en fines de semana y festivos deberá ser justificado en necesidades del servicio.</t>
  </si>
  <si>
    <t>Reducir el 2% el gasto en indemnización de vacaciones respecto al año anterior</t>
  </si>
  <si>
    <t xml:space="preserve">SERVICIOS PUBLICOS - ACUEDUCTO  </t>
  </si>
  <si>
    <t>Fomentar una cultura de ahorro de agua a través del establecimiento de programas pedagógicos.</t>
  </si>
  <si>
    <t>TEMAS  DECRETO  PRESIDENCIAL 371  DEL 08 ABRIL 2021</t>
  </si>
  <si>
    <t>Reducción del 1%  el valor de los viáticos de comisiones  en comparación con el año anterior</t>
  </si>
  <si>
    <t>Realizar únicamente los eventos que sean estrictamente necesarios para la entidad y privilegiar, en la organización y desarrollo, el uso de auditorios o espacios  institucionales . Privilegiar la virtualidad en la organización y desarrollo de eventos.</t>
  </si>
  <si>
    <t>Utilizar medios digitales, de manera preferente y evitar impresiones. Racionalizar el uso de papel y de tinta. Reducir el consumo, reutilizar y reciclar implementos de oficina. Las publicaciones de toda entidad deberán hacerse en su espacio web.</t>
  </si>
  <si>
    <t>Reducir en el 1%el número de resmas de papel consumidas respecto al año anterior</t>
  </si>
  <si>
    <t>Contratar planes corporativos de telefonía móvil o conmutada que permitan lograr ahorros del 1%, respecto del consumo del año anterior. No se podrán adquirir nuevos equipos de telefonía celular, salvo  las reposiciones de los equipos .</t>
  </si>
  <si>
    <t>Reducir el  1% del gasto en telefonia con respecto al año anterior</t>
  </si>
  <si>
    <t>Reducir el 1% del costo del servicio de energía respecto al año anterior</t>
  </si>
  <si>
    <r>
      <rPr>
        <b/>
        <sz val="48"/>
        <color theme="1"/>
        <rFont val="Arial Narrow"/>
        <family val="2"/>
      </rPr>
      <t>PLAN DE AUSTERIDAD Y GESTION AMBIENTAL 2022</t>
    </r>
    <r>
      <rPr>
        <b/>
        <sz val="26"/>
        <color theme="1"/>
        <rFont val="Arial Narrow"/>
        <family val="2"/>
      </rPr>
      <t xml:space="preserve">
</t>
    </r>
  </si>
  <si>
    <t>Realizar  en el  INCI de acuerdo al aforo permitido  todos los eventos o capacitaciones que cuenten con la asistencia de hasta 60 personas.</t>
  </si>
  <si>
    <t>100% de los eventos c realizados en el INCI</t>
  </si>
  <si>
    <t>Diciembre 30 de 2022</t>
  </si>
  <si>
    <t>Enero 05 de 2022</t>
  </si>
  <si>
    <t>Febrero 1 de 2022</t>
  </si>
  <si>
    <t>Enero 2 de 2022</t>
  </si>
  <si>
    <t>AÑO BASE 2021</t>
  </si>
  <si>
    <t xml:space="preserve">% EJECUTADO RESPECTO AÑO BASE (Para el calculo de ejecucion % se toma  la cuarta parte del valor del año base esto es  promedio del gasto trimestral 2021) </t>
  </si>
  <si>
    <t>No se han realizado eventos  hasta la fecha</t>
  </si>
  <si>
    <t>No se han gastado horas extras  hasta la fecha</t>
  </si>
  <si>
    <t xml:space="preserve">% EJECUTADO RESPECTO AÑO BASE(Para el calculo de ejecucion % se toma la mitad del valor del año base, esto es  el valor promedio del gasto semestral  2021) </t>
  </si>
  <si>
    <t xml:space="preserve">% EJECUTADO RESPECTO AÑO BASE  (Para el calculo de ejecucion % se toma las tres cuartas partes del valor del año base esto es  promedio del gasto trimestral 2021) </t>
  </si>
  <si>
    <t xml:space="preserve">Para el tercer trimestre del año 2022, se ha ejecutado en gastos de personal a través de contratos de prestación de servicios  el 73% del gasto en que se incurrio por este concepto en el año 2021. El comparativo aquí se hace tomando como medida el  gasto del año 2021 .Los contratos celebrados obedecen extrictamente a necesidades Institucionales. </t>
  </si>
  <si>
    <t>Se ha  ejecutado en Gastos por concepto de tiquetes aéreos el 141% en relación con el valor ejecutado en el primer semestre del año 2021. El valor odedece al reinicio de la presencialidad y la necesidad de retomar los acompañamientos establecidos a las personas con discapaicdad visual que es uno de los ejes principales del INCI</t>
  </si>
  <si>
    <t>En comparación con el año 2021 el tercer trimestre se ha ejecutado por concepto de gastos de viaticos de los servidores del area misional el 498% tomamdo como base  el  gasto del año 2021, Este aumento  debido a que se retoma la movilización posterior a la pandemia y se ejecutan las actividades pendientes sobre acompañamiento a personas con discapacidad en el país.</t>
  </si>
  <si>
    <t>El gasto de combustible del tercer trimestre del año  2022, es del  224% de lo que se ejecutó en el primer semestre  del año 2021, esto debido a que el vehículo volvió a ser utilizado  con el regreso a la normalidad,</t>
  </si>
  <si>
    <t>El gasto  por concepto de indemnización de vacaciones tuvo una variación debido al retiro voluntario de varios funcionarios de la entidad que se encontraban vinculados en provisionalidad y algunos pensionados. El porcentaje de ejecucion comparado al mismo periodo de tiempo del año 2021 es del 251%</t>
  </si>
  <si>
    <t>El consumo de papel en el tercer trimestre corresponde al 98% de lo gastado en el año 2021 durante ese mismo periodo por este concepto, esto se debe al retorno del personal a las instalaciones consumiendo asi el rescurso para seguir manteniendo los soportes documentales impresos dentro de la entidad.</t>
  </si>
  <si>
    <t xml:space="preserve">El gasto del tercer trimestre del año 2022 por telefonia fue del 83% del total gastado en el año 2021 durante ese mismo período, un comportamiento adecuado del gasto por este concepto </t>
  </si>
  <si>
    <t>La ejecución al tercer trimestre del  gasto por concepto de servicio publico AGUA en el  año 2022 es del 303% de lo que se ejecutó en el  año 2021 . Este aumento se da por el regreso de los servidores del INCI a las instalaciones fisicas de la entidad debido a la finalización del confinamiento y la normalizacion del trabajo presencial sin embargo representa un consumo relativamente normal en el transcurso del 2022</t>
  </si>
  <si>
    <t>En el tercer trimestre del año 2022 la ejecucion del gasto por concepto de servicio de energia electrica es del 107% del total del gasto por energia del año 2021 durante ese período .La ocupación  del INCI aumentó de la alternancia a la presencialidad lo que causa un mayor consumo a diferencia del año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</si>
</sst>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4" formatCode="_-&quot;$&quot;\ * #,##0.00_-;\-&quot;$&quot;\ * #,##0.00_-;_-&quot;$&quot;\ * &quot;-&quot;??_-;_-@_-"/>
    <numFmt numFmtId="43" formatCode="_-* #,##0.00_-;\-* #,##0.00_-;_-* &quot;-&quot;??_-;_-@_-"/>
    <numFmt numFmtId="164" formatCode="#,##0_ ;\-#,##0\ "/>
  </numFmts>
  <fonts count="9"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color theme="1"/>
      <name val="Arial Narrow"/>
      <family val="2"/>
    </font>
    <font>
      <sz val="12"/>
      <name val="Arial Narrow"/>
      <family val="2"/>
    </font>
    <font>
      <b/>
      <sz val="12"/>
      <color theme="1"/>
      <name val="Arial Narrow"/>
      <family val="2"/>
    </font>
    <font>
      <b/>
      <sz val="26"/>
      <color theme="1"/>
      <name val="Arial Narrow"/>
      <family val="2"/>
    </font>
    <font>
      <b/>
      <sz val="48"/>
      <color theme="1"/>
      <name val="Arial Narrow"/>
      <family val="2"/>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00FF99"/>
        <bgColor indexed="64"/>
      </patternFill>
    </fill>
    <fill>
      <patternFill patternType="solid">
        <fgColor rgb="FF99FFCC"/>
        <bgColor indexed="64"/>
      </patternFill>
    </fill>
    <fill>
      <patternFill patternType="solid">
        <fgColor rgb="FF99FF99"/>
        <bgColor indexed="64"/>
      </patternFill>
    </fill>
    <fill>
      <patternFill patternType="solid">
        <fgColor rgb="FFCCFFFF"/>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s>
  <cellStyleXfs count="5">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71">
    <xf numFmtId="0" fontId="0" fillId="0" borderId="0" xfId="0"/>
    <xf numFmtId="0" fontId="1" fillId="0" borderId="0" xfId="0" applyFont="1"/>
    <xf numFmtId="0" fontId="1" fillId="0" borderId="0" xfId="0" applyFont="1" applyAlignment="1">
      <alignment horizontal="center" vertical="center" wrapText="1"/>
    </xf>
    <xf numFmtId="0" fontId="1" fillId="2" borderId="0" xfId="0" applyFont="1"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2" borderId="15" xfId="0" applyFont="1" applyFill="1" applyBorder="1" applyAlignment="1">
      <alignment horizontal="left" vertical="top" wrapText="1"/>
    </xf>
    <xf numFmtId="0" fontId="1" fillId="2" borderId="15" xfId="0" applyFont="1" applyFill="1" applyBorder="1" applyAlignment="1">
      <alignment horizontal="left" vertical="center" wrapText="1"/>
    </xf>
    <xf numFmtId="0" fontId="1" fillId="2" borderId="15" xfId="0" applyFont="1" applyFill="1" applyBorder="1" applyAlignment="1">
      <alignment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41" fontId="1" fillId="5" borderId="5" xfId="1"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41" fontId="1" fillId="6" borderId="5" xfId="1" applyFont="1" applyFill="1" applyBorder="1" applyAlignment="1">
      <alignment horizontal="center" vertical="center" wrapText="1"/>
    </xf>
    <xf numFmtId="9" fontId="1" fillId="6" borderId="6" xfId="2" applyFont="1" applyFill="1" applyBorder="1" applyAlignment="1">
      <alignment horizontal="center" vertical="center" wrapText="1"/>
    </xf>
    <xf numFmtId="0" fontId="1" fillId="6"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41" fontId="1" fillId="8" borderId="6" xfId="1" applyFont="1" applyFill="1" applyBorder="1" applyAlignment="1">
      <alignment horizontal="center" vertical="center" wrapText="1"/>
    </xf>
    <xf numFmtId="41" fontId="1" fillId="8"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43" fontId="1" fillId="0" borderId="1" xfId="3" applyFont="1" applyBorder="1" applyAlignment="1">
      <alignment horizontal="center" vertical="center" wrapText="1"/>
    </xf>
    <xf numFmtId="9" fontId="1" fillId="5" borderId="6" xfId="2" applyFont="1" applyFill="1" applyBorder="1" applyAlignment="1">
      <alignment horizontal="center" vertical="center" wrapText="1"/>
    </xf>
    <xf numFmtId="164" fontId="1" fillId="0" borderId="1" xfId="3" applyNumberFormat="1" applyFont="1" applyBorder="1" applyAlignment="1">
      <alignment horizontal="center" vertical="center" wrapText="1"/>
    </xf>
    <xf numFmtId="41" fontId="1" fillId="7" borderId="5" xfId="0" applyNumberFormat="1" applyFont="1" applyFill="1" applyBorder="1" applyAlignment="1">
      <alignment horizontal="center" vertical="center" wrapText="1"/>
    </xf>
    <xf numFmtId="41" fontId="1" fillId="8" borderId="5" xfId="0" applyNumberFormat="1" applyFont="1" applyFill="1" applyBorder="1" applyAlignment="1">
      <alignment horizontal="center" vertical="center" wrapText="1"/>
    </xf>
    <xf numFmtId="41" fontId="1" fillId="0" borderId="0" xfId="0" applyNumberFormat="1" applyFont="1"/>
    <xf numFmtId="41" fontId="1" fillId="7" borderId="5" xfId="1" applyFont="1" applyFill="1" applyBorder="1" applyAlignment="1">
      <alignment horizontal="center" vertical="center" wrapText="1"/>
    </xf>
    <xf numFmtId="9" fontId="1" fillId="7" borderId="6" xfId="2" applyFont="1" applyFill="1" applyBorder="1" applyAlignment="1">
      <alignment horizontal="center" vertical="center" wrapText="1"/>
    </xf>
    <xf numFmtId="43" fontId="1" fillId="8" borderId="6" xfId="0" applyNumberFormat="1" applyFont="1" applyFill="1" applyBorder="1" applyAlignment="1">
      <alignment horizontal="center" vertical="center" wrapText="1"/>
    </xf>
    <xf numFmtId="41" fontId="1" fillId="0" borderId="0" xfId="1" applyFont="1"/>
    <xf numFmtId="0" fontId="7"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5">
    <cellStyle name="Millares" xfId="3" builtinId="3"/>
    <cellStyle name="Millares [0]" xfId="1" builtinId="6"/>
    <cellStyle name="Moneda 6" xfId="4"/>
    <cellStyle name="Normal" xfId="0" builtinId="0"/>
    <cellStyle name="Porcentaje" xfId="2" builtinId="5"/>
  </cellStyles>
  <dxfs count="0"/>
  <tableStyles count="0" defaultTableStyle="TableStyleMedium2" defaultPivotStyle="PivotStyleLight16"/>
  <colors>
    <mruColors>
      <color rgb="FF99FFCC"/>
      <color rgb="FFCCFF99"/>
      <color rgb="FF00CC00"/>
      <color rgb="FFCCFFFF"/>
      <color rgb="FF99FF99"/>
      <color rgb="FF66FF99"/>
      <color rgb="FF99FF66"/>
      <color rgb="FF00FF99"/>
      <color rgb="FFCCFF66"/>
      <color rgb="FFCCE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775607</xdr:colOff>
      <xdr:row>1</xdr:row>
      <xdr:rowOff>40820</xdr:rowOff>
    </xdr:from>
    <xdr:to>
      <xdr:col>2</xdr:col>
      <xdr:colOff>1510393</xdr:colOff>
      <xdr:row>3</xdr:row>
      <xdr:rowOff>666749</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6" y="244927"/>
          <a:ext cx="3170464" cy="10341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3"/>
  <sheetViews>
    <sheetView tabSelected="1" topLeftCell="G1" zoomScale="60" zoomScaleNormal="60" workbookViewId="0">
      <selection activeCell="O17" sqref="O17"/>
    </sheetView>
  </sheetViews>
  <sheetFormatPr baseColWidth="10" defaultColWidth="5" defaultRowHeight="15.75" x14ac:dyDescent="0.25"/>
  <cols>
    <col min="1" max="1" width="5" style="1"/>
    <col min="2" max="2" width="36.5703125" style="1" customWidth="1"/>
    <col min="3" max="3" width="42.28515625" style="1" customWidth="1"/>
    <col min="4" max="4" width="47.28515625" style="1" customWidth="1"/>
    <col min="5" max="5" width="19.85546875" style="1" customWidth="1"/>
    <col min="6" max="7" width="18.7109375" style="1" customWidth="1"/>
    <col min="8" max="8" width="27.85546875" style="1" customWidth="1"/>
    <col min="9" max="10" width="20.85546875" style="1" customWidth="1"/>
    <col min="11" max="11" width="29" style="1" customWidth="1"/>
    <col min="12" max="12" width="20.85546875" style="1" customWidth="1"/>
    <col min="13" max="13" width="27" style="1" customWidth="1"/>
    <col min="14" max="14" width="20.85546875" style="1" customWidth="1"/>
    <col min="15" max="15" width="28.85546875" style="1" customWidth="1"/>
    <col min="16" max="16" width="20.85546875" style="1" customWidth="1"/>
    <col min="17" max="17" width="24" style="3" customWidth="1"/>
    <col min="18" max="18" width="46.5703125" style="3" customWidth="1"/>
    <col min="19" max="19" width="5" style="3"/>
    <col min="20" max="20" width="16.5703125" style="3" bestFit="1" customWidth="1"/>
    <col min="21" max="77" width="5" style="3"/>
    <col min="78" max="16384" width="5" style="1"/>
  </cols>
  <sheetData>
    <row r="1" spans="1:82" ht="15.75" customHeight="1" x14ac:dyDescent="0.25">
      <c r="A1" s="47" t="s">
        <v>66</v>
      </c>
      <c r="B1" s="48"/>
      <c r="C1" s="48"/>
      <c r="D1" s="48"/>
      <c r="E1" s="48"/>
      <c r="F1" s="48"/>
      <c r="G1" s="48"/>
      <c r="H1" s="48"/>
      <c r="I1" s="48"/>
      <c r="J1" s="48"/>
      <c r="K1" s="48"/>
      <c r="L1" s="48"/>
      <c r="M1" s="48"/>
      <c r="N1" s="48"/>
      <c r="O1" s="48"/>
      <c r="P1" s="48"/>
      <c r="Q1" s="49"/>
    </row>
    <row r="2" spans="1:82" ht="15.75" customHeight="1" x14ac:dyDescent="0.25">
      <c r="A2" s="50"/>
      <c r="B2" s="51"/>
      <c r="C2" s="51"/>
      <c r="D2" s="51"/>
      <c r="E2" s="51"/>
      <c r="F2" s="51"/>
      <c r="G2" s="51"/>
      <c r="H2" s="51"/>
      <c r="I2" s="51"/>
      <c r="J2" s="51"/>
      <c r="K2" s="51"/>
      <c r="L2" s="51"/>
      <c r="M2" s="51"/>
      <c r="N2" s="51"/>
      <c r="O2" s="51"/>
      <c r="P2" s="51"/>
      <c r="Q2" s="52"/>
    </row>
    <row r="3" spans="1:82" ht="15.75" customHeight="1" x14ac:dyDescent="0.25">
      <c r="A3" s="50"/>
      <c r="B3" s="51"/>
      <c r="C3" s="51"/>
      <c r="D3" s="51"/>
      <c r="E3" s="51"/>
      <c r="F3" s="51"/>
      <c r="G3" s="51"/>
      <c r="H3" s="51"/>
      <c r="I3" s="51"/>
      <c r="J3" s="51"/>
      <c r="K3" s="51"/>
      <c r="L3" s="51"/>
      <c r="M3" s="51"/>
      <c r="N3" s="51"/>
      <c r="O3" s="51"/>
      <c r="P3" s="51"/>
      <c r="Q3" s="52"/>
    </row>
    <row r="4" spans="1:82" ht="57" customHeight="1" thickBot="1" x14ac:dyDescent="0.3">
      <c r="A4" s="53"/>
      <c r="B4" s="54"/>
      <c r="C4" s="54"/>
      <c r="D4" s="54"/>
      <c r="E4" s="54"/>
      <c r="F4" s="54"/>
      <c r="G4" s="54"/>
      <c r="H4" s="54"/>
      <c r="I4" s="51"/>
      <c r="J4" s="51"/>
      <c r="K4" s="51"/>
      <c r="L4" s="51"/>
      <c r="M4" s="51"/>
      <c r="N4" s="51"/>
      <c r="O4" s="51"/>
      <c r="P4" s="51"/>
      <c r="Q4" s="52"/>
    </row>
    <row r="5" spans="1:82" s="7" customFormat="1" ht="36" customHeight="1" x14ac:dyDescent="0.25">
      <c r="A5" s="67" t="s">
        <v>0</v>
      </c>
      <c r="B5" s="69" t="s">
        <v>58</v>
      </c>
      <c r="C5" s="59" t="s">
        <v>37</v>
      </c>
      <c r="D5" s="59" t="s">
        <v>1</v>
      </c>
      <c r="E5" s="59" t="s">
        <v>2</v>
      </c>
      <c r="F5" s="59" t="s">
        <v>3</v>
      </c>
      <c r="G5" s="59" t="s">
        <v>4</v>
      </c>
      <c r="H5" s="59" t="s">
        <v>73</v>
      </c>
      <c r="I5" s="59" t="s">
        <v>5</v>
      </c>
      <c r="J5" s="61" t="s">
        <v>30</v>
      </c>
      <c r="K5" s="62"/>
      <c r="L5" s="63" t="s">
        <v>29</v>
      </c>
      <c r="M5" s="64"/>
      <c r="N5" s="65" t="s">
        <v>28</v>
      </c>
      <c r="O5" s="66"/>
      <c r="P5" s="55" t="s">
        <v>31</v>
      </c>
      <c r="Q5" s="56"/>
      <c r="R5" s="57" t="s">
        <v>32</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row>
    <row r="6" spans="1:82" s="7" customFormat="1" ht="146.25" customHeight="1" x14ac:dyDescent="0.25">
      <c r="A6" s="68"/>
      <c r="B6" s="70"/>
      <c r="C6" s="60"/>
      <c r="D6" s="60"/>
      <c r="E6" s="60"/>
      <c r="F6" s="60"/>
      <c r="G6" s="60"/>
      <c r="H6" s="60"/>
      <c r="I6" s="60"/>
      <c r="J6" s="15" t="s">
        <v>34</v>
      </c>
      <c r="K6" s="16" t="s">
        <v>74</v>
      </c>
      <c r="L6" s="19" t="s">
        <v>34</v>
      </c>
      <c r="M6" s="20" t="s">
        <v>77</v>
      </c>
      <c r="N6" s="24" t="s">
        <v>34</v>
      </c>
      <c r="O6" s="25" t="s">
        <v>78</v>
      </c>
      <c r="P6" s="27" t="s">
        <v>34</v>
      </c>
      <c r="Q6" s="28" t="s">
        <v>27</v>
      </c>
      <c r="R6" s="58"/>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row>
    <row r="7" spans="1:82" s="2" customFormat="1" ht="176.25" customHeight="1" x14ac:dyDescent="0.25">
      <c r="A7" s="34">
        <v>1</v>
      </c>
      <c r="B7" s="33" t="s">
        <v>36</v>
      </c>
      <c r="C7" s="5" t="s">
        <v>6</v>
      </c>
      <c r="D7" s="5" t="s">
        <v>38</v>
      </c>
      <c r="E7" s="5" t="s">
        <v>48</v>
      </c>
      <c r="F7" s="5" t="s">
        <v>70</v>
      </c>
      <c r="G7" s="5" t="s">
        <v>69</v>
      </c>
      <c r="H7" s="37">
        <v>1355896222</v>
      </c>
      <c r="I7" s="5" t="s">
        <v>51</v>
      </c>
      <c r="J7" s="17">
        <v>134705666</v>
      </c>
      <c r="K7" s="38">
        <f>+J7/((H7/4)*1)</f>
        <v>0.39739226001029448</v>
      </c>
      <c r="L7" s="21">
        <v>439964052</v>
      </c>
      <c r="M7" s="22">
        <f>+L7/((H7/4)*2)</f>
        <v>0.64896419779241776</v>
      </c>
      <c r="N7" s="40">
        <v>741409080</v>
      </c>
      <c r="O7" s="44">
        <f>+N7/((H7/4)*3)</f>
        <v>0.72907160884470701</v>
      </c>
      <c r="P7" s="41"/>
      <c r="Q7" s="30"/>
      <c r="R7" s="12" t="s">
        <v>79</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164.25" customHeight="1" x14ac:dyDescent="0.25">
      <c r="A8" s="34">
        <v>2</v>
      </c>
      <c r="B8" s="33" t="s">
        <v>40</v>
      </c>
      <c r="C8" s="9" t="s">
        <v>41</v>
      </c>
      <c r="D8" s="5" t="s">
        <v>49</v>
      </c>
      <c r="E8" s="5" t="s">
        <v>7</v>
      </c>
      <c r="F8" s="5" t="s">
        <v>71</v>
      </c>
      <c r="G8" s="5" t="s">
        <v>69</v>
      </c>
      <c r="H8" s="37">
        <v>25361960</v>
      </c>
      <c r="I8" s="5" t="s">
        <v>53</v>
      </c>
      <c r="J8" s="36">
        <v>0</v>
      </c>
      <c r="K8" s="38">
        <f t="shared" ref="K8:K17" si="0">+J8/((H8/4)*1)</f>
        <v>0</v>
      </c>
      <c r="L8" s="21">
        <v>12298767</v>
      </c>
      <c r="M8" s="22">
        <f t="shared" ref="M8:M17" si="1">+L8/((H8/4)*2)</f>
        <v>0.96985934840998089</v>
      </c>
      <c r="N8" s="43">
        <v>26856624</v>
      </c>
      <c r="O8" s="44">
        <f t="shared" ref="O8:O17" si="2">+N8/((H8/4)*3)</f>
        <v>1.4119110668102939</v>
      </c>
      <c r="P8" s="29"/>
      <c r="Q8" s="31"/>
      <c r="R8" s="13" t="s">
        <v>80</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177" customHeight="1" x14ac:dyDescent="0.25">
      <c r="A9" s="34">
        <v>3</v>
      </c>
      <c r="B9" s="33" t="s">
        <v>42</v>
      </c>
      <c r="C9" s="9" t="s">
        <v>43</v>
      </c>
      <c r="D9" s="9" t="s">
        <v>50</v>
      </c>
      <c r="E9" s="5" t="s">
        <v>8</v>
      </c>
      <c r="F9" s="5" t="s">
        <v>71</v>
      </c>
      <c r="G9" s="5" t="s">
        <v>69</v>
      </c>
      <c r="H9" s="37">
        <v>15722738</v>
      </c>
      <c r="I9" s="5" t="s">
        <v>59</v>
      </c>
      <c r="J9" s="36">
        <v>0</v>
      </c>
      <c r="K9" s="38">
        <f t="shared" si="0"/>
        <v>0</v>
      </c>
      <c r="L9" s="21">
        <v>23074270</v>
      </c>
      <c r="M9" s="22">
        <f>+L9/((H9/4)*2)</f>
        <v>2.9351465374542269</v>
      </c>
      <c r="N9" s="40">
        <v>58722423</v>
      </c>
      <c r="O9" s="44">
        <f>+N9/((H9/4)*3)</f>
        <v>4.9798301033827572</v>
      </c>
      <c r="P9" s="41"/>
      <c r="Q9" s="32"/>
      <c r="R9" s="13" t="s">
        <v>81</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152.25" customHeight="1" x14ac:dyDescent="0.25">
      <c r="A10" s="34">
        <v>4</v>
      </c>
      <c r="B10" s="33" t="s">
        <v>44</v>
      </c>
      <c r="C10" s="9" t="s">
        <v>60</v>
      </c>
      <c r="D10" s="9" t="s">
        <v>67</v>
      </c>
      <c r="E10" s="5" t="s">
        <v>9</v>
      </c>
      <c r="F10" s="5" t="s">
        <v>71</v>
      </c>
      <c r="G10" s="5" t="s">
        <v>69</v>
      </c>
      <c r="H10" s="39">
        <v>0</v>
      </c>
      <c r="I10" s="5" t="s">
        <v>68</v>
      </c>
      <c r="J10" s="18">
        <v>0</v>
      </c>
      <c r="K10" s="38">
        <v>0</v>
      </c>
      <c r="L10" s="23">
        <v>0</v>
      </c>
      <c r="M10" s="22">
        <v>0</v>
      </c>
      <c r="N10" s="26">
        <v>0</v>
      </c>
      <c r="O10" s="44">
        <v>0</v>
      </c>
      <c r="P10" s="29"/>
      <c r="Q10" s="32"/>
      <c r="R10" s="13" t="s">
        <v>75</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155.25" customHeight="1" x14ac:dyDescent="0.25">
      <c r="A11" s="34">
        <v>5</v>
      </c>
      <c r="B11" s="33" t="s">
        <v>45</v>
      </c>
      <c r="C11" s="5" t="s">
        <v>10</v>
      </c>
      <c r="D11" s="9" t="s">
        <v>19</v>
      </c>
      <c r="E11" s="5" t="s">
        <v>7</v>
      </c>
      <c r="F11" s="5" t="s">
        <v>72</v>
      </c>
      <c r="G11" s="5" t="s">
        <v>69</v>
      </c>
      <c r="H11" s="37">
        <v>1026665</v>
      </c>
      <c r="I11" s="5" t="s">
        <v>54</v>
      </c>
      <c r="J11" s="17">
        <v>494872</v>
      </c>
      <c r="K11" s="38">
        <f t="shared" si="0"/>
        <v>1.9280758572660019</v>
      </c>
      <c r="L11" s="21">
        <v>806050</v>
      </c>
      <c r="M11" s="22">
        <f t="shared" si="1"/>
        <v>1.5702298218016588</v>
      </c>
      <c r="N11" s="40">
        <v>1721150</v>
      </c>
      <c r="O11" s="44">
        <f t="shared" si="2"/>
        <v>2.2352633689340404</v>
      </c>
      <c r="P11" s="29"/>
      <c r="Q11" s="32"/>
      <c r="R11" s="13" t="s">
        <v>82</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95.1" customHeight="1" x14ac:dyDescent="0.25">
      <c r="A12" s="34">
        <v>6</v>
      </c>
      <c r="B12" s="33" t="s">
        <v>39</v>
      </c>
      <c r="C12" s="5" t="s">
        <v>21</v>
      </c>
      <c r="D12" s="9" t="s">
        <v>20</v>
      </c>
      <c r="E12" s="5" t="s">
        <v>11</v>
      </c>
      <c r="F12" s="5" t="s">
        <v>72</v>
      </c>
      <c r="G12" s="5" t="s">
        <v>69</v>
      </c>
      <c r="H12" s="37">
        <v>0</v>
      </c>
      <c r="I12" s="5" t="s">
        <v>52</v>
      </c>
      <c r="J12" s="18">
        <v>0</v>
      </c>
      <c r="K12" s="38">
        <v>0</v>
      </c>
      <c r="L12" s="21">
        <v>0</v>
      </c>
      <c r="M12" s="22">
        <v>0</v>
      </c>
      <c r="N12" s="26">
        <v>0</v>
      </c>
      <c r="O12" s="44">
        <v>0</v>
      </c>
      <c r="P12" s="29"/>
      <c r="Q12" s="32"/>
      <c r="R12" s="13" t="s">
        <v>76</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159.75" customHeight="1" x14ac:dyDescent="0.25">
      <c r="A13" s="34">
        <v>7</v>
      </c>
      <c r="B13" s="33" t="s">
        <v>22</v>
      </c>
      <c r="C13" s="9" t="s">
        <v>23</v>
      </c>
      <c r="D13" s="11" t="s">
        <v>35</v>
      </c>
      <c r="E13" s="5" t="s">
        <v>24</v>
      </c>
      <c r="F13" s="5" t="s">
        <v>72</v>
      </c>
      <c r="G13" s="5" t="s">
        <v>69</v>
      </c>
      <c r="H13" s="37">
        <v>25777279</v>
      </c>
      <c r="I13" s="5" t="s">
        <v>55</v>
      </c>
      <c r="J13" s="18">
        <v>0</v>
      </c>
      <c r="K13" s="38">
        <v>0</v>
      </c>
      <c r="L13" s="21">
        <v>38817713</v>
      </c>
      <c r="M13" s="22">
        <f t="shared" si="1"/>
        <v>3.0117773873650511</v>
      </c>
      <c r="N13" s="40">
        <v>48503038</v>
      </c>
      <c r="O13" s="44">
        <f t="shared" si="2"/>
        <v>2.5088263712137087</v>
      </c>
      <c r="P13" s="41"/>
      <c r="Q13" s="32"/>
      <c r="R13" s="13" t="s">
        <v>83</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164.25" customHeight="1" x14ac:dyDescent="0.25">
      <c r="A14" s="34">
        <v>8</v>
      </c>
      <c r="B14" s="33" t="s">
        <v>25</v>
      </c>
      <c r="C14" s="9" t="s">
        <v>61</v>
      </c>
      <c r="D14" s="9" t="s">
        <v>47</v>
      </c>
      <c r="E14" s="5" t="s">
        <v>12</v>
      </c>
      <c r="F14" s="5" t="s">
        <v>72</v>
      </c>
      <c r="G14" s="5" t="s">
        <v>69</v>
      </c>
      <c r="H14" s="37">
        <v>241</v>
      </c>
      <c r="I14" s="5" t="s">
        <v>62</v>
      </c>
      <c r="J14" s="18">
        <f>35+17</f>
        <v>52</v>
      </c>
      <c r="K14" s="38">
        <f t="shared" si="0"/>
        <v>0.86307053941908718</v>
      </c>
      <c r="L14" s="23">
        <v>117</v>
      </c>
      <c r="M14" s="22">
        <f t="shared" si="1"/>
        <v>0.97095435684647302</v>
      </c>
      <c r="N14" s="26">
        <v>178</v>
      </c>
      <c r="O14" s="44">
        <f t="shared" si="2"/>
        <v>0.98478561549100974</v>
      </c>
      <c r="P14" s="29"/>
      <c r="Q14" s="32"/>
      <c r="R14" s="14" t="s">
        <v>84</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111" customHeight="1" x14ac:dyDescent="0.25">
      <c r="A15" s="34">
        <v>9</v>
      </c>
      <c r="B15" s="33" t="s">
        <v>26</v>
      </c>
      <c r="C15" s="9" t="s">
        <v>46</v>
      </c>
      <c r="D15" s="9" t="s">
        <v>63</v>
      </c>
      <c r="E15" s="5" t="s">
        <v>13</v>
      </c>
      <c r="F15" s="5" t="s">
        <v>72</v>
      </c>
      <c r="G15" s="5" t="s">
        <v>69</v>
      </c>
      <c r="H15" s="37">
        <v>15613954.9</v>
      </c>
      <c r="I15" s="5" t="s">
        <v>64</v>
      </c>
      <c r="J15" s="17">
        <v>3555205</v>
      </c>
      <c r="K15" s="38">
        <f t="shared" si="0"/>
        <v>0.91077629537664406</v>
      </c>
      <c r="L15" s="21">
        <v>6566899</v>
      </c>
      <c r="M15" s="22">
        <f t="shared" si="1"/>
        <v>0.84115767492065696</v>
      </c>
      <c r="N15" s="40">
        <v>9721290</v>
      </c>
      <c r="O15" s="44">
        <f t="shared" si="2"/>
        <v>0.8301368924794319</v>
      </c>
      <c r="P15" s="41"/>
      <c r="Q15" s="45"/>
      <c r="R15" s="13" t="s">
        <v>85</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185.25" customHeight="1" x14ac:dyDescent="0.25">
      <c r="A16" s="34">
        <v>10</v>
      </c>
      <c r="B16" s="33" t="s">
        <v>56</v>
      </c>
      <c r="C16" s="9" t="s">
        <v>14</v>
      </c>
      <c r="D16" s="9" t="s">
        <v>15</v>
      </c>
      <c r="E16" s="8" t="s">
        <v>16</v>
      </c>
      <c r="F16" s="5" t="s">
        <v>72</v>
      </c>
      <c r="G16" s="5" t="s">
        <v>69</v>
      </c>
      <c r="H16" s="37">
        <v>1454875</v>
      </c>
      <c r="I16" s="5" t="s">
        <v>57</v>
      </c>
      <c r="J16" s="17">
        <v>1221349</v>
      </c>
      <c r="K16" s="38">
        <f t="shared" si="0"/>
        <v>3.3579489646876879</v>
      </c>
      <c r="L16" s="21">
        <v>2130879</v>
      </c>
      <c r="M16" s="22">
        <f t="shared" si="1"/>
        <v>2.9292949566113928</v>
      </c>
      <c r="N16" s="40">
        <v>3301099</v>
      </c>
      <c r="O16" s="44">
        <f t="shared" si="2"/>
        <v>3.0253219921528194</v>
      </c>
      <c r="P16" s="29"/>
      <c r="Q16" s="32"/>
      <c r="R16" s="13" t="s">
        <v>86</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138.75" customHeight="1" x14ac:dyDescent="0.25">
      <c r="A17" s="35">
        <v>11</v>
      </c>
      <c r="B17" s="33" t="s">
        <v>33</v>
      </c>
      <c r="C17" s="9" t="s">
        <v>17</v>
      </c>
      <c r="D17" s="10" t="s">
        <v>18</v>
      </c>
      <c r="E17" s="10" t="s">
        <v>16</v>
      </c>
      <c r="F17" s="5" t="s">
        <v>72</v>
      </c>
      <c r="G17" s="5" t="s">
        <v>69</v>
      </c>
      <c r="H17" s="37">
        <v>29383639</v>
      </c>
      <c r="I17" s="5" t="s">
        <v>65</v>
      </c>
      <c r="J17" s="17">
        <v>2831690</v>
      </c>
      <c r="K17" s="38">
        <f t="shared" si="0"/>
        <v>0.38547846303175726</v>
      </c>
      <c r="L17" s="21">
        <v>11528390</v>
      </c>
      <c r="M17" s="22">
        <f t="shared" si="1"/>
        <v>0.78468088993334006</v>
      </c>
      <c r="N17" s="40">
        <v>23559080</v>
      </c>
      <c r="O17" s="44">
        <f t="shared" si="2"/>
        <v>1.069033916005661</v>
      </c>
      <c r="P17" s="29"/>
      <c r="Q17" s="32"/>
      <c r="R17" s="13" t="s">
        <v>87</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x14ac:dyDescent="0.25">
      <c r="L18" s="42"/>
    </row>
    <row r="21" spans="1:82" x14ac:dyDescent="0.25">
      <c r="J21" s="46"/>
      <c r="K21" s="46"/>
      <c r="L21" s="46"/>
      <c r="M21" s="46"/>
      <c r="N21" s="46"/>
    </row>
    <row r="22" spans="1:82" x14ac:dyDescent="0.25">
      <c r="J22" s="46"/>
      <c r="K22" s="46"/>
      <c r="L22" s="46"/>
      <c r="M22" s="46"/>
      <c r="N22" s="46"/>
    </row>
    <row r="23" spans="1:82" x14ac:dyDescent="0.25">
      <c r="J23" s="46"/>
      <c r="K23" s="46"/>
      <c r="L23" s="46"/>
      <c r="M23" s="46"/>
      <c r="N23" s="46"/>
    </row>
  </sheetData>
  <mergeCells count="15">
    <mergeCell ref="A1:Q4"/>
    <mergeCell ref="P5:Q5"/>
    <mergeCell ref="R5:R6"/>
    <mergeCell ref="G5:G6"/>
    <mergeCell ref="I5:I6"/>
    <mergeCell ref="J5:K5"/>
    <mergeCell ref="L5:M5"/>
    <mergeCell ref="N5:O5"/>
    <mergeCell ref="A5:A6"/>
    <mergeCell ref="B5:B6"/>
    <mergeCell ref="C5:C6"/>
    <mergeCell ref="D5:D6"/>
    <mergeCell ref="E5:E6"/>
    <mergeCell ref="F5:F6"/>
    <mergeCell ref="H5:H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Financiera</cp:lastModifiedBy>
  <cp:lastPrinted>2020-04-20T22:47:38Z</cp:lastPrinted>
  <dcterms:created xsi:type="dcterms:W3CDTF">2019-05-15T13:17:41Z</dcterms:created>
  <dcterms:modified xsi:type="dcterms:W3CDTF">2022-10-11T17:01:43Z</dcterms:modified>
</cp:coreProperties>
</file>