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C:\Users\Mcruz\Documents\INCI\2023\Riesgos 2023\Riesgos de Corrupción 2023\"/>
    </mc:Choice>
  </mc:AlternateContent>
  <xr:revisionPtr revIDLastSave="0" documentId="8_{4B4E0A5F-B564-4AEC-B4B4-502CB9F1149E}" xr6:coauthVersionLast="36" xr6:coauthVersionMax="36" xr10:uidLastSave="{00000000-0000-0000-0000-000000000000}"/>
  <bookViews>
    <workbookView xWindow="0" yWindow="0" windowWidth="28800" windowHeight="10725" xr2:uid="{00000000-000D-0000-FFFF-FFFF00000000}"/>
  </bookViews>
  <sheets>
    <sheet name="RIESGOS DE CORRUPCIÓN 2023" sheetId="7" r:id="rId1"/>
    <sheet name="Hoja1" sheetId="4" r:id="rId2"/>
    <sheet name="Listas" sheetId="5" state="hidden" r:id="rId3"/>
    <sheet name="resumen" sheetId="6" state="hidden" r:id="rId4"/>
  </sheets>
  <externalReferences>
    <externalReference r:id="rId5"/>
    <externalReference r:id="rId6"/>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29" i="7" l="1"/>
  <c r="BG26" i="7"/>
  <c r="BG24" i="7"/>
  <c r="BG18" i="7"/>
  <c r="BG15" i="7"/>
  <c r="BG13" i="7"/>
  <c r="BG12" i="7"/>
  <c r="AY18" i="7"/>
  <c r="AY13" i="7"/>
  <c r="AY12" i="7"/>
  <c r="AY11" i="7"/>
  <c r="AU16" i="7"/>
  <c r="AH13" i="7"/>
  <c r="AH12" i="7"/>
  <c r="AH11" i="7"/>
  <c r="AH29" i="7"/>
  <c r="AK29" i="7"/>
  <c r="AU29" i="7"/>
  <c r="AU19" i="7" l="1"/>
  <c r="AK15" i="7" l="1"/>
  <c r="AK13" i="7"/>
  <c r="AI11" i="7" l="1"/>
  <c r="AK11" i="7"/>
  <c r="AU11" i="7"/>
  <c r="BG11" i="7"/>
  <c r="AU32" i="7" l="1"/>
  <c r="AK32" i="7"/>
  <c r="AH32" i="7"/>
  <c r="AU31" i="7"/>
  <c r="AU30" i="7"/>
  <c r="AU25" i="7"/>
  <c r="AK25" i="7"/>
  <c r="AH25" i="7"/>
  <c r="AY24" i="7"/>
  <c r="AU24" i="7"/>
  <c r="AK24" i="7"/>
  <c r="AH24" i="7"/>
  <c r="AY23" i="7"/>
  <c r="AU23" i="7"/>
  <c r="AK23" i="7"/>
  <c r="AH23" i="7"/>
  <c r="AY22" i="7"/>
  <c r="AU22" i="7"/>
  <c r="AK22" i="7"/>
  <c r="AH22" i="7"/>
  <c r="AU21" i="7"/>
  <c r="BG20" i="7"/>
  <c r="AU20" i="7"/>
  <c r="AK20" i="7"/>
  <c r="AH20" i="7"/>
  <c r="AU18" i="7"/>
  <c r="AU17" i="7"/>
  <c r="AY15" i="7"/>
  <c r="AU15" i="7"/>
  <c r="AU14" i="7"/>
  <c r="AU13" i="7"/>
  <c r="AU12" i="7"/>
  <c r="BG10" i="7"/>
  <c r="AY10" i="7"/>
  <c r="AK10" i="7"/>
  <c r="AH10" i="7"/>
  <c r="AI10" i="7" s="1"/>
  <c r="AU9" i="7"/>
  <c r="BG8" i="7"/>
  <c r="AY8" i="7"/>
  <c r="AU8" i="7"/>
  <c r="AK8" i="7"/>
  <c r="AH8" i="7"/>
  <c r="AI8" i="7" s="1"/>
  <c r="AA4" i="6" l="1"/>
  <c r="AB4" i="6" s="1"/>
  <c r="AD4" i="6"/>
  <c r="AN4" i="6"/>
  <c r="AR4" i="6"/>
  <c r="AZ4" i="6"/>
  <c r="AN5" i="6"/>
  <c r="AA6" i="6"/>
  <c r="AB6" i="6" s="1"/>
  <c r="AD6" i="6"/>
  <c r="AR6" i="6"/>
  <c r="AZ6" i="6"/>
  <c r="AA8" i="6"/>
  <c r="AB8" i="6" s="1"/>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<sst xmlns="http://schemas.openxmlformats.org/spreadsheetml/2006/main" count="1443" uniqueCount="659">
  <si>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</si>
  <si>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</si>
  <si>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</si>
  <si>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</si>
  <si>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</si>
  <si>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</si>
  <si>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</si>
  <si>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</si>
  <si>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</si>
  <si>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</si>
  <si>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</si>
  <si>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</si>
  <si>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</si>
  <si>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</si>
  <si>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</si>
  <si>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</si>
  <si>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</si>
  <si>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</si>
  <si>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</si>
  <si>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</si>
  <si>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</si>
  <si>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</si>
  <si>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</si>
  <si>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</si>
  <si>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</si>
  <si>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</si>
  <si>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</si>
  <si>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</si>
  <si>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</si>
  <si>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</si>
  <si>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</si>
  <si>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</si>
  <si>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</si>
  <si>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</si>
  <si>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</si>
  <si>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</si>
  <si>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</si>
  <si>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</si>
  <si>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</si>
  <si>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</si>
  <si>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</si>
  <si>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</si>
  <si>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</si>
  <si>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</si>
  <si>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</si>
  <si>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</si>
  <si>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</si>
  <si>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</si>
  <si>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</si>
  <si>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</si>
  <si>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</si>
  <si>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</si>
  <si>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</si>
  <si>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</si>
  <si>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</si>
  <si>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</si>
  <si>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</si>
  <si>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</si>
  <si>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</si>
  <si>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</si>
  <si>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</si>
  <si>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</si>
  <si>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</si>
  <si>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</si>
  <si>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</si>
  <si>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</si>
  <si>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</si>
  <si>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</si>
  <si>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</si>
  <si>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</si>
  <si>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</si>
  <si>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</si>
  <si>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</si>
  <si>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</si>
  <si>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</si>
  <si>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</si>
  <si>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</si>
  <si>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</si>
  <si>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</si>
  <si>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</si>
  <si>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</si>
  <si>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</si>
  <si>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</si>
  <si>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</si>
  <si>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</si>
  <si>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</si>
  <si>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</si>
  <si>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</si>
  <si>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</si>
  <si>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</si>
  <si>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</si>
  <si>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</si>
  <si>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</si>
  <si>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</si>
  <si>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</si>
  <si>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</si>
  <si>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</si>
  <si>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</si>
  <si>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</si>
  <si>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</si>
  <si>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</si>
  <si>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</si>
  <si>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</si>
  <si>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</si>
  <si>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</si>
  <si>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</si>
  <si>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</si>
  <si>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</si>
  <si>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</si>
  <si>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</si>
  <si>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</si>
  <si>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</si>
  <si>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</si>
  <si>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Promover el desarrollo del talento humano mediante acciones que generen un ambiente laboral propicio e impacten positivamente la productividad y mejoren la calidad de la vida laboral.</t>
  </si>
  <si>
    <t>Financieros</t>
  </si>
  <si>
    <t>R15</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</si>
  <si>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</si>
  <si>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</si>
  <si>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</si>
  <si>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</si>
  <si>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</si>
  <si>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</si>
  <si>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</si>
  <si>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</si>
  <si>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</si>
  <si>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Versión:4</t>
  </si>
  <si>
    <t>Proceso: Direccionamiento Estratégico</t>
  </si>
  <si>
    <t>Vigencia: 18/10/2019</t>
  </si>
  <si>
    <t>ANALISIS DE RIESGO INHERENTE</t>
  </si>
  <si>
    <t xml:space="preserve">Solidez Individual del control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</si>
  <si>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</si>
  <si>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</si>
  <si>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</si>
  <si>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</si>
  <si>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</si>
  <si>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</si>
  <si>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</si>
  <si>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</si>
  <si>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</si>
  <si>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</si>
  <si>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</si>
  <si>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</si>
  <si>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</si>
  <si>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</si>
  <si>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</si>
  <si>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</si>
  <si>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</si>
  <si>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</si>
  <si>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</si>
  <si>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</si>
  <si>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</si>
  <si>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</si>
  <si>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</si>
  <si>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</si>
  <si>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</si>
  <si>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</si>
  <si>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</si>
  <si>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</si>
  <si>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</si>
  <si>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</si>
  <si>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</si>
  <si>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</si>
  <si>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</si>
  <si>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</si>
  <si>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</si>
  <si>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</si>
  <si>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</si>
  <si>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</si>
  <si>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</si>
  <si>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</si>
  <si>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</si>
  <si>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</si>
  <si>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</si>
  <si>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</si>
  <si>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</si>
  <si>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</si>
  <si>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</si>
  <si>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</si>
  <si>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</si>
  <si>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</si>
  <si>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</si>
  <si>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</si>
  <si>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 xml:space="preserve">Proveer y controlar los recursos presupuestales, financieros y contables para el cumplimiento de los objetivos institucionales. </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</si>
  <si>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</si>
  <si>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</si>
  <si>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</si>
  <si>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</si>
  <si>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</si>
  <si>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</si>
  <si>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</si>
  <si>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</si>
  <si>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</si>
  <si>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</si>
  <si>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</si>
  <si>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</si>
  <si>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</si>
  <si>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</si>
  <si>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</si>
  <si>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</si>
  <si>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</si>
  <si>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</si>
  <si>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</si>
  <si>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</si>
  <si>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</si>
  <si>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</si>
  <si>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</si>
  <si>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Incumplimiento de los procedimientos establecidos para el desarrollo de una comisión</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</si>
  <si>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</si>
  <si>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</si>
  <si>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</si>
  <si>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</si>
  <si>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</si>
  <si>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</si>
  <si>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</si>
  <si>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</si>
  <si>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</si>
  <si>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</si>
  <si>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 xml:space="preserve">Producir y comercializar material especializado requerido por entidades públicas, privadas, personas ciegas y con baja visión contribuyendo con el acceso a la información de las personas con discapacidad visual.
</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</si>
  <si>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</si>
  <si>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</si>
  <si>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</si>
  <si>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</si>
  <si>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</si>
  <si>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</si>
  <si>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</si>
  <si>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</si>
  <si>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</si>
  <si>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</si>
  <si>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</si>
  <si>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</si>
  <si>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</si>
  <si>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</si>
  <si>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</si>
  <si>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</si>
  <si>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</si>
  <si>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</si>
  <si>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</si>
  <si>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</si>
  <si>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</si>
  <si>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</si>
  <si>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</si>
  <si>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</si>
  <si>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</si>
  <si>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</si>
  <si>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</si>
  <si>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</si>
  <si>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</si>
  <si>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</si>
  <si>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</si>
  <si>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</si>
  <si>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</si>
  <si>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</si>
  <si>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</si>
  <si>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</si>
  <si>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</si>
  <si>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</si>
  <si>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</si>
  <si>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</si>
  <si>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</si>
  <si>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</si>
  <si>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</si>
  <si>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</si>
  <si>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Gestión humana
Asuntos Disciplinarios</t>
  </si>
  <si>
    <t>Manipulación de la información insumo de la investigación.</t>
  </si>
  <si>
    <t>NA</t>
  </si>
  <si>
    <t>Investigaciones disciplinarias; fiscales y/o penales</t>
  </si>
  <si>
    <t>Profesional Disciplinarios</t>
  </si>
  <si>
    <t>Documentos soporte de cada investigación</t>
  </si>
  <si>
    <t xml:space="preserve">Número de procesos con los documentos soporte correspondiente </t>
  </si>
  <si>
    <t>Gestión Jurídica</t>
  </si>
  <si>
    <t>Incumplimiento doloso de los procedimientos establecidos dentro del Sistema Integrado de Gestión y la normatividad Vigente</t>
  </si>
  <si>
    <t>EKOGUI</t>
  </si>
  <si>
    <t>1. Investigaciones disciplinarias; fiscales y/o penales. 
2. Pérdida de credibilidad en la entidad.</t>
  </si>
  <si>
    <t>Agosto de 2020</t>
  </si>
  <si>
    <t>Procedimientos SIG</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</si>
  <si>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</si>
  <si>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</si>
  <si>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</si>
  <si>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</si>
  <si>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</si>
  <si>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</si>
  <si>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abril 30de 2020</t>
  </si>
  <si>
    <t>Asesor de control  interno</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</si>
  <si>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</si>
  <si>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</si>
  <si>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</si>
  <si>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</si>
  <si>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</si>
  <si>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</si>
  <si>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</si>
  <si>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Administrativo</t>
  </si>
  <si>
    <t xml:space="preserve">Falta de registro de los movimientos del inventario </t>
  </si>
  <si>
    <t>Posibilidad de recibir dádivas o beneficios a nombre propio o de terceros por la sustracción de bienes muebles de la Entidad.</t>
  </si>
  <si>
    <t xml:space="preserve">1. Investigaciones disciplinarias; fiscales y/o penales
</t>
  </si>
  <si>
    <t>Documento de valoración de activos (cruce de información y conciliación).</t>
  </si>
  <si>
    <t>Falta de seguimiento al inventario.</t>
  </si>
  <si>
    <t>Documentos de monitoreo del inventario.</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</si>
  <si>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</si>
  <si>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</si>
  <si>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Posibilidad de recibir o solicitar cualquier dádiva o beneficio a nombre propio o de terceros al manipular/ incluir / extraer documentos o información sensible a cualquier expediente en custodia de archivo central o de gestión</t>
  </si>
  <si>
    <t>Coordinadora Grupo Gestión Humana y de la información</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</si>
  <si>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</si>
  <si>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</si>
  <si>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</si>
  <si>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</si>
  <si>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</si>
  <si>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</si>
  <si>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</si>
  <si>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</si>
  <si>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</si>
  <si>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</si>
  <si>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</si>
  <si>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</si>
  <si>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</si>
  <si>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</si>
  <si>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</si>
  <si>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</si>
  <si>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</si>
  <si>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</si>
  <si>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</si>
  <si>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</si>
  <si>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</si>
  <si>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</si>
  <si>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</si>
  <si>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</si>
  <si>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</si>
  <si>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</si>
  <si>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</si>
  <si>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</si>
  <si>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</si>
  <si>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</si>
  <si>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</si>
  <si>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</si>
  <si>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</si>
  <si>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</si>
  <si>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</si>
  <si>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</si>
  <si>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</si>
  <si>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</si>
  <si>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</si>
  <si>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</si>
  <si>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</si>
  <si>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</si>
  <si>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</si>
  <si>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</si>
  <si>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</si>
  <si>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</si>
  <si>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</si>
  <si>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</si>
  <si>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</si>
  <si>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</si>
  <si>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</si>
  <si>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</si>
  <si>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</si>
  <si>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</si>
  <si>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</si>
  <si>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</si>
  <si>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</si>
  <si>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</si>
  <si>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</si>
  <si>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</si>
  <si>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</si>
  <si>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</si>
  <si>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</si>
  <si>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</si>
  <si>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</si>
  <si>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</si>
  <si>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</si>
  <si>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</si>
  <si>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</si>
  <si>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</si>
  <si>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</si>
  <si>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</si>
  <si>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</si>
  <si>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</si>
  <si>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</si>
  <si>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</si>
  <si>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</si>
  <si>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</si>
  <si>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</si>
  <si>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</si>
  <si>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</si>
  <si>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</si>
  <si>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</si>
  <si>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</si>
  <si>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</si>
  <si>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</si>
  <si>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</si>
  <si>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</si>
  <si>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</si>
  <si>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</si>
  <si>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</si>
  <si>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</si>
  <si>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</si>
  <si>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</si>
  <si>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</si>
  <si>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</si>
  <si>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</si>
  <si>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</si>
  <si>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</si>
  <si>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</si>
  <si>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</si>
  <si>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</si>
  <si>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</si>
  <si>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</si>
  <si>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</si>
  <si>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</si>
  <si>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</si>
  <si>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</si>
  <si>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</si>
  <si>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</si>
  <si>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</si>
  <si>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</si>
  <si>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</si>
  <si>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</si>
  <si>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</si>
  <si>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</si>
  <si>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</si>
  <si>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</si>
  <si>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</si>
  <si>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</si>
  <si>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</si>
  <si>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</si>
  <si>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</si>
  <si>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</si>
  <si>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</si>
  <si>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</si>
  <si>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</si>
  <si>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</si>
  <si>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</si>
  <si>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</si>
  <si>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</si>
  <si>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</si>
  <si>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</si>
  <si>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</si>
  <si>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</si>
  <si>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</si>
  <si>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</si>
  <si>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</si>
  <si>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</si>
  <si>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</si>
  <si>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</si>
  <si>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</si>
  <si>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</si>
  <si>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</si>
  <si>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</si>
  <si>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</si>
  <si>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</si>
  <si>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</si>
  <si>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</si>
  <si>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</si>
  <si>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</si>
  <si>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</si>
  <si>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</si>
  <si>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</si>
  <si>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</si>
  <si>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</si>
  <si>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</si>
  <si>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</si>
  <si>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</si>
  <si>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</si>
  <si>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</si>
  <si>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</si>
  <si>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</si>
  <si>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</si>
  <si>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</si>
  <si>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</si>
  <si>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</si>
  <si>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</si>
  <si>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</si>
  <si>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</si>
  <si>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</si>
  <si>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</si>
  <si>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</si>
  <si>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</si>
  <si>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</si>
  <si>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</si>
  <si>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</si>
  <si>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</si>
  <si>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</si>
  <si>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</si>
  <si>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</si>
  <si>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</si>
  <si>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</si>
  <si>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</si>
  <si>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</si>
  <si>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</si>
  <si>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</si>
  <si>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</si>
  <si>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</si>
  <si>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</si>
  <si>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</si>
  <si>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</si>
  <si>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</si>
  <si>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</si>
  <si>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</si>
  <si>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</si>
  <si>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</si>
  <si>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</si>
  <si>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</si>
  <si>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</si>
  <si>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</si>
  <si>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</si>
  <si>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</si>
  <si>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</si>
  <si>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</si>
  <si>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</si>
  <si>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</si>
  <si>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</si>
  <si>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</si>
  <si>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</si>
  <si>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</si>
  <si>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</si>
  <si>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</si>
  <si>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</si>
  <si>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</si>
  <si>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</si>
  <si>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</si>
  <si>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</si>
  <si>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</si>
  <si>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</si>
  <si>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</si>
  <si>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Posibilidad de recibir o solicitar cualquier dádiva o beneficio a nombre propio o de terceros con el fin de favorecer a alguien con nombramientos, encargos, incentivos u otros beneficios laborales.</t>
  </si>
  <si>
    <t xml:space="preserve">Planteamiento de actividades que no estén relacionadas con los objetivos estratégicos o los proyectos de inversión,  originando una ejecución de recursos inadecuada.
</t>
  </si>
  <si>
    <t>Posibilidad de pérdida económica y reputacional por direccionar la formulación y/o seguimiento del plan de acción o del plan de adquisiciones de manera que responda a intereses particulares.</t>
  </si>
  <si>
    <t>Actas de Reunión  y lista de asistencia.</t>
  </si>
  <si>
    <t>Falta de revisión de las solicitudes y expedición de CDP´s y RP´s.</t>
  </si>
  <si>
    <t>El técnico del proceso de la tienda revisa el Formato de ventas diarias del dinero obtenido producto de las ventas diarias en la Tienda y lo cruza con el Formato de Consignación para que el mensajero de la entidad realice la consignación en el banco.</t>
  </si>
  <si>
    <t>Inventario realizado y conciliado / 12</t>
  </si>
  <si>
    <r>
      <rPr>
        <sz val="12"/>
        <rFont val="Arial"/>
        <family val="2"/>
      </rPr>
      <t>Definir roles y perfiles por cargos en los sistemas de información asegurándose de establecer una adecuada segregación de funciones para garantizar la integridad de los sistemas de información.</t>
    </r>
    <r>
      <rPr>
        <sz val="12"/>
        <color theme="1"/>
        <rFont val="Arial"/>
        <family val="2"/>
      </rPr>
      <t xml:space="preserve">
</t>
    </r>
  </si>
  <si>
    <t>Posibilidad de pérdida económica por uso indebido de la información por parte del personal de control interno en beneficio personal o de terceros para emitir resultados de las evaluaciones distintos a la realidad.</t>
  </si>
  <si>
    <t>Contrato firmado con el cumplimiento de requisitos y verificación de certificaciones entes de control</t>
  </si>
  <si>
    <t xml:space="preserve">Gestión Documental </t>
  </si>
  <si>
    <t>Garantizar una Gestión Documental eficiente y efectiva, durante todo el clico de vida de los documentos (Archivo de Gestión,
Archivo Central y Archivo Histórico).</t>
  </si>
  <si>
    <t>Posibilidad de perdida económica y reputacional   por  uso de  recursos (tiquetes aéreos, terrestres, viáticos) destinados para una comisión para  beneficio propio o de terceros.</t>
  </si>
  <si>
    <t>Secretaria de Subdirección</t>
  </si>
  <si>
    <t xml:space="preserve">No se diligencia  adecuadamente y de manera oportuna  los  formato  del dinero (venta en efectivo y de consignación) que ingresa y permanece en la Tienda producto de las ventas diarias.
</t>
  </si>
  <si>
    <t>Numero de actas o correos / Numero de contratos que llegan</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</si>
  <si>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</si>
  <si>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</si>
  <si>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</si>
  <si>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El profesional especializado  del proceso de Informática y Tecnología implementa la Política de seguridad y privacidad de  la información de la Entidad y los procedimientos del Sistema Integrado de Gestión y la normatividad vigente.</t>
  </si>
  <si>
    <t>Posibilidad de perdida económica por recibir dádivas o beneficios a nombre propio o de terceros por dilatar o alterar los documentos y la  información en  una investigación.</t>
  </si>
  <si>
    <t>Número de reuniones realizadas.
Numero de formatos Lista de Chequeo diligenciados</t>
  </si>
  <si>
    <t xml:space="preserve">Número de informes con (original de la permanencia firmada por autoridad competente, formato de pago de taxi, colillas de los transportes intermunicipal y tiquetes aéreos)/Numero total de comisiones </t>
  </si>
  <si>
    <t>El profesional especializado documenta y  realiza los registros de las evidencias de las investigaciones en el repositorio correspondiente.</t>
  </si>
  <si>
    <t>Número de documentos de valoración de activos (cruce de información y conciliación) elaborados y aprobados</t>
  </si>
  <si>
    <t>Número de documentos del primer inventario de cada año y sus modificaciones elaborados y aprobados</t>
  </si>
  <si>
    <t>Número de formatos de ventas diligenciados diariamente.
Numero de formatos de consignación diligenciados diariamente.</t>
  </si>
  <si>
    <t>Cronograma elaborado  
% de ejecución del cronograma / 12 (meses)</t>
  </si>
  <si>
    <t>El asesor con funciones de control interno  aprueba los permisos de los usuarios y contraseña a los auditores para el acceso y uso de la información por canales institucionales.</t>
  </si>
  <si>
    <t>Falta de controles en el acceso y uso de la información por parte de los auditores.</t>
  </si>
  <si>
    <t xml:space="preserve">
1. Usuarios y contraseñas asignados
2. Información solicitada por canales institucionales</t>
  </si>
  <si>
    <t>Solicitudes de usuarios y contraseñas.
Correos  de la  Información solicitada por canales institucionales</t>
  </si>
  <si>
    <t xml:space="preserve">Formato diligenciados de hoja de Control.
</t>
  </si>
  <si>
    <t>Posibilidad de pérdida económica y reputacional  por recibir o solicitar cualquier dádiva o beneficio a nombre propio o de terceros con el fin  de beneficiar a un  oferente con la celebración de un contrato.</t>
  </si>
  <si>
    <t>1. Investigaciones disciplinarias; fiscales y/o penales.
2. Afectación de la imagen institucional</t>
  </si>
  <si>
    <t>1. Debilidad en la revision de la nomina.
2. Los certificados se hacen de forma manual y no tienen los filtros suficientes</t>
  </si>
  <si>
    <t>Número de Resoluciones de delegación elaboradas.
Número de solicitudes de gasto de caja menor  revisadas y aprobadas</t>
  </si>
  <si>
    <t>No existe unificación en la denominación de los productos desde el proceso Financiera y  la Tienda</t>
  </si>
  <si>
    <t>Debilidades en la aplicación de la normatividad y /o del procedimiento  de situaciones administrativas en los procesos de selección.
No declararse en situacion de conflicto de interes-</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</si>
  <si>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</si>
  <si>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</si>
  <si>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 xml:space="preserve">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</si>
  <si>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1. Declarar insubsistencia de la persona nombrada
2.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3. Se verifica la apropiacion del conflicto de interes</t>
  </si>
  <si>
    <t>R4</t>
  </si>
  <si>
    <t xml:space="preserve"> El  profesional o técnico diligencia el formato de  solicitud, traslado o reintegro de bienes por  el inventario y es aprobado por  cada  jefe del proceso que este a cargo.</t>
  </si>
  <si>
    <t xml:space="preserve">
Jefe Oficina Asesora Jurídica</t>
  </si>
  <si>
    <t>Noviembre de 2023</t>
  </si>
  <si>
    <t>Diciembre de 2023</t>
  </si>
  <si>
    <t>Agosto de 2023</t>
  </si>
  <si>
    <t>Febrero de 2023</t>
  </si>
  <si>
    <t>Enero de 2023</t>
  </si>
  <si>
    <t>Junio de 2023</t>
  </si>
  <si>
    <t>Abril de 2023</t>
  </si>
  <si>
    <t>Septiembre de 2023</t>
  </si>
  <si>
    <t>Realizar unificación entre la denominación de los productos tanto en el sistema Websafi y en el sistema de la tienda</t>
  </si>
  <si>
    <t>Coordinadora Unidades productivas-Tienda</t>
  </si>
  <si>
    <t xml:space="preserve">  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 </t>
  </si>
  <si>
    <t>Coordinadora Unidades productivas-Imprenta</t>
  </si>
  <si>
    <t xml:space="preserve">Numero de Formatos de orden de producción diligenciados al mes
</t>
  </si>
  <si>
    <t xml:space="preserve">
Número de formato de entrega de  mercancía  diligenciado en el mes/ Numero de veces que se entrego mercancía
Número de formato de solicitud de mercancía diligenciado/Numero de veces que se solicitud mercancía</t>
  </si>
  <si>
    <t xml:space="preserve">En el momento de  la entrega  de la mercancía  a la Tienda no hay un conteo  de manera adecuada </t>
  </si>
  <si>
    <t>Posibilidad de pérdida económica por hurto, pérdida o uso indebido materias primas, insumos utilizados en el proceso productivo y material o producto terminado de la Imprenta; para beneficio personal o de terceros.</t>
  </si>
  <si>
    <t xml:space="preserve">Posibilidad de pérdida económica por hurto, pérdida o uso indebido de recursos  (productos y dinero) de La Tienda INCI
</t>
  </si>
  <si>
    <t>Verificar periódicamente y documentar la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</si>
  <si>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 xml:space="preserve">Numero de verificaciones realizadas / Número de verificaciones trimestrales planeadas (4)
</t>
  </si>
  <si>
    <t>Posibilidad de perdida reputacional por recibir o solicitar cualquier dádiva o beneficio a nombre propio o de terceros con el fin de modificar la información de  las novedades de la nómina y/o las certificaciones laborales .</t>
  </si>
  <si>
    <t xml:space="preserve">Posibilidad de perdida económica por manipulación de la información o incumplimiento de los términos de los procesos judiciales debido al recibimiento o solicitud de cualquier dádiva o beneficio a nombre propio o de terceros	</t>
  </si>
  <si>
    <t>Numero de informes presentados (actas)/ Numero de informes revisados</t>
  </si>
  <si>
    <t>1. Revisar que los informes de auditoría cuenten con las características definidas en las normas internacionales de auditoría interna
2.Informar al Comité de Coordinación de Control Interno que los auditores cumplen con el Estatuto de Auditoría y el código de ética por parte de los auditores</t>
  </si>
  <si>
    <t xml:space="preserve"> 
Informes de auditoría 
Acta de reunión del Comité de Coordinación de Control Interno</t>
  </si>
  <si>
    <t xml:space="preserve">
Informes revisados
Acta de reunión del Comité de Coordinación de Control Interno
</t>
  </si>
  <si>
    <t xml:space="preserve">El  profesional o técnico realiza y verifica el inventario y lo deja registrado en su respectivo formato </t>
  </si>
  <si>
    <t xml:space="preserve"> Diligenciar y registrar los movimientos de inventario aprobado por los jefes del proceso que este a cargo del inventario en  el aplicativo revisando que los elementos  coincidan con el formato de Solicitud, Traslado o Reintegro de Bienes .</t>
  </si>
  <si>
    <t xml:space="preserve">
Omitir los procedimientos definidos para el manejo de los rubros de caja menor.</t>
  </si>
  <si>
    <t>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 
El ordenador del gasto revisa y aprueba la solicitud de gasto de caja menor.</t>
  </si>
  <si>
    <t xml:space="preserve">Delegar mediante resolución la administración de la caja menor con el objeto que se acaten.
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 
 Revisar y aprobar la solicitud de gasto de caja menor por parte del ordenador del gasto
                                                               </t>
  </si>
  <si>
    <t>R8</t>
  </si>
  <si>
    <t>5.Catastrofico</t>
  </si>
  <si>
    <t>1. Pérdida de recursos (dinero, productos o materias primas)
2. Investigaciones disciplinarias; fiscales y/o penales.
3. Detrimento Patrimonial</t>
  </si>
  <si>
    <t>1,Rara vez</t>
  </si>
  <si>
    <t>Número de nominas verificadas mensaulmente con herramienta excel y aplicativo/12
Numero de certificacioens expedidadas verificadas</t>
  </si>
  <si>
    <t xml:space="preserve">Documentar y realizar los registros evidencias de la información relacionada con cada investigación disciplinaria </t>
  </si>
  <si>
    <t xml:space="preserve">El asesor con funciones de control interno revisa y evalúa que el personal de control interno cumpla con los requisitos plasmados en el estudio previo (educación, experiencia, formación y habilidad) </t>
  </si>
  <si>
    <t>1. Falta de  aplicación de los procedimientos establecidos para el control de los documentos de la entidad.
2. Situación de conflicto de interés</t>
  </si>
  <si>
    <t xml:space="preserve">Registrar en los formatos de "Control y Seguimiento,  Consulta y Préstamo de Documentos y Formato Solicitud Consulta y Prestamos de Documentos y/o Expedientes, Archivos Central", el préstamo  de los documentos del archivo central.
Revisar los registros  de Solicitud Consulta y Prestamos de Documentos y/o Expedientes, Archivos de Gestión que tienen a cargo los responsables de los archivos de gestión.
Verificar aleatoriamente el diligenciamiento del formato "Hoja Control Documental " de  5 expedientes contractuales y/o historias laborales cada cuatro meses.
</t>
  </si>
  <si>
    <t>Control de consulta y préstamo de documentos archivos de gestión y central.
 1 Control consulta y préstamo de documentos.
3 Formatos diseñados</t>
  </si>
  <si>
    <t>Interés por parte de los directivos, funcionarios y/o contratistas que intervienen en la estructuración y elaboración de estudios previos para favorecer un tercero.</t>
  </si>
  <si>
    <t>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y realiza reuniones mensuales de verificación al proceso contractual a través de la Mesa Técnica de Contratación</t>
  </si>
  <si>
    <t>Resolución de la delegación de la administración de la caja menor  (quitar para la próxima vigencia)
Formato de solicitud de  gasto de caja menor revisado y aprobado</t>
  </si>
  <si>
    <t>5. Catastrófica</t>
  </si>
  <si>
    <t>El técnico administrativo  encargado del almacén verifica la existencia de los productos solicitados por el técnico o secretario de la tienda antes de generar cualquier traslado o descargue del sistema y cuentan conjuntamente la cantidad física de mercancía entregada directamente en la tienda.</t>
  </si>
  <si>
    <t>Verificar la existencia de los productos solicitados por el técnico o secretario de la tienda antes de generar cualquier traslado o descargue del sistema y cuentan conjuntamente la cantidad física de mercancía entregada directamente en la tienda.</t>
  </si>
  <si>
    <t xml:space="preserve"> No se realiza oportunamente  el inventario de los insumos y materias primas  de la bodega de la Imprenta y no se establecen acciones sobre las novedades encontradas en el inventario
</t>
  </si>
  <si>
    <t xml:space="preserve">Incumplimiento  por parte del técnico operativo responsable del inventario y los operarios, de los procedimientos establecidos para el registro, entrega y administración de los insumos de la bodega de la Imprenta Nacional para Ciegos. </t>
  </si>
  <si>
    <r>
      <t xml:space="preserve">
</t>
    </r>
    <r>
      <rPr>
        <sz val="12"/>
        <rFont val="Arial"/>
        <family val="2"/>
      </rPr>
      <t xml:space="preserve">1.  Incumplimientodel logro de los objetivos  Estratégicos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</si>
  <si>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Reunión del Comité de gestion de desempeño realizada</t>
  </si>
  <si>
    <t xml:space="preserve">Reunión de los lideres de proceso realizada </t>
  </si>
  <si>
    <t>Enero  de 2023</t>
  </si>
  <si>
    <t xml:space="preserve">
1. El coordinador de la Oficina de Talento Humano  verifica la nomina a traves de la herramienta Excel
        2. La   coordinador de Gestión Humana  revisa las certificaciones laborales frente al manual de funciones.</t>
  </si>
  <si>
    <t xml:space="preserve">1. El profesional especializado del proceso de Gestión Humana actualiza el procedimiento  de Situaciones Administrativas 
2. El tecnico operativo verifica que el perfil del candidato  se ajuste a las exigencias del cargo de acuerdo al procedimiento vigente.
3. El profesional especializado verifica que los funcionarios públicos apropien las capacitaciones  del procedimiento de Conflito de Interes
</t>
  </si>
  <si>
    <t xml:space="preserve">1,Procedimiento de situaciones administrativas
2. candidatos que se le aplico el procedimiento/ candidatos que ingresan
3. Funcionarios capacitados/ Funcionaron que apropiaron el conocimiento  </t>
  </si>
  <si>
    <t xml:space="preserve">1. Procedimiento de Situaciones Administrativas actualizado
2.Formato diligenciado de estudio de perfil
3. Documento que evidencie la apropiación de la capacitación de Conflicto de Interes
</t>
  </si>
  <si>
    <t>Número de nominas verificadas mensaulmente con herramienta Excel y el aplicativo</t>
  </si>
  <si>
    <t xml:space="preserve">1. Actualizar el  Procedimiento de Situaciones Administrativas
2. Verificar que el perfil del candidato se ajuste a la exigencia del cargo según el procedimiento 
3. Verificar que los funcionarios públicos apropien las capacitaciones  del procedimiento de Conflito de Interes
</t>
  </si>
  <si>
    <t xml:space="preserve">Posibilidad de pérdida económica por realizar ordenes de pago con traslados a pagaduria  con el propósito de desviar los recursos  para beneficiarse personalmente o para terceros.
</t>
  </si>
  <si>
    <t xml:space="preserve">
El coordiandor de financiera  verifica que en el campo denominado "medio de pago" de las obligaciones emitidas por SIIF se  registre "abono en cuenta" </t>
  </si>
  <si>
    <t xml:space="preserve">Verificar que en el campo denominado "medio de pago" de las obligaciones emitidas por SIIF se  registre "abono en cuenta" </t>
  </si>
  <si>
    <t>Muestra de la revision realizada a las obligaciones</t>
  </si>
  <si>
    <t>Número de obligaciones revisadas</t>
  </si>
  <si>
    <t>El registro de la  información de las comisiones realizadas no coinside con los soportes  administrativos.</t>
  </si>
  <si>
    <t>R14</t>
  </si>
  <si>
    <t>Reporte para verificar la aplicación de la Política de Seguridad y privacidad de la Información de la Entidad implementado</t>
  </si>
  <si>
    <t>Reporte de Software 
Formato</t>
  </si>
  <si>
    <t xml:space="preserve">
El Técnico operativo verifica y realiza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 </t>
  </si>
  <si>
    <t xml:space="preserve">El técnico operativo con apoyo del profesional universitario del proceso de Unidades Productivas realizael inventario mensual  de los insumos, materias primas de la imprenta y verifica que no haya inconsistencias triemstralmente </t>
  </si>
  <si>
    <t xml:space="preserve">Realizar el inventario mensual de los insumos y materias primas de la imprenta y verifica el inventario realizado trimestralmente 
 </t>
  </si>
  <si>
    <t>El técnico administrativo o secretario  responsable de La Tienda INCI  verifica, a traves de un visto bueno, que haya la misma referencia y  denominación  de los productos  de la tienda  con el que Financiera reporta en websafi.</t>
  </si>
  <si>
    <t xml:space="preserve"> Revisar el Formato de ventas diarias del dinero obtenido producto de las ventas diarias en la Tienda y lo cruza con el Formato de Consignación para que el mensajero de la entidad realice la consignación en el banco.</t>
  </si>
  <si>
    <t>El coordinador del proceso de Asistencia Técnica verifica cada dos meses el  Excel de las comisiones adelantadas por parte de la Secretaria de Subdirección y lo cruza  con el proceso Administrativo</t>
  </si>
  <si>
    <t>Verificar cada dos meses el  Excel de las comisiones adelantadas por parte de la Secretaria de Subdirección y lo cruza  con el proceso Administrativo</t>
  </si>
  <si>
    <t>El coordinador del proceso de Asistencia Técnica revisa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</si>
  <si>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Revisa los informes de comisión de lo realizado con sus respectivos soportes (original de la permanencia firmada por autoridad competente, formato de pago de taxi, colillas de los transportes intermunicipal y tiquetes aéreos) para su legalización de acuerdo a lo establecido en procedimiento y en el Plan de Trabajo estipulado para la comisión.</t>
  </si>
  <si>
    <t>Revisar y verificar que los soportes del estudio previo (documentos) se adjunten conforme al formato  Lista de Chequeo establecido por el proceso,  teniendo en cuenta que  los mismos se ajusten a la normatividad vigente, de acuerdo a la modalidad de contratación.
Hacer seguimiento mensual del proceso de contratación con líderes de procesos, coordinadores de grupo y oficina asesora de Planeación.</t>
  </si>
  <si>
    <t xml:space="preserve">Los profesionales especializados y universitarios  de la Oficina Asesora de Planeación realizan reuniones con los líderes de proceso para definir  el presupuesto, las actividades de los planes y las metas de los proyectos de inversión acorde a los objetivos estratégicos de la entidad para la consolidacion del Plan de Adquisiciones y elPlan de Accion y presentarla al Comite Institucional de Gestión y Desempeño
</t>
  </si>
  <si>
    <t xml:space="preserve">Realizar reuniones con los líderes de proceso para definir  el presupuesto, las actividades de los planes y las metas de los proyectos de inversión acorde a los objetivos estratégicos de la entidad para la consolidacion del Plan de Adquisiciones y el Plan de Accion y presentarla al Comite Institucional de Gestión y Desempeño
</t>
  </si>
  <si>
    <t xml:space="preserve">Actas de
de Reunión de:
 Comité y gestion y desempeño 
y Con los lideres de proceso.
</t>
  </si>
  <si>
    <t>1. Verificar mensualmente la nomina a traves de la herramienta ExceL
2. Revisar las certificaciones laborales frente al manual de funciones</t>
  </si>
  <si>
    <t>El Jefe de la Oficina Asesora Jurídica reporta semestralmente el informe de gestión y ejecucion de los procesos judiciales para que los miembros del Comité de Conciliación verifiquen  el seguimiento de los procesos judiciales de la entidad en las diferentes jurisdicciones.</t>
  </si>
  <si>
    <t>Reportar semestralmente el Informe de gestión y ejecución de los procesos judiciales  para que los miembros del Comité de Conciliación verifiquen  el seguimiento de los procesos judiciales de la entidad en las diferentes jurisdicciones.</t>
  </si>
  <si>
    <t xml:space="preserve">
1. El contratista revisa que los informes de auditoría cuenten con las características definidas en las normas internacionales de auditoría interna
2,El asesor con funciones de Control Interno  Informa al Comité de Coordinación de Control Interno que los auditores cumplen con el Estatuto de Auditoría y el código de ética por parte de los auditores</t>
  </si>
  <si>
    <t>1.Revisar y evaluar  el proceso de contratación de los auditores de control interno  teniendo en cuenta que  cumplan con los requisitos del estudio previo.</t>
  </si>
  <si>
    <t xml:space="preserve">
1. Aprobar las solicitudes de   usuarios y contraseña requeridas por el auditor para el acceso y uso de la informacióny  realiza los requerimientos de información por canales institucionales por parte del auditor.</t>
  </si>
  <si>
    <t>El técnico operativo del proceso de Gestión Documental  verifica el control del acceso a los documentos del archivo central y de gestión y aplica el procedimiento, de consulta y préstamo a traves del registro en:
Registrar en los formatos de "Control y Seguimiento,  Consulta y Préstamo de Documentos y Formato Solicitud Consulta y Prestamos de Documentos y/o Expedientes, Archivos Central", el préstamo  de los documentos del archivo central.
Revisar los registros  de Solicitud Consulta y Prestamos de Documentos y/o Expedientes, Archivos de Gestión que tienen a cargo los responsables de los archivos de gestión.
Verificar aleatoriamente el diligenciamiento del formato "Hoja Control Documental " de  5 expedientes contractuales y/o historias laborales cada cuatro meses.</t>
  </si>
  <si>
    <t xml:space="preserve">
Realizar el inventario 2023 y dejarlo registrado en su respectivo formato  </t>
  </si>
  <si>
    <t xml:space="preserve">Documento original del primer inventario de 2023
</t>
  </si>
  <si>
    <t>El técnico administrativo verifica la ejecucion del Cronograma  para realizar tomas de inventario y le hace el seguimiento una vez al año.</t>
  </si>
  <si>
    <t>Verifica la ejecucion del Cronograma  para realizar tomas de inventario y le hace el seguimiento una vez 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</si>
</sst>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2"/>
      <name val="Calibri"/>
      <family val="2"/>
      <scheme val="minor"/>
    </font>
    <font>
      <b/>
      <sz val="12"/>
      <color theme="0"/>
      <name val="Arial"/>
      <family val="2"/>
    </font>
    <font>
      <sz val="12"/>
      <color theme="0"/>
      <name val="Arial"/>
      <family val="2"/>
    </font>
  </fonts>
  <fills count="18">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
      <patternFill patternType="solid">
        <fgColor rgb="FFFFC000"/>
        <bgColor theme="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3" fillId="0" borderId="0"/>
    <xf numFmtId="0" fontId="9" fillId="0" borderId="0"/>
  </cellStyleXfs>
  <cellXfs count="561">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6" fillId="9" borderId="0" xfId="0" applyFont="1" applyFill="1" applyAlignment="1">
      <alignment horizontal="center" vertical="center"/>
    </xf>
    <xf numFmtId="14" fontId="21" fillId="0" borderId="1" xfId="2" applyNumberFormat="1" applyFont="1" applyBorder="1" applyAlignment="1" applyProtection="1">
      <alignment horizontal="center" vertical="center" wrapText="1"/>
      <protection hidden="1"/>
    </xf>
    <xf numFmtId="0" fontId="21" fillId="0" borderId="1" xfId="0" applyFont="1" applyBorder="1" applyAlignment="1">
      <alignment horizontal="center" vertical="center"/>
    </xf>
    <xf numFmtId="0" fontId="21" fillId="10" borderId="29" xfId="1" applyFont="1" applyFill="1" applyBorder="1" applyAlignment="1">
      <alignment horizontal="center" vertical="center" wrapText="1"/>
    </xf>
    <xf numFmtId="0" fontId="0" fillId="0" borderId="0" xfId="0" applyAlignment="1">
      <alignment wrapText="1"/>
    </xf>
    <xf numFmtId="0" fontId="28" fillId="0" borderId="27" xfId="0" applyFont="1" applyBorder="1" applyAlignment="1">
      <alignment horizontal="center" vertical="center" wrapText="1"/>
    </xf>
    <xf numFmtId="0" fontId="28" fillId="0" borderId="3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6" xfId="0" applyFont="1" applyBorder="1" applyAlignment="1">
      <alignment horizontal="center" vertical="center" wrapText="1"/>
    </xf>
    <xf numFmtId="0" fontId="16" fillId="0" borderId="0" xfId="0" applyFont="1" applyAlignment="1">
      <alignment horizontal="justify" vertical="center"/>
    </xf>
    <xf numFmtId="0" fontId="29" fillId="0" borderId="0" xfId="0" applyFont="1" applyAlignment="1">
      <alignment horizontal="justify" vertical="center"/>
    </xf>
    <xf numFmtId="0" fontId="28" fillId="0" borderId="1" xfId="0" applyFont="1" applyBorder="1" applyAlignment="1">
      <alignment horizontal="justify" vertical="center" wrapText="1"/>
    </xf>
    <xf numFmtId="0" fontId="29" fillId="0" borderId="0" xfId="0" applyFont="1" applyAlignment="1">
      <alignment vertical="center"/>
    </xf>
    <xf numFmtId="0" fontId="32" fillId="0" borderId="37" xfId="0" applyFont="1" applyBorder="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9" xfId="0" applyFont="1" applyBorder="1" applyAlignment="1">
      <alignment horizontal="justify" vertical="center" wrapText="1"/>
    </xf>
    <xf numFmtId="0" fontId="0" fillId="0" borderId="37" xfId="0" applyBorder="1" applyAlignment="1">
      <alignment vertical="center" wrapText="1"/>
    </xf>
    <xf numFmtId="0" fontId="32" fillId="0" borderId="27" xfId="0" applyFont="1" applyBorder="1" applyAlignment="1">
      <alignment horizontal="center" vertical="center" wrapText="1"/>
    </xf>
    <xf numFmtId="0" fontId="32" fillId="0" borderId="42" xfId="0" applyFont="1" applyBorder="1" applyAlignment="1">
      <alignment horizontal="center" vertical="center" wrapText="1"/>
    </xf>
    <xf numFmtId="0" fontId="33" fillId="0" borderId="0" xfId="0" applyFont="1" applyAlignment="1">
      <alignment vertical="center"/>
    </xf>
    <xf numFmtId="0" fontId="18"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2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38" xfId="0" applyFont="1" applyBorder="1" applyAlignment="1">
      <alignment horizontal="center" vertical="center"/>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32" fillId="0" borderId="36" xfId="0" applyFont="1" applyBorder="1" applyAlignment="1">
      <alignment horizontal="center" vertical="center"/>
    </xf>
    <xf numFmtId="0" fontId="38" fillId="5" borderId="0" xfId="0" applyFont="1" applyFill="1" applyAlignment="1">
      <alignment horizontal="center" vertical="center"/>
    </xf>
    <xf numFmtId="0" fontId="14" fillId="5" borderId="0" xfId="0" applyFont="1" applyFill="1" applyAlignment="1">
      <alignment horizontal="center" vertical="center" wrapText="1"/>
    </xf>
    <xf numFmtId="0" fontId="38" fillId="5" borderId="0" xfId="0" applyFont="1" applyFill="1" applyAlignment="1">
      <alignment horizontal="center" vertical="center" wrapText="1"/>
    </xf>
    <xf numFmtId="0" fontId="40"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8" fillId="0" borderId="0" xfId="0" applyFont="1" applyAlignment="1">
      <alignment horizontal="center" vertical="center"/>
    </xf>
    <xf numFmtId="14" fontId="38" fillId="0" borderId="0" xfId="0" applyNumberFormat="1" applyFont="1" applyAlignment="1">
      <alignment horizontal="center" vertical="center"/>
    </xf>
    <xf numFmtId="14" fontId="38" fillId="5" borderId="0" xfId="0" applyNumberFormat="1" applyFont="1" applyFill="1" applyAlignment="1">
      <alignment horizontal="center" vertical="center"/>
    </xf>
    <xf numFmtId="0" fontId="38"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9" borderId="0" xfId="0" applyFill="1" applyAlignment="1">
      <alignment horizontal="center" vertical="center"/>
    </xf>
    <xf numFmtId="0" fontId="1" fillId="9" borderId="2" xfId="0" applyFont="1" applyFill="1" applyBorder="1" applyAlignment="1">
      <alignment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9"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9"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9" borderId="1" xfId="0" applyFont="1" applyFill="1" applyBorder="1" applyAlignment="1">
      <alignment horizontal="center" vertical="center"/>
    </xf>
    <xf numFmtId="0" fontId="8" fillId="9" borderId="1" xfId="2" applyFont="1" applyFill="1" applyBorder="1" applyAlignment="1" applyProtection="1">
      <alignment horizontal="center" vertical="center" wrapText="1"/>
      <protection hidden="1"/>
    </xf>
    <xf numFmtId="0" fontId="0" fillId="9" borderId="1" xfId="0" applyFill="1" applyBorder="1" applyAlignment="1">
      <alignment horizontal="center" vertical="center" wrapText="1"/>
    </xf>
    <xf numFmtId="0" fontId="14" fillId="9"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9"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9"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48"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9"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3" fillId="0" borderId="0" xfId="0" applyFont="1" applyAlignment="1">
      <alignment horizontal="center" vertical="center"/>
    </xf>
    <xf numFmtId="0" fontId="44" fillId="2" borderId="1"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51" xfId="0" applyNumberFormat="1"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18" fillId="3" borderId="55" xfId="0" applyFont="1" applyFill="1" applyBorder="1" applyAlignment="1">
      <alignment horizontal="center" vertical="center" wrapText="1"/>
    </xf>
    <xf numFmtId="0" fontId="18" fillId="6" borderId="55" xfId="0" applyFont="1" applyFill="1" applyBorder="1" applyAlignment="1">
      <alignment horizontal="center" vertical="center" wrapText="1"/>
    </xf>
    <xf numFmtId="0" fontId="18" fillId="8" borderId="55" xfId="0" applyFont="1" applyFill="1" applyBorder="1" applyAlignment="1">
      <alignment horizontal="center" vertical="center" wrapText="1"/>
    </xf>
    <xf numFmtId="0" fontId="20" fillId="8" borderId="55"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0" xfId="0" applyAlignment="1">
      <alignment vertical="center"/>
    </xf>
    <xf numFmtId="0" fontId="32" fillId="0" borderId="40" xfId="0" applyFont="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9" borderId="2" xfId="0" applyFill="1" applyBorder="1" applyAlignment="1">
      <alignment horizontal="center" vertical="center"/>
    </xf>
    <xf numFmtId="0" fontId="14" fillId="9" borderId="2" xfId="0" applyFont="1" applyFill="1" applyBorder="1" applyAlignment="1">
      <alignment horizontal="center" vertical="center" wrapText="1"/>
    </xf>
    <xf numFmtId="0" fontId="28" fillId="9" borderId="2" xfId="0" applyFont="1" applyFill="1" applyBorder="1" applyAlignment="1">
      <alignment horizontal="center" vertical="center"/>
    </xf>
    <xf numFmtId="0" fontId="8" fillId="9"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9" xfId="0" applyFont="1" applyBorder="1" applyAlignment="1">
      <alignment horizontal="center" vertical="center" wrapText="1"/>
    </xf>
    <xf numFmtId="0" fontId="15" fillId="9" borderId="34" xfId="0" applyFont="1" applyFill="1" applyBorder="1" applyAlignment="1">
      <alignment horizontal="center" vertical="center" wrapText="1"/>
    </xf>
    <xf numFmtId="0" fontId="14" fillId="9" borderId="1" xfId="0" applyFont="1" applyFill="1" applyBorder="1" applyAlignment="1">
      <alignment vertical="center" wrapText="1"/>
    </xf>
    <xf numFmtId="0" fontId="0" fillId="9" borderId="2" xfId="0"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 fillId="9" borderId="1" xfId="0" applyFont="1" applyFill="1" applyBorder="1" applyAlignment="1">
      <alignment horizontal="left" vertical="center" wrapText="1"/>
    </xf>
    <xf numFmtId="0" fontId="15" fillId="9" borderId="11" xfId="0" applyFont="1" applyFill="1" applyBorder="1" applyAlignment="1">
      <alignment horizontal="center" vertical="center" wrapText="1"/>
    </xf>
    <xf numFmtId="0" fontId="14" fillId="9" borderId="2" xfId="0" applyFont="1" applyFill="1" applyBorder="1" applyAlignment="1">
      <alignment vertical="center" wrapText="1"/>
    </xf>
    <xf numFmtId="0" fontId="0" fillId="0" borderId="3" xfId="0" applyBorder="1" applyAlignment="1">
      <alignment vertical="center" wrapText="1"/>
    </xf>
    <xf numFmtId="0" fontId="28"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xf>
    <xf numFmtId="0" fontId="45" fillId="0" borderId="0" xfId="0" applyFont="1" applyAlignment="1">
      <alignment horizontal="center" vertical="center"/>
    </xf>
    <xf numFmtId="0" fontId="21" fillId="0" borderId="1" xfId="2" applyFont="1" applyBorder="1" applyAlignment="1" applyProtection="1">
      <alignment horizontal="center" vertical="center" wrapText="1"/>
      <protection hidden="1"/>
    </xf>
    <xf numFmtId="0" fontId="21" fillId="0" borderId="1" xfId="1" applyFont="1" applyBorder="1" applyAlignment="1">
      <alignment horizontal="center" vertical="center" wrapText="1"/>
    </xf>
    <xf numFmtId="0" fontId="45" fillId="0" borderId="1" xfId="0" applyFont="1" applyBorder="1" applyAlignment="1">
      <alignment horizontal="left" vertical="center"/>
    </xf>
    <xf numFmtId="0" fontId="21" fillId="10" borderId="1" xfId="1" applyFont="1" applyFill="1" applyBorder="1" applyAlignment="1">
      <alignment horizontal="center" vertical="center" wrapText="1"/>
    </xf>
    <xf numFmtId="0" fontId="16" fillId="9" borderId="1"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16" fillId="9" borderId="1" xfId="0" applyFont="1" applyFill="1" applyBorder="1" applyAlignment="1">
      <alignment horizontal="center" vertical="center"/>
    </xf>
    <xf numFmtId="0" fontId="16" fillId="3" borderId="2" xfId="0" applyFont="1" applyFill="1" applyBorder="1" applyAlignment="1">
      <alignment horizontal="center" vertical="center"/>
    </xf>
    <xf numFmtId="0" fontId="21" fillId="9" borderId="1" xfId="2" applyFont="1" applyFill="1" applyBorder="1" applyAlignment="1" applyProtection="1">
      <alignment horizontal="center" vertical="center" wrapText="1"/>
      <protection hidden="1"/>
    </xf>
    <xf numFmtId="0" fontId="20" fillId="9" borderId="1" xfId="0" applyFont="1" applyFill="1" applyBorder="1" applyAlignment="1">
      <alignment horizontal="center" vertical="center"/>
    </xf>
    <xf numFmtId="0" fontId="16" fillId="3" borderId="1" xfId="0" applyFont="1" applyFill="1" applyBorder="1" applyAlignment="1">
      <alignment horizontal="center" vertical="center"/>
    </xf>
    <xf numFmtId="0" fontId="21" fillId="3" borderId="1" xfId="2" applyFont="1" applyFill="1" applyBorder="1" applyAlignment="1" applyProtection="1">
      <alignment horizontal="center" vertical="center" wrapText="1"/>
      <protection hidden="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6" fillId="3" borderId="29" xfId="0" applyFont="1" applyFill="1" applyBorder="1" applyAlignment="1">
      <alignment horizontal="center" vertical="center"/>
    </xf>
    <xf numFmtId="0" fontId="20" fillId="3" borderId="29" xfId="0" applyFont="1" applyFill="1" applyBorder="1" applyAlignment="1">
      <alignment horizontal="center" vertical="center" wrapText="1"/>
    </xf>
    <xf numFmtId="0" fontId="21" fillId="3" borderId="9" xfId="1" applyFont="1" applyFill="1" applyBorder="1" applyAlignment="1">
      <alignment horizontal="center" vertical="center" wrapText="1"/>
    </xf>
    <xf numFmtId="0" fontId="21" fillId="3" borderId="3" xfId="1" applyFont="1" applyFill="1" applyBorder="1" applyAlignment="1">
      <alignment horizontal="center" vertical="center" wrapText="1"/>
    </xf>
    <xf numFmtId="14" fontId="21" fillId="9" borderId="1" xfId="2" applyNumberFormat="1" applyFont="1" applyFill="1" applyBorder="1" applyAlignment="1" applyProtection="1">
      <alignment horizontal="center" vertical="center" wrapText="1"/>
      <protection hidden="1"/>
    </xf>
    <xf numFmtId="14" fontId="21" fillId="3" borderId="1" xfId="2" applyNumberFormat="1" applyFont="1" applyFill="1" applyBorder="1" applyAlignment="1" applyProtection="1">
      <alignment horizontal="center" vertical="center" wrapText="1"/>
      <protection hidden="1"/>
    </xf>
    <xf numFmtId="0" fontId="21" fillId="3" borderId="1" xfId="1" applyFont="1" applyFill="1" applyBorder="1" applyAlignment="1">
      <alignment horizontal="left" vertical="center" wrapText="1"/>
    </xf>
    <xf numFmtId="2" fontId="20" fillId="3" borderId="1" xfId="0" applyNumberFormat="1" applyFont="1" applyFill="1" applyBorder="1" applyAlignment="1">
      <alignment horizontal="center" vertical="center" wrapText="1"/>
    </xf>
    <xf numFmtId="0" fontId="21" fillId="9" borderId="1" xfId="1" applyFont="1" applyFill="1" applyBorder="1" applyAlignment="1">
      <alignment horizontal="center" vertical="center" wrapText="1"/>
    </xf>
    <xf numFmtId="0" fontId="16" fillId="3" borderId="1" xfId="0" applyFont="1" applyFill="1" applyBorder="1" applyAlignment="1">
      <alignment vertical="center" wrapText="1"/>
    </xf>
    <xf numFmtId="0" fontId="21" fillId="3" borderId="1" xfId="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2" applyFont="1" applyFill="1" applyBorder="1" applyAlignment="1" applyProtection="1">
      <alignment horizontal="center" vertical="center" wrapText="1"/>
      <protection hidden="1"/>
    </xf>
    <xf numFmtId="0" fontId="21" fillId="10" borderId="1" xfId="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14" fontId="21" fillId="3" borderId="1"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0" fontId="47" fillId="16" borderId="4" xfId="0" applyFont="1" applyFill="1" applyBorder="1" applyAlignment="1">
      <alignment horizontal="center" vertical="center" wrapText="1"/>
    </xf>
    <xf numFmtId="0" fontId="47" fillId="16" borderId="2" xfId="0" applyFont="1" applyFill="1" applyBorder="1" applyAlignment="1">
      <alignment horizontal="center" vertical="center" wrapText="1"/>
    </xf>
    <xf numFmtId="0" fontId="47" fillId="16" borderId="11" xfId="0" applyFont="1" applyFill="1" applyBorder="1" applyAlignment="1">
      <alignment horizontal="center" vertical="center" wrapText="1"/>
    </xf>
    <xf numFmtId="0" fontId="48" fillId="16" borderId="2" xfId="0" applyFont="1" applyFill="1" applyBorder="1" applyAlignment="1">
      <alignment horizontal="center" vertical="center" wrapText="1"/>
    </xf>
    <xf numFmtId="0" fontId="47" fillId="16" borderId="28" xfId="0" applyFont="1" applyFill="1" applyBorder="1" applyAlignment="1">
      <alignment horizontal="center" vertical="center" wrapText="1"/>
    </xf>
    <xf numFmtId="0" fontId="48" fillId="16" borderId="29" xfId="0" applyFont="1" applyFill="1" applyBorder="1" applyAlignment="1">
      <alignment horizontal="center" vertical="center" wrapText="1"/>
    </xf>
    <xf numFmtId="0" fontId="47" fillId="16" borderId="30" xfId="0" applyFont="1" applyFill="1" applyBorder="1" applyAlignment="1">
      <alignment horizontal="center" vertical="center" wrapText="1"/>
    </xf>
    <xf numFmtId="14" fontId="47" fillId="16" borderId="18" xfId="0" applyNumberFormat="1" applyFont="1" applyFill="1" applyBorder="1" applyAlignment="1">
      <alignment horizontal="center" vertical="center" wrapText="1"/>
    </xf>
    <xf numFmtId="14" fontId="47" fillId="16" borderId="19" xfId="0" applyNumberFormat="1" applyFont="1" applyFill="1" applyBorder="1" applyAlignment="1">
      <alignment horizontal="center" vertical="center" wrapText="1"/>
    </xf>
    <xf numFmtId="0" fontId="47" fillId="16" borderId="19" xfId="0" applyFont="1" applyFill="1" applyBorder="1" applyAlignment="1">
      <alignment horizontal="center" vertical="center" wrapText="1"/>
    </xf>
    <xf numFmtId="0" fontId="47" fillId="16" borderId="33" xfId="0" applyFont="1" applyFill="1" applyBorder="1" applyAlignment="1">
      <alignment horizontal="center" vertical="center" wrapText="1"/>
    </xf>
    <xf numFmtId="0" fontId="47" fillId="16" borderId="20" xfId="0" applyFont="1" applyFill="1" applyBorder="1" applyAlignment="1">
      <alignment horizontal="center" vertical="center" wrapText="1"/>
    </xf>
    <xf numFmtId="0" fontId="21" fillId="3" borderId="2" xfId="2" applyFont="1" applyFill="1" applyBorder="1" applyAlignment="1" applyProtection="1">
      <alignment horizontal="center" vertical="center" wrapText="1"/>
      <protection hidden="1"/>
    </xf>
    <xf numFmtId="14" fontId="21" fillId="9" borderId="2" xfId="2" applyNumberFormat="1"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0" fontId="21" fillId="3" borderId="1" xfId="2" applyFont="1" applyFill="1" applyBorder="1" applyAlignment="1" applyProtection="1">
      <alignment horizontal="center" vertical="center" wrapText="1"/>
      <protection hidden="1"/>
    </xf>
    <xf numFmtId="0" fontId="21" fillId="3"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3" borderId="1" xfId="1" applyFont="1" applyFill="1" applyBorder="1" applyAlignment="1">
      <alignment horizontal="left" vertical="center" wrapText="1"/>
    </xf>
    <xf numFmtId="0" fontId="21" fillId="17" borderId="1" xfId="1" applyFont="1" applyFill="1" applyBorder="1" applyAlignment="1">
      <alignment horizontal="center" vertical="center" wrapText="1"/>
    </xf>
    <xf numFmtId="0" fontId="16" fillId="3" borderId="0" xfId="0" applyFont="1" applyFill="1" applyAlignment="1">
      <alignment horizontal="center" vertical="center"/>
    </xf>
    <xf numFmtId="0" fontId="46" fillId="3" borderId="1" xfId="0" applyFont="1" applyFill="1" applyBorder="1" applyAlignment="1">
      <alignment horizontal="center" vertical="center"/>
    </xf>
    <xf numFmtId="0" fontId="21" fillId="9"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1" fillId="9" borderId="1" xfId="1" applyFont="1" applyFill="1" applyBorder="1" applyAlignment="1">
      <alignment horizontal="center" vertical="center" wrapText="1"/>
    </xf>
    <xf numFmtId="0" fontId="21" fillId="3" borderId="2" xfId="2" applyFont="1" applyFill="1" applyBorder="1" applyAlignment="1" applyProtection="1">
      <alignment horizontal="center" vertical="center" wrapText="1"/>
      <protection hidden="1"/>
    </xf>
    <xf numFmtId="0" fontId="21" fillId="3" borderId="19" xfId="2" applyFont="1" applyFill="1" applyBorder="1" applyAlignment="1" applyProtection="1">
      <alignment horizontal="center" vertical="center" wrapText="1"/>
      <protection hidden="1"/>
    </xf>
    <xf numFmtId="0" fontId="21" fillId="3" borderId="3" xfId="2" applyFont="1" applyFill="1" applyBorder="1" applyAlignment="1" applyProtection="1">
      <alignment horizontal="center" vertical="center" wrapText="1"/>
      <protection hidden="1"/>
    </xf>
    <xf numFmtId="0" fontId="16" fillId="3" borderId="2" xfId="0" applyFont="1" applyFill="1" applyBorder="1" applyAlignment="1">
      <alignment horizontal="center" vertical="center"/>
    </xf>
    <xf numFmtId="0" fontId="20" fillId="9" borderId="2" xfId="0" applyFont="1" applyFill="1" applyBorder="1" applyAlignment="1">
      <alignment horizontal="center" vertical="center"/>
    </xf>
    <xf numFmtId="0" fontId="16" fillId="9" borderId="2" xfId="0" applyFont="1" applyFill="1" applyBorder="1" applyAlignment="1">
      <alignment horizontal="center" vertical="center"/>
    </xf>
    <xf numFmtId="0" fontId="21" fillId="10" borderId="2" xfId="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9" borderId="1" xfId="2" applyFont="1" applyFill="1" applyBorder="1" applyAlignment="1" applyProtection="1">
      <alignment horizontal="center" vertical="center" wrapText="1"/>
      <protection hidden="1"/>
    </xf>
    <xf numFmtId="0" fontId="20" fillId="9" borderId="1" xfId="0" applyFont="1" applyFill="1" applyBorder="1" applyAlignment="1">
      <alignment horizontal="center" vertical="center"/>
    </xf>
    <xf numFmtId="0" fontId="16" fillId="9" borderId="1" xfId="0" applyFont="1" applyFill="1" applyBorder="1" applyAlignment="1">
      <alignment horizontal="center" vertical="center"/>
    </xf>
    <xf numFmtId="0" fontId="21" fillId="10" borderId="1" xfId="1" applyFont="1" applyFill="1" applyBorder="1" applyAlignment="1">
      <alignment horizontal="center" vertical="center" wrapText="1"/>
    </xf>
    <xf numFmtId="0" fontId="21" fillId="9" borderId="2" xfId="1" applyFont="1" applyFill="1" applyBorder="1" applyAlignment="1">
      <alignment horizontal="center" vertical="center" wrapText="1"/>
    </xf>
    <xf numFmtId="0" fontId="21" fillId="9" borderId="2" xfId="2" applyFont="1" applyFill="1" applyBorder="1" applyAlignment="1" applyProtection="1">
      <alignment horizontal="center" vertical="center" wrapText="1"/>
      <protection hidden="1"/>
    </xf>
    <xf numFmtId="0" fontId="16" fillId="9" borderId="2"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9" borderId="2" xfId="0" applyFont="1" applyFill="1" applyBorder="1" applyAlignment="1">
      <alignment horizontal="center" vertical="center"/>
    </xf>
    <xf numFmtId="0" fontId="21" fillId="10" borderId="9"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21" fillId="3" borderId="1" xfId="2" applyFont="1" applyFill="1" applyBorder="1" applyAlignment="1" applyProtection="1">
      <alignment horizontal="center" vertical="center" wrapText="1"/>
      <protection hidden="1"/>
    </xf>
    <xf numFmtId="0" fontId="19" fillId="3" borderId="34"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15" borderId="1"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1" fillId="9" borderId="1" xfId="0" applyFont="1" applyFill="1" applyBorder="1" applyAlignment="1">
      <alignment horizontal="center" vertical="center"/>
    </xf>
    <xf numFmtId="17" fontId="16" fillId="3" borderId="1" xfId="0" applyNumberFormat="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1" fillId="3" borderId="1" xfId="2" applyFont="1" applyFill="1" applyBorder="1" applyAlignment="1" applyProtection="1">
      <alignment horizontal="center" vertical="center" wrapText="1"/>
      <protection hidden="1"/>
    </xf>
    <xf numFmtId="0" fontId="21" fillId="3" borderId="2" xfId="2" applyFont="1" applyFill="1" applyBorder="1" applyAlignment="1" applyProtection="1">
      <alignment horizontal="center" vertical="center" wrapText="1"/>
      <protection hidden="1"/>
    </xf>
    <xf numFmtId="0" fontId="21" fillId="15" borderId="1" xfId="1" applyFont="1" applyFill="1" applyBorder="1" applyAlignment="1">
      <alignment horizontal="center" vertical="center" wrapText="1"/>
    </xf>
    <xf numFmtId="0" fontId="21" fillId="15" borderId="2" xfId="1" applyFont="1" applyFill="1" applyBorder="1" applyAlignment="1">
      <alignment horizontal="center" vertical="center" wrapText="1"/>
    </xf>
    <xf numFmtId="0" fontId="21" fillId="10" borderId="1" xfId="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3" xfId="0"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2" fontId="20" fillId="3" borderId="2"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19" xfId="2" applyFont="1" applyFill="1" applyBorder="1" applyAlignment="1" applyProtection="1">
      <alignment horizontal="center" vertical="center" wrapText="1"/>
      <protection hidden="1"/>
    </xf>
    <xf numFmtId="0" fontId="21" fillId="3" borderId="3" xfId="2" applyFont="1" applyFill="1" applyBorder="1" applyAlignment="1" applyProtection="1">
      <alignment horizontal="center" vertical="center" wrapText="1"/>
      <protection hidden="1"/>
    </xf>
    <xf numFmtId="0" fontId="23" fillId="3" borderId="1"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3" xfId="0" applyFont="1" applyFill="1" applyBorder="1" applyAlignment="1">
      <alignment horizontal="center" vertical="center"/>
    </xf>
    <xf numFmtId="0" fontId="21" fillId="3" borderId="1"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 xfId="0" applyFont="1" applyFill="1" applyBorder="1" applyAlignment="1">
      <alignment horizontal="center" vertical="center"/>
    </xf>
    <xf numFmtId="0" fontId="21" fillId="10" borderId="19" xfId="1"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19" fillId="3" borderId="34" xfId="0" applyFont="1" applyFill="1" applyBorder="1" applyAlignment="1">
      <alignment horizontal="center" vertical="center" wrapText="1"/>
    </xf>
    <xf numFmtId="0" fontId="19" fillId="3" borderId="1" xfId="0" applyFont="1" applyFill="1" applyBorder="1" applyAlignment="1">
      <alignment horizontal="center" vertical="center"/>
    </xf>
    <xf numFmtId="0" fontId="21" fillId="9" borderId="1" xfId="1"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2" xfId="0" applyFont="1" applyFill="1" applyBorder="1" applyAlignment="1">
      <alignment horizontal="center" vertical="center"/>
    </xf>
    <xf numFmtId="0" fontId="16" fillId="9" borderId="3" xfId="0" applyFont="1" applyFill="1" applyBorder="1" applyAlignment="1">
      <alignment horizontal="center" vertical="center"/>
    </xf>
    <xf numFmtId="0" fontId="21" fillId="10" borderId="2" xfId="1" applyFont="1" applyFill="1" applyBorder="1" applyAlignment="1">
      <alignment horizontal="center" vertical="center" wrapText="1"/>
    </xf>
    <xf numFmtId="0" fontId="21" fillId="10" borderId="3" xfId="1" applyFont="1" applyFill="1" applyBorder="1" applyAlignment="1">
      <alignment horizontal="center" vertical="center" wrapText="1"/>
    </xf>
    <xf numFmtId="0" fontId="19" fillId="9" borderId="5" xfId="0"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0" fontId="21" fillId="9" borderId="1" xfId="2" applyFont="1" applyFill="1" applyBorder="1" applyAlignment="1" applyProtection="1">
      <alignment horizontal="center" vertical="center" wrapText="1"/>
      <protection hidden="1"/>
    </xf>
    <xf numFmtId="0" fontId="16"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16" fillId="9"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30" xfId="0" applyFont="1" applyFill="1" applyBorder="1" applyAlignment="1">
      <alignment horizontal="center" vertical="center"/>
    </xf>
    <xf numFmtId="0" fontId="45" fillId="5" borderId="60" xfId="0" applyFont="1" applyFill="1" applyBorder="1" applyAlignment="1">
      <alignment horizontal="center" vertical="center"/>
    </xf>
    <xf numFmtId="0" fontId="45" fillId="5" borderId="61" xfId="0" applyFont="1" applyFill="1" applyBorder="1" applyAlignment="1">
      <alignment horizontal="center" vertical="center"/>
    </xf>
    <xf numFmtId="0" fontId="45" fillId="5" borderId="22" xfId="0" applyFont="1" applyFill="1" applyBorder="1" applyAlignment="1">
      <alignment horizontal="center" vertical="center"/>
    </xf>
    <xf numFmtId="0" fontId="45" fillId="5" borderId="21"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44" xfId="0" applyFont="1" applyFill="1" applyBorder="1" applyAlignment="1">
      <alignment horizontal="center" vertical="center"/>
    </xf>
    <xf numFmtId="0" fontId="45" fillId="5" borderId="7" xfId="0" applyFont="1" applyFill="1" applyBorder="1" applyAlignment="1">
      <alignment horizontal="center" vertical="center"/>
    </xf>
    <xf numFmtId="0" fontId="20" fillId="9" borderId="9" xfId="0" applyFont="1" applyFill="1" applyBorder="1" applyAlignment="1">
      <alignment horizontal="center" vertical="center"/>
    </xf>
    <xf numFmtId="0" fontId="16" fillId="9" borderId="9"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9"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21" fillId="9" borderId="9" xfId="2" applyFont="1" applyFill="1" applyBorder="1" applyAlignment="1" applyProtection="1">
      <alignment horizontal="center" vertical="center" wrapText="1"/>
      <protection hidden="1"/>
    </xf>
    <xf numFmtId="0" fontId="21" fillId="9" borderId="3" xfId="2" applyFont="1" applyFill="1" applyBorder="1" applyAlignment="1" applyProtection="1">
      <alignment horizontal="center" vertical="center" wrapText="1"/>
      <protection hidden="1"/>
    </xf>
    <xf numFmtId="0" fontId="21" fillId="3" borderId="9" xfId="2" applyFont="1" applyFill="1" applyBorder="1" applyAlignment="1" applyProtection="1">
      <alignment horizontal="center" vertical="center" wrapText="1"/>
      <protection hidden="1"/>
    </xf>
    <xf numFmtId="0" fontId="21" fillId="10" borderId="9" xfId="1"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47" fillId="16" borderId="21"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6" fillId="9" borderId="29" xfId="0" applyFont="1" applyFill="1" applyBorder="1" applyAlignment="1">
      <alignment horizontal="center" vertical="center" wrapText="1"/>
    </xf>
    <xf numFmtId="0" fontId="19" fillId="9" borderId="9" xfId="0" applyFont="1" applyFill="1" applyBorder="1" applyAlignment="1">
      <alignment horizontal="center" vertical="center"/>
    </xf>
    <xf numFmtId="0" fontId="19" fillId="9" borderId="3" xfId="0" applyFont="1" applyFill="1" applyBorder="1" applyAlignment="1">
      <alignment horizontal="center" vertical="center"/>
    </xf>
    <xf numFmtId="0" fontId="47" fillId="16" borderId="19" xfId="0" applyFont="1" applyFill="1" applyBorder="1" applyAlignment="1">
      <alignment horizontal="center" vertical="center" wrapText="1"/>
    </xf>
    <xf numFmtId="0" fontId="47" fillId="16" borderId="19" xfId="0" applyFont="1" applyFill="1" applyBorder="1" applyAlignment="1">
      <alignment horizontal="center" vertical="center"/>
    </xf>
    <xf numFmtId="2" fontId="20" fillId="3" borderId="9" xfId="0" applyNumberFormat="1" applyFont="1" applyFill="1" applyBorder="1" applyAlignment="1">
      <alignment horizontal="center" vertical="center" wrapText="1"/>
    </xf>
    <xf numFmtId="2" fontId="20" fillId="3" borderId="3" xfId="0" applyNumberFormat="1" applyFont="1" applyFill="1" applyBorder="1" applyAlignment="1">
      <alignment horizontal="center" vertical="center" wrapText="1"/>
    </xf>
    <xf numFmtId="0" fontId="21" fillId="3" borderId="29"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21" fillId="9" borderId="9" xfId="1" applyFont="1" applyFill="1" applyBorder="1" applyAlignment="1">
      <alignment horizontal="center" vertical="center" wrapText="1"/>
    </xf>
    <xf numFmtId="0" fontId="21" fillId="9" borderId="3" xfId="1" applyFont="1" applyFill="1" applyBorder="1" applyAlignment="1">
      <alignment horizontal="center" vertical="center" wrapText="1"/>
    </xf>
    <xf numFmtId="14" fontId="21" fillId="9" borderId="29" xfId="2" applyNumberFormat="1" applyFont="1" applyFill="1" applyBorder="1" applyAlignment="1" applyProtection="1">
      <alignment horizontal="center" vertical="center" wrapText="1"/>
      <protection hidden="1"/>
    </xf>
    <xf numFmtId="14" fontId="21" fillId="9" borderId="3" xfId="2" applyNumberFormat="1" applyFont="1" applyFill="1" applyBorder="1" applyAlignment="1" applyProtection="1">
      <alignment horizontal="center" vertical="center" wrapText="1"/>
      <protection hidden="1"/>
    </xf>
    <xf numFmtId="14" fontId="21" fillId="3" borderId="29" xfId="2" applyNumberFormat="1" applyFont="1" applyFill="1" applyBorder="1" applyAlignment="1" applyProtection="1">
      <alignment horizontal="center" vertical="center" wrapText="1"/>
      <protection hidden="1"/>
    </xf>
    <xf numFmtId="14" fontId="21" fillId="3" borderId="3" xfId="2" applyNumberFormat="1" applyFont="1" applyFill="1" applyBorder="1" applyAlignment="1" applyProtection="1">
      <alignment horizontal="center" vertical="center" wrapText="1"/>
      <protection hidden="1"/>
    </xf>
    <xf numFmtId="0" fontId="21" fillId="9" borderId="9" xfId="1" applyFont="1" applyFill="1" applyBorder="1" applyAlignment="1">
      <alignment horizontal="left" vertical="center" wrapText="1"/>
    </xf>
    <xf numFmtId="0" fontId="21" fillId="9" borderId="3" xfId="1" applyFont="1" applyFill="1" applyBorder="1" applyAlignment="1">
      <alignment horizontal="left" vertical="center" wrapText="1"/>
    </xf>
    <xf numFmtId="0" fontId="47" fillId="16" borderId="10" xfId="0" applyFont="1" applyFill="1" applyBorder="1" applyAlignment="1">
      <alignment horizontal="center" vertical="center"/>
    </xf>
    <xf numFmtId="0" fontId="47" fillId="16" borderId="9" xfId="0" applyFont="1" applyFill="1" applyBorder="1" applyAlignment="1">
      <alignment horizontal="center" vertical="center"/>
    </xf>
    <xf numFmtId="0" fontId="47" fillId="16" borderId="13" xfId="0" applyFont="1" applyFill="1" applyBorder="1" applyAlignment="1">
      <alignment horizontal="center" vertical="center" wrapText="1"/>
    </xf>
    <xf numFmtId="0" fontId="47" fillId="16" borderId="24" xfId="0" applyFont="1" applyFill="1" applyBorder="1" applyAlignment="1">
      <alignment horizontal="center" vertical="center" wrapText="1"/>
    </xf>
    <xf numFmtId="0" fontId="47" fillId="16" borderId="31" xfId="0" applyFont="1" applyFill="1" applyBorder="1" applyAlignment="1">
      <alignment horizontal="center" vertical="center" wrapText="1"/>
    </xf>
    <xf numFmtId="0" fontId="47" fillId="16" borderId="14" xfId="0" applyFont="1" applyFill="1" applyBorder="1" applyAlignment="1">
      <alignment horizontal="center" vertical="center" wrapText="1"/>
    </xf>
    <xf numFmtId="0" fontId="47" fillId="16" borderId="25" xfId="0" applyFont="1" applyFill="1" applyBorder="1" applyAlignment="1">
      <alignment horizontal="center" vertical="center" wrapText="1"/>
    </xf>
    <xf numFmtId="0" fontId="47" fillId="16" borderId="32" xfId="0" applyFont="1" applyFill="1" applyBorder="1" applyAlignment="1">
      <alignment horizontal="center" vertical="center" wrapText="1"/>
    </xf>
    <xf numFmtId="0" fontId="47" fillId="16" borderId="15" xfId="0" applyFont="1" applyFill="1" applyBorder="1" applyAlignment="1">
      <alignment horizontal="center" vertical="center" wrapText="1"/>
    </xf>
    <xf numFmtId="0" fontId="47" fillId="16" borderId="16" xfId="0" applyFont="1" applyFill="1" applyBorder="1" applyAlignment="1">
      <alignment horizontal="center" vertical="center" wrapText="1"/>
    </xf>
    <xf numFmtId="0" fontId="47" fillId="16" borderId="18" xfId="0" applyFont="1" applyFill="1" applyBorder="1" applyAlignment="1">
      <alignment horizontal="center" vertical="center" wrapText="1"/>
    </xf>
    <xf numFmtId="0" fontId="47" fillId="16" borderId="3" xfId="0" applyFont="1" applyFill="1" applyBorder="1" applyAlignment="1">
      <alignment horizontal="center" vertical="center" wrapText="1"/>
    </xf>
    <xf numFmtId="0" fontId="47" fillId="16" borderId="5" xfId="0" applyFont="1" applyFill="1" applyBorder="1" applyAlignment="1">
      <alignment horizontal="center" vertical="center" wrapText="1"/>
    </xf>
    <xf numFmtId="0" fontId="47" fillId="16" borderId="11" xfId="0" applyFont="1" applyFill="1" applyBorder="1" applyAlignment="1">
      <alignment horizontal="center" vertical="center" wrapText="1"/>
    </xf>
    <xf numFmtId="0" fontId="47" fillId="16" borderId="26"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47" fillId="16" borderId="27" xfId="0" applyFont="1" applyFill="1" applyBorder="1" applyAlignment="1">
      <alignment horizontal="center" vertical="center" wrapText="1"/>
    </xf>
    <xf numFmtId="0" fontId="47" fillId="16" borderId="2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19" fillId="9" borderId="2" xfId="0" applyFont="1" applyFill="1" applyBorder="1" applyAlignment="1">
      <alignment horizontal="center" vertical="center"/>
    </xf>
    <xf numFmtId="0" fontId="19" fillId="9" borderId="19" xfId="0" applyFont="1" applyFill="1" applyBorder="1" applyAlignment="1">
      <alignment horizontal="center" vertical="center"/>
    </xf>
    <xf numFmtId="0" fontId="47" fillId="16" borderId="20" xfId="0" applyFont="1" applyFill="1" applyBorder="1" applyAlignment="1">
      <alignment horizontal="center" vertical="center" wrapText="1"/>
    </xf>
    <xf numFmtId="0" fontId="47" fillId="16" borderId="59" xfId="0" applyFont="1" applyFill="1" applyBorder="1" applyAlignment="1">
      <alignment horizontal="center" vertical="center" wrapText="1"/>
    </xf>
    <xf numFmtId="0" fontId="47" fillId="16" borderId="44"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1" fillId="3" borderId="29" xfId="2" applyFont="1" applyFill="1" applyBorder="1" applyAlignment="1" applyProtection="1">
      <alignment horizontal="center" vertical="center" wrapText="1"/>
      <protection hidden="1"/>
    </xf>
    <xf numFmtId="0" fontId="21" fillId="9" borderId="2" xfId="1" applyFont="1" applyFill="1" applyBorder="1" applyAlignment="1">
      <alignment horizontal="center" vertical="center" wrapText="1"/>
    </xf>
    <xf numFmtId="0" fontId="21" fillId="9" borderId="19" xfId="1" applyFont="1" applyFill="1" applyBorder="1" applyAlignment="1">
      <alignment horizontal="center" vertical="center" wrapText="1"/>
    </xf>
    <xf numFmtId="0" fontId="21" fillId="9" borderId="2" xfId="2" applyFont="1" applyFill="1" applyBorder="1" applyAlignment="1" applyProtection="1">
      <alignment horizontal="center" vertical="center" wrapText="1"/>
      <protection hidden="1"/>
    </xf>
    <xf numFmtId="0" fontId="21" fillId="9" borderId="19" xfId="2" applyFont="1" applyFill="1" applyBorder="1" applyAlignment="1" applyProtection="1">
      <alignment horizontal="center" vertical="center" wrapText="1"/>
      <protection hidden="1"/>
    </xf>
    <xf numFmtId="0" fontId="16" fillId="9" borderId="19"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1" fillId="14" borderId="2" xfId="0" applyFont="1" applyFill="1" applyBorder="1" applyAlignment="1">
      <alignment horizontal="center" vertical="center"/>
    </xf>
    <xf numFmtId="0" fontId="21" fillId="14" borderId="19" xfId="0" applyFont="1" applyFill="1" applyBorder="1" applyAlignment="1">
      <alignment horizontal="center" vertical="center"/>
    </xf>
    <xf numFmtId="0" fontId="21" fillId="14" borderId="3" xfId="0" applyFont="1" applyFill="1" applyBorder="1" applyAlignment="1">
      <alignment horizontal="center" vertical="center"/>
    </xf>
    <xf numFmtId="0" fontId="31" fillId="0" borderId="0" xfId="0" applyFont="1" applyAlignment="1">
      <alignment horizontal="center" vertical="center" textRotation="90"/>
    </xf>
    <xf numFmtId="0" fontId="0" fillId="12" borderId="41" xfId="0" applyFill="1" applyBorder="1" applyAlignment="1">
      <alignment vertical="center" wrapText="1"/>
    </xf>
    <xf numFmtId="0" fontId="0" fillId="12" borderId="35" xfId="0" applyFill="1" applyBorder="1" applyAlignment="1">
      <alignment vertical="center" wrapText="1"/>
    </xf>
    <xf numFmtId="0" fontId="0" fillId="11" borderId="41" xfId="0" applyFill="1" applyBorder="1" applyAlignment="1">
      <alignment vertical="center" wrapText="1"/>
    </xf>
    <xf numFmtId="0" fontId="0" fillId="11" borderId="35" xfId="0" applyFill="1" applyBorder="1" applyAlignment="1">
      <alignment vertical="center" wrapText="1"/>
    </xf>
    <xf numFmtId="0" fontId="0" fillId="13" borderId="41" xfId="0" applyFill="1" applyBorder="1" applyAlignment="1">
      <alignment vertical="center" wrapText="1"/>
    </xf>
    <xf numFmtId="0" fontId="0" fillId="13" borderId="35" xfId="0" applyFill="1" applyBorder="1" applyAlignment="1">
      <alignment vertical="center" wrapText="1"/>
    </xf>
    <xf numFmtId="0" fontId="0" fillId="7" borderId="41" xfId="0" applyFill="1" applyBorder="1" applyAlignment="1">
      <alignment vertical="center" wrapText="1"/>
    </xf>
    <xf numFmtId="0" fontId="0" fillId="7" borderId="35" xfId="0" applyFill="1" applyBorder="1" applyAlignment="1">
      <alignment vertical="center" wrapText="1"/>
    </xf>
    <xf numFmtId="0" fontId="31" fillId="13" borderId="41" xfId="0" applyFont="1" applyFill="1" applyBorder="1" applyAlignment="1">
      <alignment horizontal="center" vertical="center"/>
    </xf>
    <xf numFmtId="0" fontId="31" fillId="13" borderId="35" xfId="0" applyFont="1" applyFill="1" applyBorder="1" applyAlignment="1">
      <alignment horizontal="center" vertical="center"/>
    </xf>
    <xf numFmtId="0" fontId="0" fillId="0" borderId="39" xfId="0" applyBorder="1" applyAlignment="1">
      <alignment vertical="center"/>
    </xf>
    <xf numFmtId="0" fontId="39" fillId="11" borderId="41" xfId="0" applyFont="1" applyFill="1" applyBorder="1" applyAlignment="1">
      <alignment horizontal="center" vertical="center"/>
    </xf>
    <xf numFmtId="0" fontId="39" fillId="11" borderId="35" xfId="0" applyFont="1" applyFill="1" applyBorder="1" applyAlignment="1">
      <alignment horizontal="center" vertical="center"/>
    </xf>
    <xf numFmtId="0" fontId="31" fillId="12" borderId="41" xfId="0" applyFont="1" applyFill="1" applyBorder="1" applyAlignment="1">
      <alignment horizontal="center" vertical="center"/>
    </xf>
    <xf numFmtId="0" fontId="31" fillId="12" borderId="35"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1" fillId="0" borderId="0" xfId="0" applyFont="1" applyAlignment="1">
      <alignment horizontal="center" vertical="center"/>
    </xf>
    <xf numFmtId="0" fontId="37" fillId="0" borderId="0" xfId="0" applyFont="1" applyAlignment="1">
      <alignment horizontal="center" vertical="center"/>
    </xf>
    <xf numFmtId="0" fontId="32" fillId="0" borderId="40" xfId="0" applyFont="1" applyBorder="1" applyAlignment="1">
      <alignment horizontal="center" vertical="center" wrapText="1"/>
    </xf>
    <xf numFmtId="0" fontId="31" fillId="7" borderId="41" xfId="0" applyFont="1" applyFill="1" applyBorder="1" applyAlignment="1">
      <alignment horizontal="center" vertical="center"/>
    </xf>
    <xf numFmtId="0" fontId="31" fillId="7" borderId="35" xfId="0" applyFont="1" applyFill="1" applyBorder="1" applyAlignment="1">
      <alignment horizontal="center" vertical="center"/>
    </xf>
    <xf numFmtId="0" fontId="0" fillId="0" borderId="47" xfId="0" applyBorder="1" applyAlignment="1">
      <alignment vertical="center"/>
    </xf>
    <xf numFmtId="0" fontId="34"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44" xfId="0" applyFont="1" applyBorder="1" applyAlignment="1">
      <alignment horizontal="center" vertical="center"/>
    </xf>
    <xf numFmtId="0" fontId="36" fillId="0" borderId="7" xfId="0" applyFont="1" applyBorder="1" applyAlignment="1">
      <alignment horizontal="center" vertical="center"/>
    </xf>
    <xf numFmtId="0" fontId="32" fillId="0" borderId="41"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35" xfId="0" applyFont="1" applyBorder="1" applyAlignment="1">
      <alignment horizontal="center" vertical="center" wrapText="1"/>
    </xf>
    <xf numFmtId="0" fontId="29" fillId="0" borderId="43" xfId="0" applyFont="1" applyBorder="1" applyAlignment="1">
      <alignment horizontal="center" vertical="center"/>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2" fillId="0" borderId="0" xfId="0" applyFont="1" applyAlignment="1">
      <alignment horizontal="center" wrapText="1"/>
    </xf>
    <xf numFmtId="0" fontId="18" fillId="3" borderId="18"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45" fillId="5" borderId="1" xfId="0" applyFont="1" applyFill="1" applyBorder="1" applyAlignment="1">
      <alignment horizontal="center" vertical="center"/>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vertical="center" wrapText="1"/>
    </xf>
    <xf numFmtId="0" fontId="18" fillId="0" borderId="56" xfId="0" applyFont="1" applyBorder="1" applyAlignment="1">
      <alignment vertical="center" wrapText="1"/>
    </xf>
    <xf numFmtId="0" fontId="36" fillId="0" borderId="1" xfId="0" applyFont="1" applyBorder="1" applyAlignment="1">
      <alignment horizontal="left" vertical="center"/>
    </xf>
    <xf numFmtId="0" fontId="18" fillId="3" borderId="19"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0" fillId="9" borderId="29" xfId="0" applyFill="1" applyBorder="1" applyAlignment="1">
      <alignment horizontal="center" vertical="center"/>
    </xf>
    <xf numFmtId="0" fontId="0" fillId="9" borderId="3" xfId="0" applyFill="1" applyBorder="1" applyAlignment="1">
      <alignment horizontal="center" vertical="center"/>
    </xf>
    <xf numFmtId="0" fontId="14" fillId="9" borderId="29"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0" fillId="9" borderId="29" xfId="0" applyFill="1" applyBorder="1" applyAlignment="1">
      <alignment horizontal="left" vertical="center" wrapText="1"/>
    </xf>
    <xf numFmtId="0" fontId="0" fillId="9" borderId="3" xfId="0" applyFill="1" applyBorder="1" applyAlignment="1">
      <alignment horizontal="left" vertical="center" wrapText="1"/>
    </xf>
    <xf numFmtId="0" fontId="8" fillId="9" borderId="2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28" fillId="9" borderId="29" xfId="0" applyFont="1" applyFill="1" applyBorder="1" applyAlignment="1">
      <alignment horizontal="center" vertical="center"/>
    </xf>
    <xf numFmtId="0" fontId="28" fillId="9" borderId="3"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8" fillId="9" borderId="9"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9" borderId="9" xfId="1" applyFont="1" applyFill="1" applyBorder="1" applyAlignment="1">
      <alignment horizontal="left" vertical="center" wrapText="1"/>
    </xf>
    <xf numFmtId="0" fontId="8" fillId="9" borderId="1" xfId="1" applyFont="1" applyFill="1" applyBorder="1" applyAlignment="1">
      <alignment horizontal="left" vertical="center" wrapText="1"/>
    </xf>
    <xf numFmtId="2" fontId="28" fillId="0" borderId="9" xfId="0" applyNumberFormat="1" applyFont="1" applyBorder="1" applyAlignment="1">
      <alignment horizontal="center" vertical="center" wrapText="1"/>
    </xf>
    <xf numFmtId="2" fontId="28" fillId="0" borderId="1"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15" fillId="9" borderId="34" xfId="0" applyFont="1" applyFill="1" applyBorder="1" applyAlignment="1">
      <alignment horizontal="center" vertical="center" wrapText="1"/>
    </xf>
    <xf numFmtId="0" fontId="14" fillId="9" borderId="1" xfId="0" applyFont="1" applyFill="1" applyBorder="1" applyAlignment="1">
      <alignment vertical="center" wrapText="1"/>
    </xf>
    <xf numFmtId="0" fontId="14" fillId="9" borderId="2"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8" fillId="9" borderId="2" xfId="2" applyFont="1" applyFill="1" applyBorder="1" applyAlignment="1" applyProtection="1">
      <alignment horizontal="center" vertical="center" wrapText="1"/>
      <protection hidden="1"/>
    </xf>
    <xf numFmtId="0" fontId="15" fillId="9" borderId="10" xfId="0" applyFont="1" applyFill="1" applyBorder="1" applyAlignment="1">
      <alignment horizontal="center" vertical="center" wrapText="1"/>
    </xf>
    <xf numFmtId="0" fontId="14" fillId="9" borderId="9" xfId="0" applyFont="1" applyFill="1" applyBorder="1" applyAlignment="1">
      <alignment vertical="center" wrapText="1"/>
    </xf>
    <xf numFmtId="0" fontId="10" fillId="9" borderId="29" xfId="0" applyFont="1" applyFill="1" applyBorder="1" applyAlignment="1">
      <alignment horizontal="center" vertical="center"/>
    </xf>
    <xf numFmtId="0" fontId="10" fillId="9" borderId="3" xfId="0" applyFont="1" applyFill="1" applyBorder="1" applyAlignment="1">
      <alignment horizontal="center" vertical="center"/>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28" fillId="0" borderId="1" xfId="0" applyFont="1" applyBorder="1" applyAlignment="1">
      <alignment vertical="center" wrapText="1"/>
    </xf>
    <xf numFmtId="0" fontId="28" fillId="0" borderId="1" xfId="0" applyFont="1" applyBorder="1" applyAlignment="1">
      <alignment vertical="center"/>
    </xf>
    <xf numFmtId="0" fontId="28" fillId="9" borderId="2"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10" fillId="9" borderId="2" xfId="0" applyFont="1" applyFill="1" applyBorder="1" applyAlignment="1">
      <alignment horizontal="center" vertical="center"/>
    </xf>
    <xf numFmtId="0" fontId="28" fillId="9" borderId="1" xfId="0" applyFont="1" applyFill="1" applyBorder="1" applyAlignment="1">
      <alignment horizontal="center" vertical="center"/>
    </xf>
    <xf numFmtId="0" fontId="14" fillId="9" borderId="19" xfId="0" applyFont="1" applyFill="1" applyBorder="1" applyAlignment="1">
      <alignment horizontal="center" vertical="center" wrapText="1"/>
    </xf>
    <xf numFmtId="0" fontId="0" fillId="9" borderId="19" xfId="0" applyFill="1" applyBorder="1" applyAlignment="1">
      <alignment horizontal="center" vertical="center"/>
    </xf>
    <xf numFmtId="0" fontId="0" fillId="9" borderId="2" xfId="0" applyFill="1" applyBorder="1" applyAlignment="1">
      <alignment horizontal="left" vertical="center" wrapText="1"/>
    </xf>
    <xf numFmtId="0" fontId="0" fillId="9" borderId="19" xfId="0" applyFill="1" applyBorder="1" applyAlignment="1">
      <alignment horizontal="left" vertical="center" wrapText="1"/>
    </xf>
    <xf numFmtId="0" fontId="8" fillId="9" borderId="19" xfId="2" applyFont="1" applyFill="1" applyBorder="1" applyAlignment="1" applyProtection="1">
      <alignment horizontal="center" vertical="center" wrapText="1"/>
      <protection hidden="1"/>
    </xf>
    <xf numFmtId="0" fontId="15" fillId="9" borderId="11"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4" fillId="9" borderId="2" xfId="0" applyFont="1" applyFill="1" applyBorder="1" applyAlignment="1">
      <alignment vertical="center" wrapText="1"/>
    </xf>
    <xf numFmtId="0" fontId="14" fillId="9" borderId="19" xfId="0" applyFont="1" applyFill="1" applyBorder="1" applyAlignment="1">
      <alignment vertical="center" wrapText="1"/>
    </xf>
    <xf numFmtId="0" fontId="14" fillId="9" borderId="3" xfId="0" applyFont="1" applyFill="1" applyBorder="1" applyAlignment="1">
      <alignment vertical="center" wrapText="1"/>
    </xf>
    <xf numFmtId="0" fontId="8" fillId="0" borderId="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8" fillId="9" borderId="19" xfId="1" applyFont="1" applyFill="1" applyBorder="1" applyAlignment="1">
      <alignment horizontal="center" vertical="center" wrapText="1"/>
    </xf>
    <xf numFmtId="0" fontId="8" fillId="9" borderId="3"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1" fillId="9" borderId="1" xfId="0" applyFont="1" applyFill="1" applyBorder="1" applyAlignment="1">
      <alignment horizontal="left" vertical="center" wrapText="1"/>
    </xf>
    <xf numFmtId="1" fontId="28" fillId="0" borderId="2" xfId="0" applyNumberFormat="1" applyFont="1" applyBorder="1" applyAlignment="1">
      <alignment horizontal="center" vertical="center" wrapText="1"/>
    </xf>
    <xf numFmtId="1" fontId="28" fillId="0" borderId="19"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12" fillId="0" borderId="19" xfId="2" applyFont="1" applyBorder="1" applyAlignment="1" applyProtection="1">
      <alignment horizontal="center" vertical="center" wrapText="1"/>
      <protection hidden="1"/>
    </xf>
    <xf numFmtId="0" fontId="28" fillId="9" borderId="19" xfId="0" applyFont="1" applyFill="1" applyBorder="1" applyAlignment="1">
      <alignment horizontal="center" vertical="center"/>
    </xf>
    <xf numFmtId="0" fontId="10" fillId="9" borderId="19" xfId="0" applyFont="1" applyFill="1" applyBorder="1" applyAlignment="1">
      <alignment horizontal="center" vertical="center"/>
    </xf>
    <xf numFmtId="0" fontId="0" fillId="9" borderId="19" xfId="0" applyFill="1" applyBorder="1" applyAlignment="1">
      <alignment horizontal="center" vertical="center" wrapText="1"/>
    </xf>
    <xf numFmtId="0" fontId="1" fillId="9" borderId="19" xfId="0" applyFont="1" applyFill="1" applyBorder="1" applyAlignment="1">
      <alignment horizontal="left" vertical="center" wrapText="1"/>
    </xf>
    <xf numFmtId="0" fontId="8" fillId="9" borderId="2" xfId="1" applyFont="1" applyFill="1" applyBorder="1" applyAlignment="1">
      <alignment horizontal="center" vertical="center"/>
    </xf>
    <xf numFmtId="0" fontId="8" fillId="9" borderId="19" xfId="1" applyFont="1" applyFill="1" applyBorder="1" applyAlignment="1">
      <alignment horizontal="center" vertical="center"/>
    </xf>
    <xf numFmtId="0" fontId="8" fillId="9" borderId="3" xfId="1" applyFont="1" applyFill="1" applyBorder="1" applyAlignment="1">
      <alignment horizontal="center" vertical="center"/>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28" fillId="0" borderId="2" xfId="0" applyFont="1" applyBorder="1" applyAlignment="1">
      <alignment horizontal="center" vertical="center"/>
    </xf>
    <xf numFmtId="0" fontId="28" fillId="0" borderId="19" xfId="0" applyFont="1" applyBorder="1" applyAlignment="1">
      <alignment horizontal="center" vertical="center"/>
    </xf>
    <xf numFmtId="0" fontId="28"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8" fillId="13"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8" fillId="11" borderId="1" xfId="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cellXfs>
  <cellStyles count="3">
    <cellStyle name="Normal" xfId="0" builtinId="0"/>
    <cellStyle name="Normal 2" xfId="1" xr:uid="{00000000-0005-0000-0000-000001000000}"/>
    <cellStyle name="Normal_Matriz de Riesgos Servidores-v2" xfId="2" xr:uid="{00000000-0005-0000-0000-000002000000}"/>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694</xdr:col>
      <xdr:colOff>0</xdr:colOff>
      <xdr:row>3</xdr:row>
      <xdr:rowOff>0</xdr:rowOff>
    </xdr:from>
    <xdr:to>
      <xdr:col>694</xdr:col>
      <xdr:colOff>760730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0</xdr:col>
      <xdr:colOff>771526</xdr:colOff>
      <xdr:row>0</xdr:row>
      <xdr:rowOff>38100</xdr:rowOff>
    </xdr:from>
    <xdr:to>
      <xdr:col>2</xdr:col>
      <xdr:colOff>638176</xdr:colOff>
      <xdr:row>2</xdr:row>
      <xdr:rowOff>180975</xdr:rowOff>
    </xdr:to>
    <xdr:pic>
      <xdr:nvPicPr>
        <xdr:cNvPr id="3" name="Imagen 2" descr="Macintosh HD:Users:dimprenta:Desktop:Captura de pantalla 2019-01-25 a las 3.10.13 p.m..png">
          <a:extLst>
            <a:ext uri="{FF2B5EF4-FFF2-40B4-BE49-F238E27FC236}">
              <a16:creationId xmlns:a16="http://schemas.microsoft.com/office/drawing/2014/main" id="{F01B21BA-CC95-4BE5-B2F8-8D9CE7D57B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630930" cy="5848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691</xdr:col>
      <xdr:colOff>0</xdr:colOff>
      <xdr:row>7</xdr:row>
      <xdr:rowOff>0</xdr:rowOff>
    </xdr:from>
    <xdr:to>
      <xdr:col>691</xdr:col>
      <xdr:colOff>760730</xdr:colOff>
      <xdr:row>9</xdr:row>
      <xdr:rowOff>1324610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692</xdr:col>
      <xdr:colOff>0</xdr:colOff>
      <xdr:row>7</xdr:row>
      <xdr:rowOff>0</xdr:rowOff>
    </xdr:from>
    <xdr:to>
      <xdr:col>692</xdr:col>
      <xdr:colOff>760731</xdr:colOff>
      <xdr:row>9</xdr:row>
      <xdr:rowOff>1324610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35"/>
  <sheetViews>
    <sheetView tabSelected="1" zoomScale="60" zoomScaleNormal="60" workbookViewId="0">
      <pane xSplit="9" ySplit="7" topLeftCell="J30" activePane="bottomRight" state="frozen"/>
      <selection pane="topRight" activeCell="J1" sqref="J1"/>
      <selection pane="bottomLeft" activeCell="A8" sqref="A8"/>
      <selection pane="bottomRight" activeCell="B32" sqref="B32"/>
    </sheetView>
  </sheetViews>
  <sheetFormatPr baseColWidth="10" defaultColWidth="11.42578125" defaultRowHeight="15" x14ac:dyDescent="0.25"/>
  <cols>
    <col min="1" max="1" width="27.28515625" style="41" customWidth="1"/>
    <col min="2" max="2" width="27" style="41" customWidth="1"/>
    <col min="3" max="3" width="30.42578125" style="39" customWidth="1"/>
    <col min="4" max="4" width="26.7109375" style="39" hidden="1" customWidth="1"/>
    <col min="5" max="5" width="34.85546875" style="39" hidden="1" customWidth="1"/>
    <col min="6" max="6" width="18.28515625" style="39" hidden="1" customWidth="1"/>
    <col min="7" max="7" width="18.7109375" style="39" hidden="1" customWidth="1"/>
    <col min="8" max="8" width="9.42578125" style="39" customWidth="1"/>
    <col min="9" max="9" width="33.7109375" style="39" customWidth="1"/>
    <col min="10" max="10" width="13.42578125" style="39" customWidth="1"/>
    <col min="11" max="11" width="16.28515625" style="39" hidden="1" customWidth="1"/>
    <col min="12" max="12" width="27.28515625" style="45" customWidth="1"/>
    <col min="13" max="13" width="18.42578125" style="39" customWidth="1"/>
    <col min="14" max="21" width="18.42578125" style="39" hidden="1" customWidth="1"/>
    <col min="22" max="22" width="26.7109375" style="39" hidden="1" customWidth="1"/>
    <col min="23" max="23" width="19.7109375" style="39" hidden="1" customWidth="1"/>
    <col min="24" max="34" width="18.42578125" style="39" hidden="1" customWidth="1"/>
    <col min="35" max="35" width="16.28515625" style="39" hidden="1" customWidth="1"/>
    <col min="36" max="36" width="17.42578125" style="39" hidden="1" customWidth="1"/>
    <col min="37" max="37" width="17.28515625" style="39" customWidth="1"/>
    <col min="38" max="38" width="52.5703125" style="45" customWidth="1"/>
    <col min="39" max="39" width="13.7109375" style="46" customWidth="1"/>
    <col min="40" max="40" width="18.7109375" style="45" hidden="1" customWidth="1"/>
    <col min="41" max="41" width="28.85546875" style="45" hidden="1" customWidth="1"/>
    <col min="42" max="42" width="30.7109375" style="45" hidden="1" customWidth="1"/>
    <col min="43" max="43" width="30.42578125" style="45" hidden="1" customWidth="1"/>
    <col min="44" max="44" width="24.85546875" style="45" hidden="1" customWidth="1"/>
    <col min="45" max="45" width="35.42578125" style="45" hidden="1" customWidth="1"/>
    <col min="46" max="46" width="32.140625" style="45" hidden="1" customWidth="1"/>
    <col min="47" max="47" width="15.5703125" style="45" hidden="1" customWidth="1"/>
    <col min="48" max="48" width="15.42578125" style="45" hidden="1" customWidth="1"/>
    <col min="49" max="49" width="20" style="45" hidden="1" customWidth="1"/>
    <col min="50" max="50" width="15.7109375" style="45" hidden="1" customWidth="1"/>
    <col min="51" max="51" width="15.42578125" style="45" hidden="1" customWidth="1"/>
    <col min="52" max="52" width="14.7109375" style="45" hidden="1" customWidth="1"/>
    <col min="53" max="53" width="15" style="46" hidden="1" customWidth="1"/>
    <col min="54" max="54" width="13.28515625" style="46" hidden="1" customWidth="1"/>
    <col min="55" max="55" width="15.28515625" style="46" hidden="1" customWidth="1"/>
    <col min="56" max="56" width="16.28515625" style="46" hidden="1" customWidth="1"/>
    <col min="57" max="57" width="17" style="46" hidden="1" customWidth="1"/>
    <col min="58" max="58" width="16.7109375" style="46" hidden="1" customWidth="1"/>
    <col min="59" max="59" width="13.7109375" style="39" customWidth="1"/>
    <col min="60" max="60" width="51.5703125" style="39" customWidth="1"/>
    <col min="61" max="61" width="12.85546875" style="39" customWidth="1"/>
    <col min="62" max="62" width="12.28515625" style="48" customWidth="1"/>
    <col min="63" max="63" width="15.7109375" style="47" customWidth="1"/>
    <col min="64" max="64" width="78" style="46" customWidth="1"/>
    <col min="65" max="65" width="20.7109375" style="46" customWidth="1"/>
    <col min="66" max="66" width="36.5703125" style="46" customWidth="1"/>
    <col min="67" max="67" width="39.85546875" style="46" customWidth="1"/>
    <col min="68" max="16384" width="11.42578125" style="45"/>
  </cols>
  <sheetData>
    <row r="1" spans="1:124" s="149" customFormat="1" ht="20.25" x14ac:dyDescent="0.25">
      <c r="A1" s="309"/>
      <c r="B1" s="309"/>
      <c r="C1" s="309"/>
      <c r="D1" s="310" t="s">
        <v>123</v>
      </c>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2"/>
      <c r="BO1" s="152" t="s">
        <v>124</v>
      </c>
    </row>
    <row r="2" spans="1:124" s="149" customFormat="1" ht="20.25" x14ac:dyDescent="0.25">
      <c r="A2" s="309"/>
      <c r="B2" s="309"/>
      <c r="C2" s="309"/>
      <c r="D2" s="313"/>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5"/>
      <c r="BO2" s="152" t="s">
        <v>125</v>
      </c>
    </row>
    <row r="3" spans="1:124" s="149" customFormat="1" ht="20.25" x14ac:dyDescent="0.25">
      <c r="A3" s="309"/>
      <c r="B3" s="309"/>
      <c r="C3" s="309"/>
      <c r="D3" s="316" t="s">
        <v>126</v>
      </c>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8"/>
      <c r="BO3" s="152" t="s">
        <v>127</v>
      </c>
    </row>
    <row r="4" spans="1:124" ht="15.75" thickBot="1" x14ac:dyDescent="0.3"/>
    <row r="5" spans="1:124" s="6" customFormat="1" ht="16.5" thickBot="1" x14ac:dyDescent="0.3">
      <c r="A5" s="348" t="s">
        <v>0</v>
      </c>
      <c r="B5" s="349"/>
      <c r="C5" s="349"/>
      <c r="D5" s="349"/>
      <c r="E5" s="349"/>
      <c r="F5" s="349"/>
      <c r="G5" s="349"/>
      <c r="H5" s="349"/>
      <c r="I5" s="349"/>
      <c r="J5" s="349"/>
      <c r="K5" s="349"/>
      <c r="L5" s="349"/>
      <c r="M5" s="349" t="s">
        <v>1</v>
      </c>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50" t="s">
        <v>2</v>
      </c>
      <c r="BI5" s="353" t="s">
        <v>3</v>
      </c>
      <c r="BJ5" s="356" t="s">
        <v>4</v>
      </c>
      <c r="BK5" s="357"/>
      <c r="BL5" s="357"/>
      <c r="BM5" s="357"/>
      <c r="BN5" s="357"/>
      <c r="BO5" s="357"/>
    </row>
    <row r="6" spans="1:124" s="6" customFormat="1" ht="32.25" customHeight="1" thickBot="1" x14ac:dyDescent="0.3">
      <c r="A6" s="358" t="s">
        <v>5</v>
      </c>
      <c r="B6" s="334" t="s">
        <v>6</v>
      </c>
      <c r="C6" s="334" t="s">
        <v>7</v>
      </c>
      <c r="D6" s="359" t="s">
        <v>8</v>
      </c>
      <c r="E6" s="359"/>
      <c r="F6" s="359"/>
      <c r="G6" s="334" t="s">
        <v>9</v>
      </c>
      <c r="H6" s="335" t="s">
        <v>10</v>
      </c>
      <c r="I6" s="335" t="s">
        <v>11</v>
      </c>
      <c r="J6" s="335" t="s">
        <v>12</v>
      </c>
      <c r="K6" s="334" t="s">
        <v>13</v>
      </c>
      <c r="L6" s="371" t="s">
        <v>14</v>
      </c>
      <c r="M6" s="372" t="s">
        <v>128</v>
      </c>
      <c r="N6" s="373"/>
      <c r="O6" s="373"/>
      <c r="P6" s="373"/>
      <c r="Q6" s="373"/>
      <c r="R6" s="373"/>
      <c r="S6" s="373"/>
      <c r="T6" s="373"/>
      <c r="U6" s="373"/>
      <c r="V6" s="373"/>
      <c r="W6" s="373"/>
      <c r="X6" s="373"/>
      <c r="Y6" s="373"/>
      <c r="Z6" s="373"/>
      <c r="AA6" s="373"/>
      <c r="AB6" s="373"/>
      <c r="AC6" s="373"/>
      <c r="AD6" s="373"/>
      <c r="AE6" s="373"/>
      <c r="AF6" s="373"/>
      <c r="AG6" s="373"/>
      <c r="AH6" s="373"/>
      <c r="AI6" s="373"/>
      <c r="AJ6" s="373"/>
      <c r="AK6" s="354"/>
      <c r="AL6" s="360" t="s">
        <v>18</v>
      </c>
      <c r="AM6" s="334" t="s">
        <v>19</v>
      </c>
      <c r="AN6" s="189" t="s">
        <v>38</v>
      </c>
      <c r="AO6" s="189" t="s">
        <v>39</v>
      </c>
      <c r="AP6" s="189" t="s">
        <v>40</v>
      </c>
      <c r="AQ6" s="189" t="s">
        <v>41</v>
      </c>
      <c r="AR6" s="189" t="s">
        <v>42</v>
      </c>
      <c r="AS6" s="189" t="s">
        <v>43</v>
      </c>
      <c r="AT6" s="189" t="s">
        <v>44</v>
      </c>
      <c r="AU6" s="334" t="s">
        <v>24</v>
      </c>
      <c r="AV6" s="334" t="s">
        <v>25</v>
      </c>
      <c r="AW6" s="334" t="s">
        <v>26</v>
      </c>
      <c r="AX6" s="334" t="s">
        <v>129</v>
      </c>
      <c r="AY6" s="334" t="s">
        <v>28</v>
      </c>
      <c r="AZ6" s="334" t="s">
        <v>29</v>
      </c>
      <c r="BA6" s="328" t="s">
        <v>30</v>
      </c>
      <c r="BB6" s="329"/>
      <c r="BC6" s="360" t="s">
        <v>31</v>
      </c>
      <c r="BD6" s="359"/>
      <c r="BE6" s="359"/>
      <c r="BF6" s="359"/>
      <c r="BG6" s="365"/>
      <c r="BH6" s="351"/>
      <c r="BI6" s="354"/>
      <c r="BJ6" s="362" t="s">
        <v>32</v>
      </c>
      <c r="BK6" s="363"/>
      <c r="BL6" s="363"/>
      <c r="BM6" s="363"/>
      <c r="BN6" s="363"/>
      <c r="BO6" s="364"/>
    </row>
    <row r="7" spans="1:124" s="6" customFormat="1" ht="90.75" customHeight="1" thickBot="1" x14ac:dyDescent="0.3">
      <c r="A7" s="358"/>
      <c r="B7" s="334"/>
      <c r="C7" s="334"/>
      <c r="D7" s="190" t="s">
        <v>15</v>
      </c>
      <c r="E7" s="190" t="s">
        <v>16</v>
      </c>
      <c r="F7" s="190" t="s">
        <v>17</v>
      </c>
      <c r="G7" s="334"/>
      <c r="H7" s="335"/>
      <c r="I7" s="335"/>
      <c r="J7" s="335"/>
      <c r="K7" s="334"/>
      <c r="L7" s="371"/>
      <c r="M7" s="191" t="s">
        <v>33</v>
      </c>
      <c r="N7" s="190" t="s">
        <v>34</v>
      </c>
      <c r="O7" s="192" t="s">
        <v>130</v>
      </c>
      <c r="P7" s="192" t="s">
        <v>131</v>
      </c>
      <c r="Q7" s="192" t="s">
        <v>132</v>
      </c>
      <c r="R7" s="192" t="s">
        <v>133</v>
      </c>
      <c r="S7" s="192" t="s">
        <v>134</v>
      </c>
      <c r="T7" s="192" t="s">
        <v>135</v>
      </c>
      <c r="U7" s="192" t="s">
        <v>136</v>
      </c>
      <c r="V7" s="192" t="s">
        <v>137</v>
      </c>
      <c r="W7" s="192" t="s">
        <v>138</v>
      </c>
      <c r="X7" s="192" t="s">
        <v>139</v>
      </c>
      <c r="Y7" s="192" t="s">
        <v>140</v>
      </c>
      <c r="Z7" s="192" t="s">
        <v>141</v>
      </c>
      <c r="AA7" s="192" t="s">
        <v>142</v>
      </c>
      <c r="AB7" s="192" t="s">
        <v>143</v>
      </c>
      <c r="AC7" s="192" t="s">
        <v>144</v>
      </c>
      <c r="AD7" s="192" t="s">
        <v>145</v>
      </c>
      <c r="AE7" s="192" t="s">
        <v>146</v>
      </c>
      <c r="AF7" s="192" t="s">
        <v>147</v>
      </c>
      <c r="AG7" s="192" t="s">
        <v>148</v>
      </c>
      <c r="AH7" s="190" t="s">
        <v>149</v>
      </c>
      <c r="AI7" s="190" t="s">
        <v>35</v>
      </c>
      <c r="AJ7" s="190" t="s">
        <v>36</v>
      </c>
      <c r="AK7" s="193" t="s">
        <v>37</v>
      </c>
      <c r="AL7" s="361"/>
      <c r="AM7" s="334"/>
      <c r="AN7" s="194" t="s">
        <v>20</v>
      </c>
      <c r="AO7" s="194" t="s">
        <v>21</v>
      </c>
      <c r="AP7" s="194" t="s">
        <v>22</v>
      </c>
      <c r="AQ7" s="194" t="s">
        <v>23</v>
      </c>
      <c r="AR7" s="194" t="s">
        <v>150</v>
      </c>
      <c r="AS7" s="194" t="s">
        <v>151</v>
      </c>
      <c r="AT7" s="194" t="s">
        <v>152</v>
      </c>
      <c r="AU7" s="334"/>
      <c r="AV7" s="334"/>
      <c r="AW7" s="334"/>
      <c r="AX7" s="334"/>
      <c r="AY7" s="334"/>
      <c r="AZ7" s="334"/>
      <c r="BA7" s="190" t="s">
        <v>33</v>
      </c>
      <c r="BB7" s="195" t="s">
        <v>35</v>
      </c>
      <c r="BC7" s="191" t="s">
        <v>33</v>
      </c>
      <c r="BD7" s="190" t="s">
        <v>45</v>
      </c>
      <c r="BE7" s="190" t="s">
        <v>35</v>
      </c>
      <c r="BF7" s="190" t="s">
        <v>46</v>
      </c>
      <c r="BG7" s="193" t="s">
        <v>37</v>
      </c>
      <c r="BH7" s="352"/>
      <c r="BI7" s="355"/>
      <c r="BJ7" s="196" t="s">
        <v>47</v>
      </c>
      <c r="BK7" s="197" t="s">
        <v>48</v>
      </c>
      <c r="BL7" s="198" t="s">
        <v>49</v>
      </c>
      <c r="BM7" s="199" t="s">
        <v>50</v>
      </c>
      <c r="BN7" s="199" t="s">
        <v>51</v>
      </c>
      <c r="BO7" s="200" t="s">
        <v>52</v>
      </c>
    </row>
    <row r="8" spans="1:124" s="7" customFormat="1" ht="66" customHeight="1" x14ac:dyDescent="0.25">
      <c r="A8" s="330" t="s">
        <v>55</v>
      </c>
      <c r="B8" s="322" t="s">
        <v>154</v>
      </c>
      <c r="C8" s="331" t="s">
        <v>523</v>
      </c>
      <c r="D8" s="331" t="s">
        <v>56</v>
      </c>
      <c r="E8" s="331" t="s">
        <v>90</v>
      </c>
      <c r="F8" s="331" t="s">
        <v>72</v>
      </c>
      <c r="G8" s="331" t="s">
        <v>155</v>
      </c>
      <c r="H8" s="332" t="s">
        <v>59</v>
      </c>
      <c r="I8" s="322" t="s">
        <v>524</v>
      </c>
      <c r="J8" s="320" t="s">
        <v>156</v>
      </c>
      <c r="K8" s="321" t="s">
        <v>155</v>
      </c>
      <c r="L8" s="322" t="s">
        <v>616</v>
      </c>
      <c r="M8" s="324" t="s">
        <v>78</v>
      </c>
      <c r="N8" s="324">
        <v>2</v>
      </c>
      <c r="O8" s="319">
        <v>1</v>
      </c>
      <c r="P8" s="319">
        <v>1</v>
      </c>
      <c r="Q8" s="319">
        <v>1</v>
      </c>
      <c r="R8" s="319">
        <v>1</v>
      </c>
      <c r="S8" s="319">
        <v>1</v>
      </c>
      <c r="T8" s="319">
        <v>1</v>
      </c>
      <c r="U8" s="319">
        <v>1</v>
      </c>
      <c r="V8" s="319">
        <v>1</v>
      </c>
      <c r="W8" s="319">
        <v>0</v>
      </c>
      <c r="X8" s="319">
        <v>1</v>
      </c>
      <c r="Y8" s="319">
        <v>1</v>
      </c>
      <c r="Z8" s="319">
        <v>1</v>
      </c>
      <c r="AA8" s="319">
        <v>1</v>
      </c>
      <c r="AB8" s="319">
        <v>1</v>
      </c>
      <c r="AC8" s="319">
        <v>1</v>
      </c>
      <c r="AD8" s="319">
        <v>0</v>
      </c>
      <c r="AE8" s="319">
        <v>1</v>
      </c>
      <c r="AF8" s="319">
        <v>1</v>
      </c>
      <c r="AG8" s="319">
        <v>0</v>
      </c>
      <c r="AH8" s="319">
        <f>SUM(O8:AG8)</f>
        <v>16</v>
      </c>
      <c r="AI8" s="319" t="str">
        <f>IF($AH8&lt;6,"3. Moderado",IF($AH8&lt;12,"4. Mayor",IF($AH8&gt;11,"5. Catastrófico")))</f>
        <v>5. Catastrófico</v>
      </c>
      <c r="AJ8" s="321">
        <v>5</v>
      </c>
      <c r="AK8" s="327"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74" t="s">
        <v>645</v>
      </c>
      <c r="AM8" s="375" t="s">
        <v>64</v>
      </c>
      <c r="AN8" s="166">
        <v>15</v>
      </c>
      <c r="AO8" s="166">
        <v>15</v>
      </c>
      <c r="AP8" s="166">
        <v>15</v>
      </c>
      <c r="AQ8" s="166">
        <v>15</v>
      </c>
      <c r="AR8" s="166">
        <v>15</v>
      </c>
      <c r="AS8" s="166">
        <v>15</v>
      </c>
      <c r="AT8" s="166">
        <v>10</v>
      </c>
      <c r="AU8" s="167">
        <f>SUM(AN8:AT8)</f>
        <v>100</v>
      </c>
      <c r="AV8" s="167" t="s">
        <v>65</v>
      </c>
      <c r="AW8" s="167" t="s">
        <v>65</v>
      </c>
      <c r="AX8" s="167">
        <v>100</v>
      </c>
      <c r="AY8" s="336">
        <f>AVERAGE(AX8:AX9)</f>
        <v>100</v>
      </c>
      <c r="AZ8" s="280" t="s">
        <v>65</v>
      </c>
      <c r="BA8" s="326" t="s">
        <v>67</v>
      </c>
      <c r="BB8" s="326" t="s">
        <v>158</v>
      </c>
      <c r="BC8" s="326" t="s">
        <v>96</v>
      </c>
      <c r="BD8" s="326">
        <v>1</v>
      </c>
      <c r="BE8" s="326" t="s">
        <v>63</v>
      </c>
      <c r="BF8" s="326">
        <v>5</v>
      </c>
      <c r="BG8" s="327"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46" t="s">
        <v>561</v>
      </c>
      <c r="BI8" s="340" t="s">
        <v>69</v>
      </c>
      <c r="BJ8" s="342" t="s">
        <v>568</v>
      </c>
      <c r="BK8" s="344" t="s">
        <v>569</v>
      </c>
      <c r="BL8" s="338" t="s">
        <v>646</v>
      </c>
      <c r="BM8" s="338" t="s">
        <v>162</v>
      </c>
      <c r="BN8" s="338" t="s">
        <v>647</v>
      </c>
      <c r="BO8" s="168" t="s">
        <v>617</v>
      </c>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row>
    <row r="9" spans="1:124" s="7" customFormat="1" ht="87" customHeight="1" x14ac:dyDescent="0.25">
      <c r="A9" s="330"/>
      <c r="B9" s="323"/>
      <c r="C9" s="298"/>
      <c r="D9" s="298"/>
      <c r="E9" s="298"/>
      <c r="F9" s="298"/>
      <c r="G9" s="298"/>
      <c r="H9" s="333"/>
      <c r="I9" s="323"/>
      <c r="J9" s="298"/>
      <c r="K9" s="300"/>
      <c r="L9" s="323"/>
      <c r="M9" s="325"/>
      <c r="N9" s="325"/>
      <c r="O9" s="290"/>
      <c r="P9" s="290"/>
      <c r="Q9" s="290"/>
      <c r="R9" s="290"/>
      <c r="S9" s="290"/>
      <c r="T9" s="290"/>
      <c r="U9" s="290"/>
      <c r="V9" s="290"/>
      <c r="W9" s="290"/>
      <c r="X9" s="290"/>
      <c r="Y9" s="290"/>
      <c r="Z9" s="290"/>
      <c r="AA9" s="290"/>
      <c r="AB9" s="290"/>
      <c r="AC9" s="290"/>
      <c r="AD9" s="290"/>
      <c r="AE9" s="290"/>
      <c r="AF9" s="290"/>
      <c r="AG9" s="290"/>
      <c r="AH9" s="290"/>
      <c r="AI9" s="290"/>
      <c r="AJ9" s="300"/>
      <c r="AK9" s="302"/>
      <c r="AL9" s="261"/>
      <c r="AM9" s="267"/>
      <c r="AN9" s="162">
        <v>15</v>
      </c>
      <c r="AO9" s="162">
        <v>15</v>
      </c>
      <c r="AP9" s="162">
        <v>15</v>
      </c>
      <c r="AQ9" s="162">
        <v>15</v>
      </c>
      <c r="AR9" s="162">
        <v>15</v>
      </c>
      <c r="AS9" s="162">
        <v>15</v>
      </c>
      <c r="AT9" s="162">
        <v>10</v>
      </c>
      <c r="AU9" s="165">
        <f>SUM(AN9:AT9)</f>
        <v>100</v>
      </c>
      <c r="AV9" s="165" t="s">
        <v>65</v>
      </c>
      <c r="AW9" s="165" t="s">
        <v>65</v>
      </c>
      <c r="AX9" s="165">
        <v>100</v>
      </c>
      <c r="AY9" s="337"/>
      <c r="AZ9" s="280"/>
      <c r="BA9" s="267"/>
      <c r="BB9" s="267"/>
      <c r="BC9" s="267"/>
      <c r="BD9" s="267"/>
      <c r="BE9" s="267"/>
      <c r="BF9" s="267"/>
      <c r="BG9" s="302"/>
      <c r="BH9" s="347"/>
      <c r="BI9" s="341"/>
      <c r="BJ9" s="343"/>
      <c r="BK9" s="345"/>
      <c r="BL9" s="339"/>
      <c r="BM9" s="339"/>
      <c r="BN9" s="339"/>
      <c r="BO9" s="169" t="s">
        <v>618</v>
      </c>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row>
    <row r="10" spans="1:124" s="7" customFormat="1" ht="178.5" customHeight="1" x14ac:dyDescent="0.25">
      <c r="A10" s="155" t="s">
        <v>173</v>
      </c>
      <c r="B10" s="154" t="s">
        <v>112</v>
      </c>
      <c r="C10" s="156" t="s">
        <v>608</v>
      </c>
      <c r="D10" s="154" t="s">
        <v>56</v>
      </c>
      <c r="E10" s="154" t="s">
        <v>57</v>
      </c>
      <c r="F10" s="154" t="s">
        <v>72</v>
      </c>
      <c r="G10" s="154" t="s">
        <v>155</v>
      </c>
      <c r="H10" s="157" t="s">
        <v>76</v>
      </c>
      <c r="I10" s="154" t="s">
        <v>555</v>
      </c>
      <c r="J10" s="154" t="s">
        <v>156</v>
      </c>
      <c r="K10" s="158" t="s">
        <v>155</v>
      </c>
      <c r="L10" s="154" t="s">
        <v>175</v>
      </c>
      <c r="M10" s="159" t="s">
        <v>78</v>
      </c>
      <c r="N10" s="160">
        <v>2</v>
      </c>
      <c r="O10" s="161">
        <v>1</v>
      </c>
      <c r="P10" s="161">
        <v>1</v>
      </c>
      <c r="Q10" s="161">
        <v>0</v>
      </c>
      <c r="R10" s="161">
        <v>0</v>
      </c>
      <c r="S10" s="161">
        <v>1</v>
      </c>
      <c r="T10" s="161">
        <v>1</v>
      </c>
      <c r="U10" s="161">
        <v>0</v>
      </c>
      <c r="V10" s="161">
        <v>0</v>
      </c>
      <c r="W10" s="161">
        <v>1</v>
      </c>
      <c r="X10" s="161">
        <v>1</v>
      </c>
      <c r="Y10" s="161">
        <v>1</v>
      </c>
      <c r="Z10" s="161">
        <v>1</v>
      </c>
      <c r="AA10" s="161">
        <v>1</v>
      </c>
      <c r="AB10" s="161">
        <v>1</v>
      </c>
      <c r="AC10" s="161">
        <v>1</v>
      </c>
      <c r="AD10" s="161">
        <v>0</v>
      </c>
      <c r="AE10" s="161">
        <v>1</v>
      </c>
      <c r="AF10" s="161">
        <v>1</v>
      </c>
      <c r="AG10" s="161">
        <v>0</v>
      </c>
      <c r="AH10" s="161">
        <f>SUM(O10:AG10)</f>
        <v>13</v>
      </c>
      <c r="AI10" s="161" t="str">
        <f>IF($AH10&lt;6,"3. Moderado",IF($AH10&lt;12,"4. Mayor",IF($AH10&gt;11,"5. Catastrófico")))</f>
        <v>5. Catastrófico</v>
      </c>
      <c r="AJ10" s="161">
        <v>5</v>
      </c>
      <c r="AK10" s="153"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177" t="s">
        <v>609</v>
      </c>
      <c r="AM10" s="163" t="s">
        <v>64</v>
      </c>
      <c r="AN10" s="163">
        <v>15</v>
      </c>
      <c r="AO10" s="163">
        <v>15</v>
      </c>
      <c r="AP10" s="163">
        <v>15</v>
      </c>
      <c r="AQ10" s="163">
        <v>15</v>
      </c>
      <c r="AR10" s="163">
        <v>15</v>
      </c>
      <c r="AS10" s="163">
        <v>15</v>
      </c>
      <c r="AT10" s="163">
        <v>10</v>
      </c>
      <c r="AU10" s="163">
        <v>100</v>
      </c>
      <c r="AV10" s="163" t="s">
        <v>65</v>
      </c>
      <c r="AW10" s="163" t="s">
        <v>65</v>
      </c>
      <c r="AX10" s="163">
        <v>100</v>
      </c>
      <c r="AY10" s="173">
        <f>AVERAGE(AX10:AX10)</f>
        <v>100</v>
      </c>
      <c r="AZ10" s="165" t="s">
        <v>65</v>
      </c>
      <c r="BA10" s="163" t="s">
        <v>67</v>
      </c>
      <c r="BB10" s="163" t="s">
        <v>158</v>
      </c>
      <c r="BC10" s="163" t="s">
        <v>96</v>
      </c>
      <c r="BD10" s="163">
        <v>1</v>
      </c>
      <c r="BE10" s="163" t="s">
        <v>63</v>
      </c>
      <c r="BF10" s="163">
        <v>5</v>
      </c>
      <c r="BG10" s="180"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174" t="s">
        <v>561</v>
      </c>
      <c r="BI10" s="174" t="s">
        <v>69</v>
      </c>
      <c r="BJ10" s="170" t="s">
        <v>571</v>
      </c>
      <c r="BK10" s="171" t="s">
        <v>569</v>
      </c>
      <c r="BL10" s="207" t="s">
        <v>644</v>
      </c>
      <c r="BM10" s="175" t="s">
        <v>567</v>
      </c>
      <c r="BN10" s="176" t="s">
        <v>525</v>
      </c>
      <c r="BO10" s="172" t="s">
        <v>543</v>
      </c>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row>
    <row r="11" spans="1:124" s="7" customFormat="1" ht="173.25" customHeight="1" x14ac:dyDescent="0.25">
      <c r="A11" s="294" t="s">
        <v>104</v>
      </c>
      <c r="B11" s="296" t="s">
        <v>182</v>
      </c>
      <c r="C11" s="206" t="s">
        <v>526</v>
      </c>
      <c r="D11" s="236" t="s">
        <v>56</v>
      </c>
      <c r="E11" s="236" t="s">
        <v>57</v>
      </c>
      <c r="F11" s="236" t="s">
        <v>72</v>
      </c>
      <c r="G11" s="286" t="s">
        <v>183</v>
      </c>
      <c r="H11" s="233" t="s">
        <v>84</v>
      </c>
      <c r="I11" s="243" t="s">
        <v>626</v>
      </c>
      <c r="J11" s="229" t="s">
        <v>156</v>
      </c>
      <c r="K11" s="211" t="s">
        <v>155</v>
      </c>
      <c r="L11" s="229" t="s">
        <v>184</v>
      </c>
      <c r="M11" s="228" t="s">
        <v>78</v>
      </c>
      <c r="N11" s="228">
        <v>2</v>
      </c>
      <c r="O11" s="219">
        <v>1</v>
      </c>
      <c r="P11" s="219">
        <v>1</v>
      </c>
      <c r="Q11" s="219">
        <v>1</v>
      </c>
      <c r="R11" s="219">
        <v>0</v>
      </c>
      <c r="S11" s="219">
        <v>1</v>
      </c>
      <c r="T11" s="219">
        <v>1</v>
      </c>
      <c r="U11" s="219">
        <v>1</v>
      </c>
      <c r="V11" s="219">
        <v>0</v>
      </c>
      <c r="W11" s="219">
        <v>1</v>
      </c>
      <c r="X11" s="219">
        <v>1</v>
      </c>
      <c r="Y11" s="219">
        <v>1</v>
      </c>
      <c r="Z11" s="219">
        <v>1</v>
      </c>
      <c r="AA11" s="219">
        <v>1</v>
      </c>
      <c r="AB11" s="219">
        <v>1</v>
      </c>
      <c r="AC11" s="219">
        <v>1</v>
      </c>
      <c r="AD11" s="219">
        <v>0</v>
      </c>
      <c r="AE11" s="219">
        <v>1</v>
      </c>
      <c r="AF11" s="219">
        <v>1</v>
      </c>
      <c r="AG11" s="219">
        <v>0</v>
      </c>
      <c r="AH11" s="219">
        <f>SUM(O11:AG11)</f>
        <v>15</v>
      </c>
      <c r="AI11" s="219" t="str">
        <f>IF($AH11&lt;6,"3. Moderado",IF($AH11&lt;12,"4. Mayor",IF($AH11&gt;11,"5. Catastrófico")))</f>
        <v>5. Catastrófico</v>
      </c>
      <c r="AJ11" s="220">
        <v>5</v>
      </c>
      <c r="AK11" s="221"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231" t="s">
        <v>627</v>
      </c>
      <c r="AM11" s="215" t="s">
        <v>64</v>
      </c>
      <c r="AN11" s="230">
        <v>15</v>
      </c>
      <c r="AO11" s="230">
        <v>15</v>
      </c>
      <c r="AP11" s="230">
        <v>15</v>
      </c>
      <c r="AQ11" s="230">
        <v>15</v>
      </c>
      <c r="AR11" s="230">
        <v>15</v>
      </c>
      <c r="AS11" s="230">
        <v>15</v>
      </c>
      <c r="AT11" s="230">
        <v>10</v>
      </c>
      <c r="AU11" s="222">
        <f t="shared" ref="AU11:AU25" si="0">SUM(AN11:AT11)</f>
        <v>100</v>
      </c>
      <c r="AV11" s="222" t="s">
        <v>65</v>
      </c>
      <c r="AW11" s="222" t="s">
        <v>65</v>
      </c>
      <c r="AX11" s="222">
        <v>100</v>
      </c>
      <c r="AY11" s="212">
        <f>AVERAGE(AX11:AX12)</f>
        <v>100</v>
      </c>
      <c r="AZ11" s="212" t="s">
        <v>65</v>
      </c>
      <c r="BA11" s="215" t="s">
        <v>67</v>
      </c>
      <c r="BB11" s="215" t="s">
        <v>158</v>
      </c>
      <c r="BC11" s="215" t="s">
        <v>96</v>
      </c>
      <c r="BD11" s="215">
        <v>1</v>
      </c>
      <c r="BE11" s="215" t="s">
        <v>63</v>
      </c>
      <c r="BF11" s="215">
        <v>5</v>
      </c>
      <c r="BG11" s="221"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227" t="s">
        <v>561</v>
      </c>
      <c r="BI11" s="293" t="s">
        <v>69</v>
      </c>
      <c r="BJ11" s="202" t="s">
        <v>572</v>
      </c>
      <c r="BK11" s="203" t="s">
        <v>569</v>
      </c>
      <c r="BL11" s="243" t="s">
        <v>628</v>
      </c>
      <c r="BM11" s="235" t="s">
        <v>187</v>
      </c>
      <c r="BN11" s="235" t="s">
        <v>629</v>
      </c>
      <c r="BO11" s="248" t="s">
        <v>630</v>
      </c>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row>
    <row r="12" spans="1:124" s="7" customFormat="1" ht="180" customHeight="1" x14ac:dyDescent="0.25">
      <c r="A12" s="303"/>
      <c r="B12" s="298"/>
      <c r="C12" s="236" t="s">
        <v>595</v>
      </c>
      <c r="D12" s="236" t="s">
        <v>56</v>
      </c>
      <c r="E12" s="236" t="s">
        <v>57</v>
      </c>
      <c r="F12" s="236" t="s">
        <v>72</v>
      </c>
      <c r="G12" s="286"/>
      <c r="H12" s="237" t="s">
        <v>565</v>
      </c>
      <c r="I12" s="245" t="s">
        <v>297</v>
      </c>
      <c r="J12" s="236" t="s">
        <v>156</v>
      </c>
      <c r="K12" s="250" t="s">
        <v>155</v>
      </c>
      <c r="L12" s="236" t="s">
        <v>184</v>
      </c>
      <c r="M12" s="223" t="s">
        <v>78</v>
      </c>
      <c r="N12" s="223">
        <v>2</v>
      </c>
      <c r="O12" s="224">
        <v>1</v>
      </c>
      <c r="P12" s="224">
        <v>0</v>
      </c>
      <c r="Q12" s="224">
        <v>0</v>
      </c>
      <c r="R12" s="224">
        <v>0</v>
      </c>
      <c r="S12" s="224">
        <v>1</v>
      </c>
      <c r="T12" s="224">
        <v>1</v>
      </c>
      <c r="U12" s="224">
        <v>1</v>
      </c>
      <c r="V12" s="224">
        <v>0</v>
      </c>
      <c r="W12" s="224">
        <v>0</v>
      </c>
      <c r="X12" s="224">
        <v>1</v>
      </c>
      <c r="Y12" s="224">
        <v>1</v>
      </c>
      <c r="Z12" s="224">
        <v>1</v>
      </c>
      <c r="AA12" s="224">
        <v>1</v>
      </c>
      <c r="AB12" s="224">
        <v>1</v>
      </c>
      <c r="AC12" s="224">
        <v>1</v>
      </c>
      <c r="AD12" s="224">
        <v>0</v>
      </c>
      <c r="AE12" s="224">
        <v>1</v>
      </c>
      <c r="AF12" s="224">
        <v>1</v>
      </c>
      <c r="AG12" s="224">
        <v>0</v>
      </c>
      <c r="AH12" s="224">
        <f>SUM(O12:AG12)</f>
        <v>12</v>
      </c>
      <c r="AI12" s="224" t="s">
        <v>199</v>
      </c>
      <c r="AJ12" s="225">
        <v>4</v>
      </c>
      <c r="AK12" s="208" t="s">
        <v>256</v>
      </c>
      <c r="AL12" s="245" t="s">
        <v>596</v>
      </c>
      <c r="AM12" s="238" t="s">
        <v>64</v>
      </c>
      <c r="AN12" s="230">
        <v>15</v>
      </c>
      <c r="AO12" s="230">
        <v>15</v>
      </c>
      <c r="AP12" s="230">
        <v>15</v>
      </c>
      <c r="AQ12" s="230">
        <v>15</v>
      </c>
      <c r="AR12" s="230">
        <v>15</v>
      </c>
      <c r="AS12" s="230">
        <v>15</v>
      </c>
      <c r="AT12" s="230">
        <v>10</v>
      </c>
      <c r="AU12" s="222">
        <f t="shared" si="0"/>
        <v>100</v>
      </c>
      <c r="AV12" s="222" t="s">
        <v>65</v>
      </c>
      <c r="AW12" s="222" t="s">
        <v>65</v>
      </c>
      <c r="AX12" s="222">
        <v>100</v>
      </c>
      <c r="AY12" s="222">
        <f>AVERAGE(AX12)</f>
        <v>100</v>
      </c>
      <c r="AZ12" s="222" t="s">
        <v>65</v>
      </c>
      <c r="BA12" s="238" t="s">
        <v>67</v>
      </c>
      <c r="BB12" s="238" t="s">
        <v>158</v>
      </c>
      <c r="BC12" s="238" t="s">
        <v>96</v>
      </c>
      <c r="BD12" s="238">
        <v>1</v>
      </c>
      <c r="BE12" s="238" t="s">
        <v>199</v>
      </c>
      <c r="BF12" s="238">
        <v>4</v>
      </c>
      <c r="BG12" s="208" t="str">
        <f>IF(BD12+BF12=0," ",IF(OR(AND(BD12=1,BF12=1),AND(BD12=1,BF12=2),AND(BD12=2,BF12=2),AND(BD12=2,BF12=1),AND(BD12=3,BF12=1)),"Bajo",IF(OR(AND(BD12=1,BF12=3),AND(BD12=2,BF12=3),AND(BD12=3,BF12=2),AND(BD12=4,BF12=1)),"Moderado",IF(OR(AND(BD12=1,BF12=4),AND(BD12=2,BF12=4),AND(BD12=3,BF12=3),AND(BD12=4,BF10=2),AND(BD10=4,BF12=3),AND(BD12=5,BF12=1),AND(BD12=5,BF12=2)),"Alto",IF(OR(AND(BD12=2,BF12=5),AND(BD12=1,BF12=5),AND(BD12=3,BF12=5),AND(BD12=3,BF12=4),AND(BD12=4,BF12=4),AND(BD12=4,BF12=5),AND(BD12=5,BF12=3),AND(BD12=5,BF12=4),AND(BD12=5,BF12=5)),"Extremo","")))))</f>
        <v>Alto</v>
      </c>
      <c r="BH12" s="214" t="s">
        <v>561</v>
      </c>
      <c r="BI12" s="293"/>
      <c r="BJ12" s="170" t="s">
        <v>571</v>
      </c>
      <c r="BK12" s="171" t="s">
        <v>569</v>
      </c>
      <c r="BL12" s="235" t="s">
        <v>597</v>
      </c>
      <c r="BM12" s="225" t="s">
        <v>187</v>
      </c>
      <c r="BN12" s="236" t="s">
        <v>610</v>
      </c>
      <c r="BO12" s="236" t="s">
        <v>558</v>
      </c>
      <c r="BT12" s="6"/>
      <c r="BU12" s="6"/>
      <c r="BV12" s="6"/>
      <c r="BW12" s="6"/>
      <c r="BX12" s="6"/>
      <c r="BY12" s="6"/>
      <c r="BZ12" s="6"/>
      <c r="CA12" s="6"/>
      <c r="CB12" s="6"/>
      <c r="CC12" s="6"/>
      <c r="CD12" s="6"/>
      <c r="CE12" s="6"/>
      <c r="CF12" s="6"/>
      <c r="CG12" s="6"/>
      <c r="CH12" s="6"/>
      <c r="CI12" s="6"/>
      <c r="CJ12" s="6"/>
      <c r="CK12" s="6"/>
      <c r="CL12" s="6"/>
      <c r="CM12" s="6"/>
      <c r="CN12" s="6"/>
      <c r="CO12" s="6"/>
      <c r="CP12" s="6"/>
    </row>
    <row r="13" spans="1:124" s="7" customFormat="1" ht="129.75" customHeight="1" x14ac:dyDescent="0.25">
      <c r="A13" s="294" t="s">
        <v>196</v>
      </c>
      <c r="B13" s="306" t="s">
        <v>197</v>
      </c>
      <c r="C13" s="236" t="s">
        <v>206</v>
      </c>
      <c r="D13" s="236" t="s">
        <v>56</v>
      </c>
      <c r="E13" s="236" t="s">
        <v>57</v>
      </c>
      <c r="F13" s="236" t="s">
        <v>72</v>
      </c>
      <c r="G13" s="236" t="s">
        <v>155</v>
      </c>
      <c r="H13" s="307" t="s">
        <v>93</v>
      </c>
      <c r="I13" s="286" t="s">
        <v>534</v>
      </c>
      <c r="J13" s="306"/>
      <c r="K13" s="308" t="s">
        <v>155</v>
      </c>
      <c r="L13" s="306" t="s">
        <v>556</v>
      </c>
      <c r="M13" s="305" t="s">
        <v>61</v>
      </c>
      <c r="N13" s="305">
        <v>2</v>
      </c>
      <c r="O13" s="305">
        <v>1</v>
      </c>
      <c r="P13" s="305">
        <v>1</v>
      </c>
      <c r="Q13" s="305">
        <v>1</v>
      </c>
      <c r="R13" s="305">
        <v>0</v>
      </c>
      <c r="S13" s="305">
        <v>1</v>
      </c>
      <c r="T13" s="305">
        <v>1</v>
      </c>
      <c r="U13" s="305">
        <v>1</v>
      </c>
      <c r="V13" s="305">
        <v>0</v>
      </c>
      <c r="W13" s="305">
        <v>1</v>
      </c>
      <c r="X13" s="305">
        <v>1</v>
      </c>
      <c r="Y13" s="305">
        <v>1</v>
      </c>
      <c r="Z13" s="305">
        <v>1</v>
      </c>
      <c r="AA13" s="305">
        <v>1</v>
      </c>
      <c r="AB13" s="305">
        <v>0</v>
      </c>
      <c r="AC13" s="305">
        <v>1</v>
      </c>
      <c r="AD13" s="305">
        <v>0</v>
      </c>
      <c r="AE13" s="305">
        <v>1</v>
      </c>
      <c r="AF13" s="305">
        <v>0</v>
      </c>
      <c r="AG13" s="305">
        <v>0</v>
      </c>
      <c r="AH13" s="305">
        <f>SUM(N13:AG14)</f>
        <v>15</v>
      </c>
      <c r="AI13" s="280" t="s">
        <v>599</v>
      </c>
      <c r="AJ13" s="280">
        <v>4</v>
      </c>
      <c r="AK13" s="258"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3" s="244" t="s">
        <v>642</v>
      </c>
      <c r="AM13" s="217" t="s">
        <v>73</v>
      </c>
      <c r="AN13" s="230">
        <v>15</v>
      </c>
      <c r="AO13" s="230">
        <v>15</v>
      </c>
      <c r="AP13" s="230">
        <v>15</v>
      </c>
      <c r="AQ13" s="230">
        <v>15</v>
      </c>
      <c r="AR13" s="230">
        <v>15</v>
      </c>
      <c r="AS13" s="230">
        <v>15</v>
      </c>
      <c r="AT13" s="230">
        <v>10</v>
      </c>
      <c r="AU13" s="222">
        <f t="shared" si="0"/>
        <v>100</v>
      </c>
      <c r="AV13" s="222" t="s">
        <v>65</v>
      </c>
      <c r="AW13" s="222" t="s">
        <v>65</v>
      </c>
      <c r="AX13" s="222">
        <v>100</v>
      </c>
      <c r="AY13" s="304">
        <f>AVERAGE(AX13:AX14)</f>
        <v>75</v>
      </c>
      <c r="AZ13" s="280" t="s">
        <v>65</v>
      </c>
      <c r="BA13" s="254" t="s">
        <v>67</v>
      </c>
      <c r="BB13" s="254" t="s">
        <v>158</v>
      </c>
      <c r="BC13" s="254"/>
      <c r="BD13" s="254">
        <v>1</v>
      </c>
      <c r="BE13" s="282" t="s">
        <v>611</v>
      </c>
      <c r="BF13" s="282">
        <v>5</v>
      </c>
      <c r="BG13" s="301"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3" s="293" t="s">
        <v>561</v>
      </c>
      <c r="BI13" s="293" t="s">
        <v>69</v>
      </c>
      <c r="BJ13" s="170" t="s">
        <v>573</v>
      </c>
      <c r="BK13" s="171" t="s">
        <v>569</v>
      </c>
      <c r="BL13" s="232" t="s">
        <v>643</v>
      </c>
      <c r="BM13" s="235" t="s">
        <v>204</v>
      </c>
      <c r="BN13" s="235" t="s">
        <v>208</v>
      </c>
      <c r="BO13" s="248" t="s">
        <v>544</v>
      </c>
      <c r="BT13" s="6"/>
      <c r="BU13" s="6"/>
      <c r="BV13" s="6"/>
      <c r="BW13" s="6"/>
      <c r="BX13" s="6"/>
      <c r="BY13" s="6"/>
      <c r="BZ13" s="6"/>
      <c r="CA13" s="6"/>
      <c r="CB13" s="6"/>
      <c r="CC13" s="6"/>
      <c r="CD13" s="6"/>
      <c r="CE13" s="6"/>
      <c r="CF13" s="6"/>
      <c r="CG13" s="6"/>
      <c r="CH13" s="6"/>
      <c r="CI13" s="6"/>
      <c r="CJ13" s="6"/>
      <c r="CK13" s="6"/>
      <c r="CL13" s="6"/>
      <c r="CM13" s="6"/>
      <c r="CN13" s="6"/>
      <c r="CO13" s="6"/>
      <c r="CP13" s="6"/>
    </row>
    <row r="14" spans="1:124" s="7" customFormat="1" ht="159.75" customHeight="1" x14ac:dyDescent="0.25">
      <c r="A14" s="303"/>
      <c r="B14" s="286"/>
      <c r="C14" s="235" t="s">
        <v>631</v>
      </c>
      <c r="D14" s="236" t="s">
        <v>56</v>
      </c>
      <c r="E14" s="236" t="s">
        <v>57</v>
      </c>
      <c r="F14" s="236" t="s">
        <v>72</v>
      </c>
      <c r="G14" s="236" t="s">
        <v>155</v>
      </c>
      <c r="H14" s="307"/>
      <c r="I14" s="286"/>
      <c r="J14" s="286"/>
      <c r="K14" s="282"/>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1"/>
      <c r="AJ14" s="281"/>
      <c r="AK14" s="258"/>
      <c r="AL14" s="235" t="s">
        <v>640</v>
      </c>
      <c r="AM14" s="209" t="s">
        <v>64</v>
      </c>
      <c r="AN14" s="230">
        <v>0</v>
      </c>
      <c r="AO14" s="230">
        <v>15</v>
      </c>
      <c r="AP14" s="230">
        <v>0</v>
      </c>
      <c r="AQ14" s="230">
        <v>10</v>
      </c>
      <c r="AR14" s="230">
        <v>15</v>
      </c>
      <c r="AS14" s="230">
        <v>15</v>
      </c>
      <c r="AT14" s="230">
        <v>10</v>
      </c>
      <c r="AU14" s="222">
        <f t="shared" si="0"/>
        <v>65</v>
      </c>
      <c r="AV14" s="222" t="s">
        <v>66</v>
      </c>
      <c r="AW14" s="222" t="s">
        <v>66</v>
      </c>
      <c r="AX14" s="222">
        <v>50</v>
      </c>
      <c r="AY14" s="304"/>
      <c r="AZ14" s="281"/>
      <c r="BA14" s="254"/>
      <c r="BB14" s="254"/>
      <c r="BC14" s="254"/>
      <c r="BD14" s="254"/>
      <c r="BE14" s="282"/>
      <c r="BF14" s="282"/>
      <c r="BG14" s="302"/>
      <c r="BH14" s="286"/>
      <c r="BI14" s="293"/>
      <c r="BJ14" s="170" t="s">
        <v>573</v>
      </c>
      <c r="BK14" s="171" t="s">
        <v>569</v>
      </c>
      <c r="BL14" s="245" t="s">
        <v>641</v>
      </c>
      <c r="BM14" s="235" t="s">
        <v>535</v>
      </c>
      <c r="BN14" s="235" t="s">
        <v>214</v>
      </c>
      <c r="BO14" s="248" t="s">
        <v>215</v>
      </c>
      <c r="BT14" s="6"/>
      <c r="BU14" s="6"/>
      <c r="BV14" s="6"/>
      <c r="BW14" s="6"/>
      <c r="BX14" s="6"/>
      <c r="BY14" s="6"/>
      <c r="BZ14" s="6"/>
      <c r="CA14" s="6"/>
      <c r="CB14" s="6"/>
      <c r="CC14" s="6"/>
      <c r="CD14" s="6"/>
      <c r="CE14" s="6"/>
      <c r="CF14" s="6"/>
      <c r="CG14" s="6"/>
      <c r="CH14" s="6"/>
      <c r="CI14" s="6"/>
      <c r="CJ14" s="6"/>
      <c r="CK14" s="6"/>
      <c r="CL14" s="6"/>
      <c r="CM14" s="6"/>
      <c r="CN14" s="6"/>
      <c r="CO14" s="6"/>
      <c r="CP14" s="6"/>
    </row>
    <row r="15" spans="1:124" s="7" customFormat="1" ht="135" x14ac:dyDescent="0.25">
      <c r="A15" s="294" t="s">
        <v>216</v>
      </c>
      <c r="B15" s="296" t="s">
        <v>217</v>
      </c>
      <c r="C15" s="236" t="s">
        <v>536</v>
      </c>
      <c r="D15" s="236" t="s">
        <v>56</v>
      </c>
      <c r="E15" s="236" t="s">
        <v>57</v>
      </c>
      <c r="F15" s="7" t="s">
        <v>72</v>
      </c>
      <c r="G15" s="236" t="s">
        <v>218</v>
      </c>
      <c r="H15" s="369" t="s">
        <v>94</v>
      </c>
      <c r="I15" s="366" t="s">
        <v>584</v>
      </c>
      <c r="J15" s="296" t="s">
        <v>156</v>
      </c>
      <c r="K15" s="299" t="s">
        <v>155</v>
      </c>
      <c r="L15" s="296" t="s">
        <v>521</v>
      </c>
      <c r="M15" s="282" t="s">
        <v>78</v>
      </c>
      <c r="N15" s="378">
        <v>2</v>
      </c>
      <c r="O15" s="289">
        <v>1</v>
      </c>
      <c r="P15" s="289">
        <v>1</v>
      </c>
      <c r="Q15" s="289">
        <v>1</v>
      </c>
      <c r="R15" s="289">
        <v>1</v>
      </c>
      <c r="S15" s="289">
        <v>1</v>
      </c>
      <c r="T15" s="289">
        <v>1</v>
      </c>
      <c r="U15" s="289">
        <v>1</v>
      </c>
      <c r="V15" s="289">
        <v>0</v>
      </c>
      <c r="W15" s="289">
        <v>0</v>
      </c>
      <c r="X15" s="289">
        <v>1</v>
      </c>
      <c r="Y15" s="289">
        <v>1</v>
      </c>
      <c r="Z15" s="289">
        <v>1</v>
      </c>
      <c r="AA15" s="289">
        <v>1</v>
      </c>
      <c r="AB15" s="289">
        <v>1</v>
      </c>
      <c r="AC15" s="289">
        <v>1</v>
      </c>
      <c r="AD15" s="289">
        <v>0</v>
      </c>
      <c r="AE15" s="289">
        <v>1</v>
      </c>
      <c r="AF15" s="289">
        <v>1</v>
      </c>
      <c r="AG15" s="289">
        <v>0</v>
      </c>
      <c r="AH15" s="289">
        <v>15</v>
      </c>
      <c r="AI15" s="382" t="s">
        <v>63</v>
      </c>
      <c r="AJ15" s="308">
        <v>5</v>
      </c>
      <c r="AK15" s="258" t="str">
        <f>IF(N15+AJ15=0," ",IF(OR(AND(N15=1,AJ15=1),AND(N15=1,AJ15=2),AND(N15=2,AJ15=2),AND(N15=2,AJ15=1),AND(N15=3,AJ15=1)),"Bajo",IF(OR(AND(N15=1,AJ15=3),AND(N15=2,AJ15=3),AND(N15=3,AJ15=2),AND(N15=4,AJ15=1)),"Moderado",IF(OR(AND(N15=1,AJ15=4),AND(N15=2,AJ15=4),AND(N15=3,AJ15=3),AND(N15=4,AJ15=2),AND(N15=4,AJ15=3),AND(N15=5,AJ15=1),AND(N15=5,AJ15=2)),"Alto",IF(OR(AND(N15=2,AJ15=5),AND(N15=3,AJ15=5),AND(N15=3,AJ15=4),AND(N15=4,AJ15=4),AND(N15=4,AJ15=5),AND(N15=5,AJ15=3),AND(N15=5,AJ15=4),AND(N15=1,AJ15=5),AND(N15=5,AJ15=5)),"Extremo","")))))</f>
        <v>Extremo</v>
      </c>
      <c r="AL15" s="245" t="s">
        <v>527</v>
      </c>
      <c r="AM15" s="238" t="s">
        <v>64</v>
      </c>
      <c r="AN15" s="230">
        <v>15</v>
      </c>
      <c r="AO15" s="230">
        <v>15</v>
      </c>
      <c r="AP15" s="230">
        <v>15</v>
      </c>
      <c r="AQ15" s="230">
        <v>15</v>
      </c>
      <c r="AR15" s="230">
        <v>15</v>
      </c>
      <c r="AS15" s="230">
        <v>15</v>
      </c>
      <c r="AT15" s="230">
        <v>10</v>
      </c>
      <c r="AU15" s="222">
        <f t="shared" si="0"/>
        <v>100</v>
      </c>
      <c r="AV15" s="222" t="s">
        <v>65</v>
      </c>
      <c r="AW15" s="222" t="s">
        <v>65</v>
      </c>
      <c r="AX15" s="7">
        <v>0</v>
      </c>
      <c r="AY15" s="264">
        <f>AVERAGE(AX16:AX19)</f>
        <v>100</v>
      </c>
      <c r="AZ15" s="279" t="s">
        <v>74</v>
      </c>
      <c r="BA15" s="255" t="s">
        <v>67</v>
      </c>
      <c r="BB15" s="255" t="s">
        <v>158</v>
      </c>
      <c r="BC15" s="255" t="s">
        <v>96</v>
      </c>
      <c r="BD15" s="255">
        <v>1</v>
      </c>
      <c r="BE15" s="279" t="s">
        <v>63</v>
      </c>
      <c r="BF15" s="279">
        <v>5</v>
      </c>
      <c r="BG15" s="387"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5" s="376" t="s">
        <v>562</v>
      </c>
      <c r="BI15" s="376" t="s">
        <v>69</v>
      </c>
      <c r="BJ15" s="170" t="s">
        <v>574</v>
      </c>
      <c r="BK15" s="171" t="s">
        <v>573</v>
      </c>
      <c r="BL15" s="245" t="s">
        <v>639</v>
      </c>
      <c r="BM15" s="235" t="s">
        <v>223</v>
      </c>
      <c r="BN15" s="235" t="s">
        <v>224</v>
      </c>
      <c r="BO15" s="248" t="s">
        <v>548</v>
      </c>
      <c r="BT15" s="6"/>
      <c r="BU15" s="6"/>
      <c r="BV15" s="6"/>
      <c r="BW15" s="6"/>
      <c r="BX15" s="6"/>
      <c r="BY15" s="6"/>
      <c r="BZ15" s="6"/>
      <c r="CA15" s="6"/>
      <c r="CB15" s="6"/>
      <c r="CC15" s="6"/>
      <c r="CD15" s="6"/>
      <c r="CE15" s="6"/>
      <c r="CF15" s="6"/>
      <c r="CG15" s="6"/>
      <c r="CH15" s="6"/>
      <c r="CI15" s="6"/>
      <c r="CJ15" s="6"/>
      <c r="CK15" s="6"/>
      <c r="CL15" s="6"/>
      <c r="CM15" s="6"/>
      <c r="CN15" s="6"/>
      <c r="CO15" s="6"/>
      <c r="CP15" s="6"/>
    </row>
    <row r="16" spans="1:124" s="7" customFormat="1" ht="153.75" customHeight="1" x14ac:dyDescent="0.25">
      <c r="A16" s="295"/>
      <c r="B16" s="297"/>
      <c r="C16" s="236" t="s">
        <v>559</v>
      </c>
      <c r="D16" s="236" t="s">
        <v>56</v>
      </c>
      <c r="E16" s="236" t="s">
        <v>57</v>
      </c>
      <c r="F16" s="236" t="s">
        <v>72</v>
      </c>
      <c r="G16" s="236" t="s">
        <v>218</v>
      </c>
      <c r="H16" s="370"/>
      <c r="I16" s="367"/>
      <c r="J16" s="297"/>
      <c r="K16" s="380"/>
      <c r="L16" s="297"/>
      <c r="M16" s="282"/>
      <c r="N16" s="379"/>
      <c r="O16" s="381"/>
      <c r="P16" s="381"/>
      <c r="Q16" s="381"/>
      <c r="R16" s="381"/>
      <c r="S16" s="381"/>
      <c r="T16" s="381"/>
      <c r="U16" s="381"/>
      <c r="V16" s="381"/>
      <c r="W16" s="381"/>
      <c r="X16" s="381"/>
      <c r="Y16" s="381"/>
      <c r="Z16" s="381"/>
      <c r="AA16" s="381"/>
      <c r="AB16" s="381"/>
      <c r="AC16" s="381"/>
      <c r="AD16" s="381"/>
      <c r="AE16" s="381"/>
      <c r="AF16" s="381"/>
      <c r="AG16" s="381"/>
      <c r="AH16" s="381"/>
      <c r="AI16" s="382"/>
      <c r="AJ16" s="308"/>
      <c r="AK16" s="258"/>
      <c r="AL16" s="245" t="s">
        <v>638</v>
      </c>
      <c r="AM16" s="238" t="s">
        <v>64</v>
      </c>
      <c r="AN16" s="230">
        <v>15</v>
      </c>
      <c r="AO16" s="230">
        <v>15</v>
      </c>
      <c r="AP16" s="230">
        <v>15</v>
      </c>
      <c r="AQ16" s="230">
        <v>15</v>
      </c>
      <c r="AR16" s="230">
        <v>15</v>
      </c>
      <c r="AS16" s="230">
        <v>15</v>
      </c>
      <c r="AT16" s="230">
        <v>10</v>
      </c>
      <c r="AU16" s="222">
        <f t="shared" si="0"/>
        <v>100</v>
      </c>
      <c r="AV16" s="222" t="s">
        <v>65</v>
      </c>
      <c r="AW16" s="222" t="s">
        <v>65</v>
      </c>
      <c r="AX16" s="222">
        <v>100</v>
      </c>
      <c r="AY16" s="264"/>
      <c r="AZ16" s="280"/>
      <c r="BA16" s="266"/>
      <c r="BB16" s="266"/>
      <c r="BC16" s="266"/>
      <c r="BD16" s="266"/>
      <c r="BE16" s="280"/>
      <c r="BF16" s="280"/>
      <c r="BG16" s="388"/>
      <c r="BH16" s="377"/>
      <c r="BI16" s="377"/>
      <c r="BJ16" s="170" t="s">
        <v>572</v>
      </c>
      <c r="BK16" s="171" t="s">
        <v>569</v>
      </c>
      <c r="BL16" s="245" t="s">
        <v>576</v>
      </c>
      <c r="BM16" s="235" t="s">
        <v>577</v>
      </c>
      <c r="BN16" s="235" t="s">
        <v>234</v>
      </c>
      <c r="BO16" s="248" t="s">
        <v>537</v>
      </c>
      <c r="BT16" s="6"/>
      <c r="BU16" s="6"/>
      <c r="BV16" s="6"/>
      <c r="BW16" s="6"/>
      <c r="BX16" s="6"/>
      <c r="BY16" s="6"/>
      <c r="BZ16" s="6"/>
      <c r="CA16" s="6"/>
      <c r="CB16" s="6"/>
      <c r="CC16" s="6"/>
      <c r="CD16" s="6"/>
      <c r="CE16" s="6"/>
      <c r="CF16" s="6"/>
      <c r="CG16" s="6"/>
      <c r="CH16" s="6"/>
      <c r="CI16" s="6"/>
      <c r="CJ16" s="6"/>
      <c r="CK16" s="6"/>
      <c r="CL16" s="6"/>
      <c r="CM16" s="6"/>
      <c r="CN16" s="6"/>
      <c r="CO16" s="6"/>
      <c r="CP16" s="6"/>
    </row>
    <row r="17" spans="1:94" s="7" customFormat="1" ht="189.75" customHeight="1" x14ac:dyDescent="0.25">
      <c r="A17" s="295"/>
      <c r="B17" s="297"/>
      <c r="C17" s="206" t="s">
        <v>582</v>
      </c>
      <c r="D17" s="236" t="s">
        <v>56</v>
      </c>
      <c r="E17" s="236" t="s">
        <v>114</v>
      </c>
      <c r="F17" s="236" t="s">
        <v>72</v>
      </c>
      <c r="G17" s="236" t="s">
        <v>218</v>
      </c>
      <c r="H17" s="333"/>
      <c r="I17" s="368"/>
      <c r="J17" s="298"/>
      <c r="K17" s="300"/>
      <c r="L17" s="298"/>
      <c r="M17" s="282"/>
      <c r="N17" s="379"/>
      <c r="O17" s="290"/>
      <c r="P17" s="290"/>
      <c r="Q17" s="290"/>
      <c r="R17" s="290"/>
      <c r="S17" s="290"/>
      <c r="T17" s="290"/>
      <c r="U17" s="290"/>
      <c r="V17" s="290"/>
      <c r="W17" s="290"/>
      <c r="X17" s="290"/>
      <c r="Y17" s="290"/>
      <c r="Z17" s="290"/>
      <c r="AA17" s="290"/>
      <c r="AB17" s="290"/>
      <c r="AC17" s="290"/>
      <c r="AD17" s="290"/>
      <c r="AE17" s="290"/>
      <c r="AF17" s="290"/>
      <c r="AG17" s="290"/>
      <c r="AH17" s="290"/>
      <c r="AI17" s="382"/>
      <c r="AJ17" s="308"/>
      <c r="AK17" s="258"/>
      <c r="AL17" s="245" t="s">
        <v>612</v>
      </c>
      <c r="AM17" s="238" t="s">
        <v>64</v>
      </c>
      <c r="AN17" s="230">
        <v>15</v>
      </c>
      <c r="AO17" s="230">
        <v>15</v>
      </c>
      <c r="AP17" s="230">
        <v>15</v>
      </c>
      <c r="AQ17" s="230">
        <v>15</v>
      </c>
      <c r="AR17" s="230">
        <v>15</v>
      </c>
      <c r="AS17" s="230">
        <v>15</v>
      </c>
      <c r="AT17" s="230">
        <v>10</v>
      </c>
      <c r="AU17" s="222">
        <f t="shared" si="0"/>
        <v>100</v>
      </c>
      <c r="AV17" s="222" t="s">
        <v>65</v>
      </c>
      <c r="AW17" s="222" t="s">
        <v>65</v>
      </c>
      <c r="AX17" s="213">
        <v>100</v>
      </c>
      <c r="AY17" s="264"/>
      <c r="AZ17" s="281"/>
      <c r="BA17" s="267"/>
      <c r="BB17" s="267"/>
      <c r="BC17" s="267"/>
      <c r="BD17" s="267"/>
      <c r="BE17" s="281"/>
      <c r="BF17" s="281"/>
      <c r="BG17" s="389"/>
      <c r="BH17" s="377"/>
      <c r="BI17" s="341"/>
      <c r="BJ17" s="170" t="s">
        <v>572</v>
      </c>
      <c r="BK17" s="171" t="s">
        <v>569</v>
      </c>
      <c r="BL17" s="245" t="s">
        <v>613</v>
      </c>
      <c r="BM17" s="235" t="s">
        <v>223</v>
      </c>
      <c r="BN17" s="235" t="s">
        <v>234</v>
      </c>
      <c r="BO17" s="248" t="s">
        <v>581</v>
      </c>
      <c r="BT17" s="6"/>
      <c r="BU17" s="6"/>
      <c r="BV17" s="6"/>
      <c r="BW17" s="6"/>
      <c r="BX17" s="6"/>
      <c r="BY17" s="6"/>
      <c r="BZ17" s="6"/>
      <c r="CA17" s="6"/>
      <c r="CB17" s="6"/>
      <c r="CC17" s="6"/>
      <c r="CD17" s="6"/>
      <c r="CE17" s="6"/>
      <c r="CF17" s="6"/>
      <c r="CG17" s="6"/>
      <c r="CH17" s="6"/>
      <c r="CI17" s="6"/>
      <c r="CJ17" s="6"/>
      <c r="CK17" s="6"/>
      <c r="CL17" s="6"/>
      <c r="CM17" s="6"/>
      <c r="CN17" s="6"/>
      <c r="CO17" s="6"/>
      <c r="CP17" s="6"/>
    </row>
    <row r="18" spans="1:94" s="7" customFormat="1" ht="165" customHeight="1" x14ac:dyDescent="0.25">
      <c r="A18" s="295"/>
      <c r="B18" s="297"/>
      <c r="C18" s="236" t="s">
        <v>614</v>
      </c>
      <c r="D18" s="236" t="s">
        <v>56</v>
      </c>
      <c r="E18" s="236" t="s">
        <v>57</v>
      </c>
      <c r="F18" s="236" t="s">
        <v>72</v>
      </c>
      <c r="G18" s="236" t="s">
        <v>218</v>
      </c>
      <c r="H18" s="369" t="s">
        <v>97</v>
      </c>
      <c r="I18" s="366" t="s">
        <v>583</v>
      </c>
      <c r="J18" s="296" t="s">
        <v>156</v>
      </c>
      <c r="K18" s="299" t="s">
        <v>155</v>
      </c>
      <c r="L18" s="296" t="s">
        <v>600</v>
      </c>
      <c r="M18" s="280" t="s">
        <v>78</v>
      </c>
      <c r="N18" s="305">
        <v>2</v>
      </c>
      <c r="O18" s="289">
        <v>1</v>
      </c>
      <c r="P18" s="289">
        <v>1</v>
      </c>
      <c r="Q18" s="289">
        <v>1</v>
      </c>
      <c r="R18" s="289">
        <v>1</v>
      </c>
      <c r="S18" s="289">
        <v>1</v>
      </c>
      <c r="T18" s="289">
        <v>1</v>
      </c>
      <c r="U18" s="289">
        <v>1</v>
      </c>
      <c r="V18" s="289">
        <v>0</v>
      </c>
      <c r="W18" s="289">
        <v>0</v>
      </c>
      <c r="X18" s="289">
        <v>1</v>
      </c>
      <c r="Y18" s="299">
        <v>1</v>
      </c>
      <c r="Z18" s="289">
        <v>1</v>
      </c>
      <c r="AA18" s="289">
        <v>1</v>
      </c>
      <c r="AB18" s="289">
        <v>1</v>
      </c>
      <c r="AC18" s="289">
        <v>1</v>
      </c>
      <c r="AD18" s="289">
        <v>1</v>
      </c>
      <c r="AE18" s="289">
        <v>1</v>
      </c>
      <c r="AF18" s="289">
        <v>1</v>
      </c>
      <c r="AG18" s="289">
        <v>1</v>
      </c>
      <c r="AH18" s="289">
        <v>1</v>
      </c>
      <c r="AI18" s="289">
        <v>1</v>
      </c>
      <c r="AJ18" s="299">
        <v>1</v>
      </c>
      <c r="AK18" s="301" t="s">
        <v>200</v>
      </c>
      <c r="AL18" s="245" t="s">
        <v>636</v>
      </c>
      <c r="AM18" s="238" t="s">
        <v>64</v>
      </c>
      <c r="AN18" s="230">
        <v>15</v>
      </c>
      <c r="AO18" s="230">
        <v>15</v>
      </c>
      <c r="AP18" s="230">
        <v>15</v>
      </c>
      <c r="AQ18" s="178">
        <v>10</v>
      </c>
      <c r="AR18" s="230">
        <v>15</v>
      </c>
      <c r="AS18" s="178">
        <v>0</v>
      </c>
      <c r="AT18" s="230">
        <v>10</v>
      </c>
      <c r="AU18" s="222">
        <f t="shared" si="0"/>
        <v>80</v>
      </c>
      <c r="AV18" s="213" t="s">
        <v>65</v>
      </c>
      <c r="AW18" s="222" t="s">
        <v>65</v>
      </c>
      <c r="AX18" s="222">
        <v>100</v>
      </c>
      <c r="AY18" s="386">
        <f>AVERAGE(AX18:AX19)</f>
        <v>100</v>
      </c>
      <c r="AZ18" s="279" t="s">
        <v>74</v>
      </c>
      <c r="BA18" s="255" t="s">
        <v>67</v>
      </c>
      <c r="BB18" s="255" t="s">
        <v>158</v>
      </c>
      <c r="BC18" s="255" t="s">
        <v>601</v>
      </c>
      <c r="BD18" s="255">
        <v>1</v>
      </c>
      <c r="BE18" s="279" t="s">
        <v>63</v>
      </c>
      <c r="BF18" s="279">
        <v>5</v>
      </c>
      <c r="BG18" s="387"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8" s="293" t="s">
        <v>562</v>
      </c>
      <c r="BI18" s="376" t="s">
        <v>69</v>
      </c>
      <c r="BJ18" s="170" t="s">
        <v>572</v>
      </c>
      <c r="BK18" s="171" t="s">
        <v>569</v>
      </c>
      <c r="BL18" s="235" t="s">
        <v>637</v>
      </c>
      <c r="BM18" s="235" t="s">
        <v>579</v>
      </c>
      <c r="BN18" s="235" t="s">
        <v>234</v>
      </c>
      <c r="BO18" s="248" t="s">
        <v>528</v>
      </c>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ht="168.75" customHeight="1" x14ac:dyDescent="0.25">
      <c r="A19" s="295"/>
      <c r="B19" s="297"/>
      <c r="C19" s="236" t="s">
        <v>615</v>
      </c>
      <c r="D19" s="236" t="s">
        <v>56</v>
      </c>
      <c r="E19" s="236" t="s">
        <v>57</v>
      </c>
      <c r="F19" s="236" t="s">
        <v>72</v>
      </c>
      <c r="G19" s="236" t="s">
        <v>218</v>
      </c>
      <c r="H19" s="333"/>
      <c r="I19" s="368"/>
      <c r="J19" s="298"/>
      <c r="K19" s="300"/>
      <c r="L19" s="298"/>
      <c r="M19" s="281"/>
      <c r="N19" s="305"/>
      <c r="O19" s="290"/>
      <c r="P19" s="290"/>
      <c r="Q19" s="290"/>
      <c r="R19" s="290"/>
      <c r="S19" s="290"/>
      <c r="T19" s="290"/>
      <c r="U19" s="290"/>
      <c r="V19" s="290"/>
      <c r="W19" s="290"/>
      <c r="X19" s="290"/>
      <c r="Y19" s="300"/>
      <c r="Z19" s="290"/>
      <c r="AA19" s="290"/>
      <c r="AB19" s="290"/>
      <c r="AC19" s="290"/>
      <c r="AD19" s="290"/>
      <c r="AE19" s="290"/>
      <c r="AF19" s="290"/>
      <c r="AG19" s="290"/>
      <c r="AH19" s="290"/>
      <c r="AI19" s="290"/>
      <c r="AJ19" s="300"/>
      <c r="AK19" s="302"/>
      <c r="AL19" s="245" t="s">
        <v>635</v>
      </c>
      <c r="AM19" s="238" t="s">
        <v>64</v>
      </c>
      <c r="AN19" s="230">
        <v>15</v>
      </c>
      <c r="AO19" s="230">
        <v>15</v>
      </c>
      <c r="AP19" s="230">
        <v>15</v>
      </c>
      <c r="AQ19" s="178">
        <v>10</v>
      </c>
      <c r="AR19" s="230">
        <v>15</v>
      </c>
      <c r="AS19" s="178">
        <v>0</v>
      </c>
      <c r="AT19" s="230">
        <v>10</v>
      </c>
      <c r="AU19" s="222">
        <f t="shared" ref="AU19" si="1">SUM(AN19:AT19)</f>
        <v>80</v>
      </c>
      <c r="AV19" s="222" t="s">
        <v>65</v>
      </c>
      <c r="AW19" s="213" t="s">
        <v>65</v>
      </c>
      <c r="AX19" s="222">
        <v>100</v>
      </c>
      <c r="AY19" s="385"/>
      <c r="AZ19" s="281"/>
      <c r="BA19" s="267"/>
      <c r="BB19" s="267"/>
      <c r="BC19" s="267"/>
      <c r="BD19" s="267"/>
      <c r="BE19" s="281"/>
      <c r="BF19" s="281"/>
      <c r="BG19" s="389"/>
      <c r="BH19" s="293"/>
      <c r="BI19" s="341"/>
      <c r="BJ19" s="170" t="s">
        <v>572</v>
      </c>
      <c r="BK19" s="171" t="s">
        <v>569</v>
      </c>
      <c r="BL19" s="235" t="s">
        <v>578</v>
      </c>
      <c r="BM19" s="235" t="s">
        <v>579</v>
      </c>
      <c r="BN19" s="235" t="s">
        <v>634</v>
      </c>
      <c r="BO19" s="248" t="s">
        <v>580</v>
      </c>
      <c r="BT19" s="6"/>
      <c r="BU19" s="6"/>
      <c r="BV19" s="6"/>
      <c r="BW19" s="6"/>
      <c r="BX19" s="6"/>
      <c r="BY19" s="6"/>
      <c r="BZ19" s="6"/>
      <c r="CA19" s="6"/>
      <c r="CB19" s="6"/>
      <c r="CC19" s="6"/>
      <c r="CD19" s="6"/>
      <c r="CE19" s="6"/>
      <c r="CF19" s="6"/>
      <c r="CG19" s="6"/>
      <c r="CH19" s="6"/>
      <c r="CI19" s="6"/>
      <c r="CJ19" s="6"/>
      <c r="CK19" s="6"/>
      <c r="CL19" s="6"/>
      <c r="CM19" s="6"/>
      <c r="CN19" s="6"/>
      <c r="CO19" s="6"/>
      <c r="CP19" s="6"/>
    </row>
    <row r="20" spans="1:94" s="7" customFormat="1" ht="75" x14ac:dyDescent="0.25">
      <c r="A20" s="291" t="s">
        <v>238</v>
      </c>
      <c r="B20" s="286" t="s">
        <v>538</v>
      </c>
      <c r="C20" s="235" t="s">
        <v>239</v>
      </c>
      <c r="D20" s="235" t="s">
        <v>56</v>
      </c>
      <c r="E20" s="235" t="s">
        <v>57</v>
      </c>
      <c r="F20" s="235" t="s">
        <v>72</v>
      </c>
      <c r="G20" s="286" t="s">
        <v>240</v>
      </c>
      <c r="H20" s="292" t="s">
        <v>598</v>
      </c>
      <c r="I20" s="278" t="s">
        <v>539</v>
      </c>
      <c r="J20" s="286" t="s">
        <v>156</v>
      </c>
      <c r="K20" s="282" t="s">
        <v>155</v>
      </c>
      <c r="L20" s="286" t="s">
        <v>241</v>
      </c>
      <c r="M20" s="254" t="s">
        <v>78</v>
      </c>
      <c r="N20" s="254">
        <v>2</v>
      </c>
      <c r="O20" s="284">
        <v>1</v>
      </c>
      <c r="P20" s="284">
        <v>1</v>
      </c>
      <c r="Q20" s="284">
        <v>1</v>
      </c>
      <c r="R20" s="284">
        <v>1</v>
      </c>
      <c r="S20" s="284">
        <v>1</v>
      </c>
      <c r="T20" s="284">
        <v>1</v>
      </c>
      <c r="U20" s="284">
        <v>1</v>
      </c>
      <c r="V20" s="284">
        <v>0</v>
      </c>
      <c r="W20" s="284">
        <v>1</v>
      </c>
      <c r="X20" s="284">
        <v>1</v>
      </c>
      <c r="Y20" s="284">
        <v>1</v>
      </c>
      <c r="Z20" s="284">
        <v>1</v>
      </c>
      <c r="AA20" s="284">
        <v>1</v>
      </c>
      <c r="AB20" s="284">
        <v>1</v>
      </c>
      <c r="AC20" s="284">
        <v>1</v>
      </c>
      <c r="AD20" s="284">
        <v>0</v>
      </c>
      <c r="AE20" s="284">
        <v>1</v>
      </c>
      <c r="AF20" s="284">
        <v>1</v>
      </c>
      <c r="AG20" s="284">
        <v>0</v>
      </c>
      <c r="AH20" s="284">
        <f>SUM(O20:AG20)</f>
        <v>16</v>
      </c>
      <c r="AI20" s="284" t="s">
        <v>63</v>
      </c>
      <c r="AJ20" s="282">
        <v>5</v>
      </c>
      <c r="AK20" s="258" t="str">
        <f>IF(N20+AJ20=0," ",IF(OR(AND(N20=1,AJ20=1),AND(N20=1,AJ20=2),AND(N20=2,AJ20=2),AND(N20=2,AJ20=1),AND(N20=3,AJ20=1)),"Bajo",IF(OR(AND(N20=1,AJ20=3),AND(N20=2,AJ20=3),AND(N20=3,AJ20=2),AND(N20=4,AJ20=1)),"Moderado",IF(OR(AND(N20=1,AJ20=4),AND(N20=2,AJ20=4),AND(N20=3,AJ20=3),AND(N20=4,AJ20=2),AND(N20=4,AJ20=3),AND(N20=5,AJ20=1),AND(N20=5,AJ20=2)),"Alto",IF(OR(AND(N20=2,AJ20=5),AND(N20=3,AJ20=5),AND(N20=3,AJ20=4),AND(N20=4,AJ20=4),AND(N20=4,AJ20=5),AND(N20=5,AJ20=3),AND(N20=5,AJ20=4),AND(N20=1,AJ20=5),AND(N20=5,AJ20=5)),"Extremo","")))))</f>
        <v>Extremo</v>
      </c>
      <c r="AL20" s="235" t="s">
        <v>540</v>
      </c>
      <c r="AM20" s="238" t="s">
        <v>64</v>
      </c>
      <c r="AN20" s="230">
        <v>15</v>
      </c>
      <c r="AO20" s="230">
        <v>15</v>
      </c>
      <c r="AP20" s="230">
        <v>15</v>
      </c>
      <c r="AQ20" s="230">
        <v>15</v>
      </c>
      <c r="AR20" s="230">
        <v>15</v>
      </c>
      <c r="AS20" s="230">
        <v>15</v>
      </c>
      <c r="AT20" s="230">
        <v>10</v>
      </c>
      <c r="AU20" s="222">
        <f t="shared" si="0"/>
        <v>100</v>
      </c>
      <c r="AV20" s="222" t="s">
        <v>65</v>
      </c>
      <c r="AW20" s="222" t="s">
        <v>65</v>
      </c>
      <c r="AX20" s="222">
        <v>100</v>
      </c>
      <c r="AY20" s="265">
        <v>100</v>
      </c>
      <c r="AZ20" s="222" t="s">
        <v>65</v>
      </c>
      <c r="BA20" s="254" t="s">
        <v>67</v>
      </c>
      <c r="BB20" s="254" t="s">
        <v>158</v>
      </c>
      <c r="BC20" s="254" t="s">
        <v>96</v>
      </c>
      <c r="BD20" s="254">
        <v>1</v>
      </c>
      <c r="BE20" s="254" t="s">
        <v>63</v>
      </c>
      <c r="BF20" s="254">
        <v>5</v>
      </c>
      <c r="BG20" s="258" t="str">
        <f>IF(BD20+BF20=0," ",IF(OR(AND(BD20=1,BF20=1),AND(BD20=1,BF20=2),AND(BD20=2,BF20=2),AND(BD20=2,BF20=1),AND(BD20=3,BF20=1)),"Bajo",IF(OR(AND(BD20=1,BF20=3),AND(BD20=2,BF20=3),AND(BD20=3,BF20=2),AND(BD20=4,BF20=1)),"Moderado",IF(OR(AND(BD20=1,BF20=4),AND(BD20=2,BF20=4),AND(BD20=3,BF20=3),AND(BD20=4,BF20=2),AND(BD20=4,BF20=3),AND(BD20=5,BF20=1),AND(BD20=5,BF20=2)),"Alto",IF(OR(AND(BD20=2,BF20=5),AND(BD20=1,BF20=5),AND(BD20=3,BF20=5),AND(BD20=3,BF20=4),AND(BD20=4,BF20=4),AND(BD20=4,BF20=5),AND(BD20=5,BF20=3),AND(BD20=5,BF20=4),AND(BD20=5,BF20=5)),"Extremo","")))))</f>
        <v>Extremo</v>
      </c>
      <c r="BH20" s="252" t="s">
        <v>561</v>
      </c>
      <c r="BI20" s="252" t="s">
        <v>69</v>
      </c>
      <c r="BJ20" s="171" t="s">
        <v>572</v>
      </c>
      <c r="BK20" s="171" t="s">
        <v>569</v>
      </c>
      <c r="BL20" s="235" t="s">
        <v>529</v>
      </c>
      <c r="BM20" s="235" t="s">
        <v>167</v>
      </c>
      <c r="BN20" s="235" t="s">
        <v>243</v>
      </c>
      <c r="BO20" s="248" t="s">
        <v>244</v>
      </c>
      <c r="BT20" s="6"/>
      <c r="BU20" s="6"/>
      <c r="BV20" s="6"/>
      <c r="BW20" s="6"/>
      <c r="BX20" s="6"/>
      <c r="BY20" s="6"/>
      <c r="BZ20" s="6"/>
      <c r="CA20" s="6"/>
      <c r="CB20" s="6"/>
      <c r="CC20" s="6"/>
      <c r="CD20" s="6"/>
      <c r="CE20" s="6"/>
      <c r="CF20" s="6"/>
      <c r="CG20" s="6"/>
      <c r="CH20" s="6"/>
      <c r="CI20" s="6"/>
      <c r="CJ20" s="6"/>
      <c r="CK20" s="6"/>
      <c r="CL20" s="6"/>
      <c r="CM20" s="6"/>
      <c r="CN20" s="6"/>
      <c r="CO20" s="6"/>
      <c r="CP20" s="6"/>
    </row>
    <row r="21" spans="1:94" s="7" customFormat="1" ht="120.75" thickBot="1" x14ac:dyDescent="0.3">
      <c r="A21" s="291"/>
      <c r="B21" s="286"/>
      <c r="C21" s="235" t="s">
        <v>247</v>
      </c>
      <c r="D21" s="235" t="s">
        <v>56</v>
      </c>
      <c r="E21" s="235" t="s">
        <v>57</v>
      </c>
      <c r="F21" s="235" t="s">
        <v>72</v>
      </c>
      <c r="G21" s="286"/>
      <c r="H21" s="292"/>
      <c r="I21" s="278"/>
      <c r="J21" s="286"/>
      <c r="K21" s="282"/>
      <c r="L21" s="286"/>
      <c r="M21" s="254"/>
      <c r="N21" s="254"/>
      <c r="O21" s="284"/>
      <c r="P21" s="284"/>
      <c r="Q21" s="284"/>
      <c r="R21" s="284"/>
      <c r="S21" s="284"/>
      <c r="T21" s="284"/>
      <c r="U21" s="284"/>
      <c r="V21" s="284"/>
      <c r="W21" s="284"/>
      <c r="X21" s="284"/>
      <c r="Y21" s="284"/>
      <c r="Z21" s="284"/>
      <c r="AA21" s="284"/>
      <c r="AB21" s="284"/>
      <c r="AC21" s="284"/>
      <c r="AD21" s="284"/>
      <c r="AE21" s="284"/>
      <c r="AF21" s="284"/>
      <c r="AG21" s="284"/>
      <c r="AH21" s="284"/>
      <c r="AI21" s="284"/>
      <c r="AJ21" s="282"/>
      <c r="AK21" s="258"/>
      <c r="AL21" s="245" t="s">
        <v>541</v>
      </c>
      <c r="AM21" s="238" t="s">
        <v>64</v>
      </c>
      <c r="AN21" s="178">
        <v>15</v>
      </c>
      <c r="AO21" s="178">
        <v>15</v>
      </c>
      <c r="AP21" s="230">
        <v>15</v>
      </c>
      <c r="AQ21" s="230">
        <v>15</v>
      </c>
      <c r="AR21" s="230">
        <v>15</v>
      </c>
      <c r="AS21" s="230">
        <v>15</v>
      </c>
      <c r="AT21" s="230">
        <v>10</v>
      </c>
      <c r="AU21" s="222">
        <f t="shared" si="0"/>
        <v>100</v>
      </c>
      <c r="AV21" s="222" t="s">
        <v>65</v>
      </c>
      <c r="AW21" s="222" t="s">
        <v>65</v>
      </c>
      <c r="AX21" s="222">
        <v>100</v>
      </c>
      <c r="AY21" s="385"/>
      <c r="AZ21" s="222" t="s">
        <v>65</v>
      </c>
      <c r="BA21" s="254"/>
      <c r="BB21" s="254"/>
      <c r="BC21" s="254"/>
      <c r="BD21" s="254"/>
      <c r="BE21" s="254"/>
      <c r="BF21" s="254"/>
      <c r="BG21" s="258"/>
      <c r="BH21" s="252"/>
      <c r="BI21" s="252"/>
      <c r="BJ21" s="171" t="s">
        <v>572</v>
      </c>
      <c r="BK21" s="171" t="s">
        <v>569</v>
      </c>
      <c r="BL21" s="245" t="s">
        <v>585</v>
      </c>
      <c r="BM21" s="235" t="s">
        <v>167</v>
      </c>
      <c r="BN21" s="245" t="s">
        <v>633</v>
      </c>
      <c r="BO21" s="248" t="s">
        <v>586</v>
      </c>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225.75" thickBot="1" x14ac:dyDescent="0.3">
      <c r="A22" s="383" t="s">
        <v>251</v>
      </c>
      <c r="B22" s="235" t="s">
        <v>113</v>
      </c>
      <c r="C22" s="235" t="s">
        <v>560</v>
      </c>
      <c r="D22" s="235" t="s">
        <v>56</v>
      </c>
      <c r="E22" s="235" t="s">
        <v>57</v>
      </c>
      <c r="F22" s="235" t="s">
        <v>72</v>
      </c>
      <c r="G22" s="235" t="s">
        <v>155</v>
      </c>
      <c r="H22" s="240" t="s">
        <v>100</v>
      </c>
      <c r="I22" s="245" t="s">
        <v>522</v>
      </c>
      <c r="J22" s="235" t="s">
        <v>156</v>
      </c>
      <c r="K22" s="230" t="s">
        <v>155</v>
      </c>
      <c r="L22" s="235" t="s">
        <v>252</v>
      </c>
      <c r="M22" s="238" t="s">
        <v>78</v>
      </c>
      <c r="N22" s="238">
        <v>2</v>
      </c>
      <c r="O22" s="241">
        <v>1</v>
      </c>
      <c r="P22" s="241">
        <v>1</v>
      </c>
      <c r="Q22" s="241">
        <v>0</v>
      </c>
      <c r="R22" s="241">
        <v>0</v>
      </c>
      <c r="S22" s="241">
        <v>1</v>
      </c>
      <c r="T22" s="241">
        <v>1</v>
      </c>
      <c r="U22" s="241">
        <v>1</v>
      </c>
      <c r="V22" s="241">
        <v>0</v>
      </c>
      <c r="W22" s="241">
        <v>1</v>
      </c>
      <c r="X22" s="241">
        <v>1</v>
      </c>
      <c r="Y22" s="241">
        <v>1</v>
      </c>
      <c r="Z22" s="241">
        <v>1</v>
      </c>
      <c r="AA22" s="241">
        <v>1</v>
      </c>
      <c r="AB22" s="241">
        <v>1</v>
      </c>
      <c r="AC22" s="241">
        <v>1</v>
      </c>
      <c r="AD22" s="241">
        <v>0</v>
      </c>
      <c r="AE22" s="241">
        <v>0</v>
      </c>
      <c r="AF22" s="241">
        <v>0</v>
      </c>
      <c r="AG22" s="241">
        <v>0</v>
      </c>
      <c r="AH22" s="241">
        <f>SUM(O22:AG22)</f>
        <v>12</v>
      </c>
      <c r="AI22" s="242" t="s">
        <v>63</v>
      </c>
      <c r="AJ22" s="148">
        <v>5</v>
      </c>
      <c r="AK22" s="234"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245" t="s">
        <v>621</v>
      </c>
      <c r="AM22" s="150" t="s">
        <v>64</v>
      </c>
      <c r="AN22" s="9">
        <v>15</v>
      </c>
      <c r="AO22" s="9">
        <v>15</v>
      </c>
      <c r="AP22" s="147">
        <v>15</v>
      </c>
      <c r="AQ22" s="147">
        <v>15</v>
      </c>
      <c r="AR22" s="147">
        <v>15</v>
      </c>
      <c r="AS22" s="147">
        <v>15</v>
      </c>
      <c r="AT22" s="147">
        <v>10</v>
      </c>
      <c r="AU22" s="146">
        <f t="shared" si="0"/>
        <v>100</v>
      </c>
      <c r="AV22" s="146" t="s">
        <v>65</v>
      </c>
      <c r="AW22" s="146" t="s">
        <v>65</v>
      </c>
      <c r="AX22" s="146">
        <v>100</v>
      </c>
      <c r="AY22" s="146">
        <f>AVERAGE(AX22:AX23)</f>
        <v>100</v>
      </c>
      <c r="AZ22" s="146" t="s">
        <v>65</v>
      </c>
      <c r="BA22" s="150" t="s">
        <v>67</v>
      </c>
      <c r="BB22" s="150" t="s">
        <v>158</v>
      </c>
      <c r="BC22" s="150" t="s">
        <v>96</v>
      </c>
      <c r="BD22" s="150">
        <v>1</v>
      </c>
      <c r="BE22" s="150" t="s">
        <v>63</v>
      </c>
      <c r="BF22" s="147">
        <v>5</v>
      </c>
      <c r="BG22" s="226" t="s">
        <v>200</v>
      </c>
      <c r="BH22" s="151" t="s">
        <v>564</v>
      </c>
      <c r="BI22" s="151" t="s">
        <v>69</v>
      </c>
      <c r="BJ22" s="8" t="s">
        <v>619</v>
      </c>
      <c r="BK22" s="8" t="s">
        <v>569</v>
      </c>
      <c r="BL22" s="245" t="s">
        <v>625</v>
      </c>
      <c r="BM22" s="144" t="s">
        <v>255</v>
      </c>
      <c r="BN22" s="144" t="s">
        <v>623</v>
      </c>
      <c r="BO22" s="151" t="s">
        <v>622</v>
      </c>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173.1" customHeight="1" x14ac:dyDescent="0.25">
      <c r="A23" s="384"/>
      <c r="B23" s="235" t="s">
        <v>113</v>
      </c>
      <c r="C23" s="245" t="s">
        <v>557</v>
      </c>
      <c r="D23" s="235" t="s">
        <v>56</v>
      </c>
      <c r="E23" s="235" t="s">
        <v>57</v>
      </c>
      <c r="F23" s="235" t="s">
        <v>72</v>
      </c>
      <c r="G23" s="235" t="s">
        <v>218</v>
      </c>
      <c r="H23" s="240" t="s">
        <v>102</v>
      </c>
      <c r="I23" s="235" t="s">
        <v>587</v>
      </c>
      <c r="J23" s="235" t="s">
        <v>156</v>
      </c>
      <c r="K23" s="230" t="s">
        <v>155</v>
      </c>
      <c r="L23" s="235" t="s">
        <v>259</v>
      </c>
      <c r="M23" s="238" t="s">
        <v>78</v>
      </c>
      <c r="N23" s="238">
        <v>2</v>
      </c>
      <c r="O23" s="238">
        <v>1</v>
      </c>
      <c r="P23" s="238">
        <v>1</v>
      </c>
      <c r="Q23" s="238">
        <v>0</v>
      </c>
      <c r="R23" s="238">
        <v>0</v>
      </c>
      <c r="S23" s="238">
        <v>1</v>
      </c>
      <c r="T23" s="238">
        <v>1</v>
      </c>
      <c r="U23" s="238">
        <v>1</v>
      </c>
      <c r="V23" s="238">
        <v>0</v>
      </c>
      <c r="W23" s="238">
        <v>1</v>
      </c>
      <c r="X23" s="238">
        <v>1</v>
      </c>
      <c r="Y23" s="238">
        <v>1</v>
      </c>
      <c r="Z23" s="238">
        <v>1</v>
      </c>
      <c r="AA23" s="238">
        <v>1</v>
      </c>
      <c r="AB23" s="238">
        <v>1</v>
      </c>
      <c r="AC23" s="238">
        <v>1</v>
      </c>
      <c r="AD23" s="238">
        <v>0</v>
      </c>
      <c r="AE23" s="238">
        <v>1</v>
      </c>
      <c r="AF23" s="238">
        <v>1</v>
      </c>
      <c r="AG23" s="238">
        <v>0</v>
      </c>
      <c r="AH23" s="238">
        <f>SUM(O23:AG23)</f>
        <v>14</v>
      </c>
      <c r="AI23" s="241" t="s">
        <v>63</v>
      </c>
      <c r="AJ23" s="150">
        <v>5</v>
      </c>
      <c r="AK23" s="10"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150" t="s">
        <v>620</v>
      </c>
      <c r="AM23" s="150" t="s">
        <v>64</v>
      </c>
      <c r="AN23" s="147">
        <v>15</v>
      </c>
      <c r="AO23" s="147">
        <v>15</v>
      </c>
      <c r="AP23" s="147">
        <v>15</v>
      </c>
      <c r="AQ23" s="147">
        <v>15</v>
      </c>
      <c r="AR23" s="147">
        <v>15</v>
      </c>
      <c r="AS23" s="147">
        <v>15</v>
      </c>
      <c r="AT23" s="147">
        <v>10</v>
      </c>
      <c r="AU23" s="146">
        <f t="shared" si="0"/>
        <v>100</v>
      </c>
      <c r="AV23" s="146" t="s">
        <v>65</v>
      </c>
      <c r="AW23" s="146" t="s">
        <v>65</v>
      </c>
      <c r="AX23" s="146">
        <v>100</v>
      </c>
      <c r="AY23" s="146">
        <f>AVERAGE(AX23:AX23)</f>
        <v>100</v>
      </c>
      <c r="AZ23" s="146" t="s">
        <v>65</v>
      </c>
      <c r="BA23" s="150" t="s">
        <v>67</v>
      </c>
      <c r="BB23" s="150" t="s">
        <v>158</v>
      </c>
      <c r="BC23" s="150" t="s">
        <v>96</v>
      </c>
      <c r="BD23" s="150">
        <v>1</v>
      </c>
      <c r="BE23" s="150" t="s">
        <v>63</v>
      </c>
      <c r="BF23" s="6">
        <v>4</v>
      </c>
      <c r="BG23" s="226" t="s">
        <v>200</v>
      </c>
      <c r="BH23" s="151" t="s">
        <v>561</v>
      </c>
      <c r="BI23" s="151" t="s">
        <v>69</v>
      </c>
      <c r="BJ23" s="8" t="s">
        <v>572</v>
      </c>
      <c r="BK23" s="8" t="s">
        <v>569</v>
      </c>
      <c r="BL23" s="145" t="s">
        <v>648</v>
      </c>
      <c r="BM23" s="144" t="s">
        <v>257</v>
      </c>
      <c r="BN23" s="144" t="s">
        <v>624</v>
      </c>
      <c r="BO23" s="144" t="s">
        <v>602</v>
      </c>
      <c r="BT23" s="6"/>
      <c r="BU23" s="6"/>
      <c r="BV23" s="6"/>
      <c r="BW23" s="6"/>
      <c r="BX23" s="6"/>
      <c r="BY23" s="6"/>
      <c r="BZ23" s="6"/>
      <c r="CA23" s="6"/>
      <c r="CB23" s="6"/>
      <c r="CC23" s="6"/>
      <c r="CD23" s="6"/>
      <c r="CE23" s="6"/>
      <c r="CF23" s="6"/>
      <c r="CG23" s="6"/>
      <c r="CH23" s="6"/>
      <c r="CI23" s="6"/>
      <c r="CJ23" s="6"/>
      <c r="CK23" s="6"/>
      <c r="CL23" s="6"/>
      <c r="CM23" s="6"/>
      <c r="CN23" s="6"/>
      <c r="CO23" s="6"/>
      <c r="CP23" s="6"/>
    </row>
    <row r="24" spans="1:94" s="6" customFormat="1" ht="166.5" customHeight="1" x14ac:dyDescent="0.25">
      <c r="A24" s="164" t="s">
        <v>262</v>
      </c>
      <c r="B24" s="235" t="s">
        <v>113</v>
      </c>
      <c r="C24" s="235" t="s">
        <v>263</v>
      </c>
      <c r="D24" s="235" t="s">
        <v>56</v>
      </c>
      <c r="E24" s="235" t="s">
        <v>57</v>
      </c>
      <c r="F24" s="235" t="s">
        <v>72</v>
      </c>
      <c r="G24" s="222" t="s">
        <v>264</v>
      </c>
      <c r="H24" s="240" t="s">
        <v>103</v>
      </c>
      <c r="I24" s="235" t="s">
        <v>542</v>
      </c>
      <c r="J24" s="230" t="s">
        <v>156</v>
      </c>
      <c r="K24" s="230" t="s">
        <v>264</v>
      </c>
      <c r="L24" s="235" t="s">
        <v>265</v>
      </c>
      <c r="M24" s="238" t="s">
        <v>78</v>
      </c>
      <c r="N24" s="238">
        <v>2</v>
      </c>
      <c r="O24" s="238">
        <v>1</v>
      </c>
      <c r="P24" s="238">
        <v>1</v>
      </c>
      <c r="Q24" s="238">
        <v>0</v>
      </c>
      <c r="R24" s="238">
        <v>0</v>
      </c>
      <c r="S24" s="238">
        <v>1</v>
      </c>
      <c r="T24" s="238">
        <v>1</v>
      </c>
      <c r="U24" s="238">
        <v>1</v>
      </c>
      <c r="V24" s="238">
        <v>0</v>
      </c>
      <c r="W24" s="238">
        <v>1</v>
      </c>
      <c r="X24" s="238">
        <v>1</v>
      </c>
      <c r="Y24" s="238">
        <v>1</v>
      </c>
      <c r="Z24" s="238">
        <v>1</v>
      </c>
      <c r="AA24" s="238">
        <v>1</v>
      </c>
      <c r="AB24" s="238">
        <v>1</v>
      </c>
      <c r="AC24" s="238">
        <v>1</v>
      </c>
      <c r="AD24" s="238">
        <v>0</v>
      </c>
      <c r="AE24" s="238">
        <v>0</v>
      </c>
      <c r="AF24" s="238">
        <v>0</v>
      </c>
      <c r="AG24" s="238">
        <v>0</v>
      </c>
      <c r="AH24" s="217">
        <f>SUM(O24:AG24)</f>
        <v>12</v>
      </c>
      <c r="AI24" s="246" t="s">
        <v>80</v>
      </c>
      <c r="AJ24" s="238">
        <v>4</v>
      </c>
      <c r="AK24" s="247" t="str">
        <f>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Alto</v>
      </c>
      <c r="AL24" s="245" t="s">
        <v>545</v>
      </c>
      <c r="AM24" s="230" t="s">
        <v>64</v>
      </c>
      <c r="AN24" s="230">
        <v>15</v>
      </c>
      <c r="AO24" s="230">
        <v>15</v>
      </c>
      <c r="AP24" s="230">
        <v>15</v>
      </c>
      <c r="AQ24" s="230">
        <v>15</v>
      </c>
      <c r="AR24" s="230">
        <v>15</v>
      </c>
      <c r="AS24" s="230">
        <v>15</v>
      </c>
      <c r="AT24" s="230">
        <v>10</v>
      </c>
      <c r="AU24" s="222">
        <f t="shared" si="0"/>
        <v>100</v>
      </c>
      <c r="AV24" s="222" t="s">
        <v>65</v>
      </c>
      <c r="AW24" s="222" t="s">
        <v>65</v>
      </c>
      <c r="AX24" s="222">
        <v>100</v>
      </c>
      <c r="AY24" s="222">
        <f>AVERAGE(AX24:AX24)</f>
        <v>100</v>
      </c>
      <c r="AZ24" s="222" t="s">
        <v>65</v>
      </c>
      <c r="BA24" s="238" t="s">
        <v>67</v>
      </c>
      <c r="BB24" s="238" t="s">
        <v>158</v>
      </c>
      <c r="BC24" s="238" t="s">
        <v>96</v>
      </c>
      <c r="BD24" s="238">
        <v>1</v>
      </c>
      <c r="BE24" s="216" t="s">
        <v>80</v>
      </c>
      <c r="BF24" s="230">
        <v>4</v>
      </c>
      <c r="BG24" s="247" t="str">
        <f>IF(BD24+BF24=0," ",IF(OR(AND(BD24=1,BF24=1),AND(BD24=1,BF24=2),AND(BD24=2,BF24=2),AND(BD24=2,BF24=1),AND(BD24=3,BF24=1)),"Bajo",IF(OR(AND(BD24=1,BF24=3),AND(BD24=2,BF24=3),AND(BD24=3,BF24=2),AND(BD24=4,BF24=1)),"Moderado",IF(OR(AND(BD24=1,BF24=4),AND(BD24=2,BF24=4),AND(BD24=3,BF24=3),AND(BD24=4,BF24=2),AND(BD24=4,BF24=3),AND(BD24=5,BF24=1),AND(BD24=5,BF24=2)),"Alto",IF(OR(AND(BD24=2,BF24=5),AND(BD24=1,BF24=5),AND(BD24=3,BF24=5),AND(BD24=3,BF24=4),AND(BD24=4,BF24=4),AND(BD24=4,BF24=5),AND(BD24=5,BF24=3),AND(BD24=5,BF24=4),AND(BD24=5,BF24=5)),"Extremo","")))))</f>
        <v>Alto</v>
      </c>
      <c r="BH24" s="235" t="s">
        <v>561</v>
      </c>
      <c r="BI24" s="235" t="s">
        <v>69</v>
      </c>
      <c r="BJ24" s="184" t="s">
        <v>575</v>
      </c>
      <c r="BK24" s="184" t="s">
        <v>569</v>
      </c>
      <c r="BL24" s="235" t="s">
        <v>603</v>
      </c>
      <c r="BM24" s="235" t="s">
        <v>266</v>
      </c>
      <c r="BN24" s="235" t="s">
        <v>267</v>
      </c>
      <c r="BO24" s="235" t="s">
        <v>268</v>
      </c>
    </row>
    <row r="25" spans="1:94" s="7" customFormat="1" ht="196.5" customHeight="1" x14ac:dyDescent="0.25">
      <c r="A25" s="239" t="s">
        <v>269</v>
      </c>
      <c r="B25" s="235" t="s">
        <v>107</v>
      </c>
      <c r="C25" s="245" t="s">
        <v>270</v>
      </c>
      <c r="D25" s="235" t="s">
        <v>56</v>
      </c>
      <c r="E25" s="235" t="s">
        <v>57</v>
      </c>
      <c r="F25" s="235" t="s">
        <v>72</v>
      </c>
      <c r="G25" s="235" t="s">
        <v>271</v>
      </c>
      <c r="H25" s="240" t="s">
        <v>106</v>
      </c>
      <c r="I25" s="235" t="s">
        <v>588</v>
      </c>
      <c r="J25" s="235" t="s">
        <v>156</v>
      </c>
      <c r="K25" s="230" t="s">
        <v>155</v>
      </c>
      <c r="L25" s="235" t="s">
        <v>272</v>
      </c>
      <c r="M25" s="230" t="s">
        <v>96</v>
      </c>
      <c r="N25" s="230">
        <v>1</v>
      </c>
      <c r="O25" s="241">
        <v>0</v>
      </c>
      <c r="P25" s="241">
        <v>1</v>
      </c>
      <c r="Q25" s="241">
        <v>0</v>
      </c>
      <c r="R25" s="241">
        <v>0</v>
      </c>
      <c r="S25" s="241">
        <v>1</v>
      </c>
      <c r="T25" s="241">
        <v>1</v>
      </c>
      <c r="U25" s="241">
        <v>0</v>
      </c>
      <c r="V25" s="241">
        <v>1</v>
      </c>
      <c r="W25" s="241">
        <v>0</v>
      </c>
      <c r="X25" s="241">
        <v>1</v>
      </c>
      <c r="Y25" s="241">
        <v>1</v>
      </c>
      <c r="Z25" s="241">
        <v>1</v>
      </c>
      <c r="AA25" s="241">
        <v>1</v>
      </c>
      <c r="AB25" s="241">
        <v>1</v>
      </c>
      <c r="AC25" s="241">
        <v>1</v>
      </c>
      <c r="AD25" s="241">
        <v>0</v>
      </c>
      <c r="AE25" s="241">
        <v>1</v>
      </c>
      <c r="AF25" s="241">
        <v>1</v>
      </c>
      <c r="AG25" s="241">
        <v>0</v>
      </c>
      <c r="AH25" s="241">
        <f>SUM(O25:AG25)</f>
        <v>12</v>
      </c>
      <c r="AI25" s="241" t="s">
        <v>63</v>
      </c>
      <c r="AJ25" s="241">
        <v>5</v>
      </c>
      <c r="AK25" s="226"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35" t="s">
        <v>649</v>
      </c>
      <c r="AM25" s="238" t="s">
        <v>64</v>
      </c>
      <c r="AN25" s="230">
        <v>15</v>
      </c>
      <c r="AO25" s="230">
        <v>15</v>
      </c>
      <c r="AP25" s="230">
        <v>15</v>
      </c>
      <c r="AQ25" s="230">
        <v>15</v>
      </c>
      <c r="AR25" s="230">
        <v>15</v>
      </c>
      <c r="AS25" s="230">
        <v>15</v>
      </c>
      <c r="AT25" s="230">
        <v>10</v>
      </c>
      <c r="AU25" s="222">
        <f t="shared" si="0"/>
        <v>100</v>
      </c>
      <c r="AV25" s="222" t="s">
        <v>65</v>
      </c>
      <c r="AW25" s="222" t="s">
        <v>65</v>
      </c>
      <c r="AX25" s="222">
        <v>100</v>
      </c>
      <c r="AY25" s="222">
        <v>100</v>
      </c>
      <c r="AZ25" s="222" t="s">
        <v>65</v>
      </c>
      <c r="BA25" s="238" t="s">
        <v>67</v>
      </c>
      <c r="BB25" s="238" t="s">
        <v>158</v>
      </c>
      <c r="BC25" s="238" t="s">
        <v>96</v>
      </c>
      <c r="BD25" s="238">
        <v>1</v>
      </c>
      <c r="BE25" s="238" t="s">
        <v>63</v>
      </c>
      <c r="BF25" s="230">
        <v>5</v>
      </c>
      <c r="BG25" s="226" t="s">
        <v>200</v>
      </c>
      <c r="BH25" s="248" t="s">
        <v>561</v>
      </c>
      <c r="BI25" s="248" t="s">
        <v>69</v>
      </c>
      <c r="BJ25" s="171" t="s">
        <v>570</v>
      </c>
      <c r="BK25" s="171" t="s">
        <v>569</v>
      </c>
      <c r="BL25" s="245" t="s">
        <v>650</v>
      </c>
      <c r="BM25" s="235" t="s">
        <v>111</v>
      </c>
      <c r="BN25" s="235" t="s">
        <v>274</v>
      </c>
      <c r="BO25" s="235" t="s">
        <v>589</v>
      </c>
      <c r="BT25" s="6"/>
      <c r="BU25" s="6"/>
      <c r="BV25" s="6"/>
      <c r="BW25" s="6"/>
      <c r="BX25" s="6"/>
      <c r="BY25" s="6"/>
      <c r="BZ25" s="6"/>
      <c r="CA25" s="6"/>
      <c r="CB25" s="6"/>
      <c r="CC25" s="6"/>
      <c r="CD25" s="6"/>
      <c r="CE25" s="6"/>
      <c r="CF25" s="6"/>
      <c r="CG25" s="6"/>
      <c r="CH25" s="6"/>
      <c r="CI25" s="6"/>
      <c r="CJ25" s="6"/>
      <c r="CK25" s="6"/>
      <c r="CL25" s="6"/>
      <c r="CM25" s="6"/>
      <c r="CN25" s="6"/>
      <c r="CO25" s="6"/>
      <c r="CP25" s="6"/>
    </row>
    <row r="26" spans="1:94" s="6" customFormat="1" ht="273.75" customHeight="1" x14ac:dyDescent="0.25">
      <c r="A26" s="287" t="s">
        <v>275</v>
      </c>
      <c r="B26" s="274" t="s">
        <v>276</v>
      </c>
      <c r="C26" s="243" t="s">
        <v>277</v>
      </c>
      <c r="D26" s="245" t="s">
        <v>117</v>
      </c>
      <c r="E26" s="245" t="s">
        <v>278</v>
      </c>
      <c r="F26" s="245" t="s">
        <v>56</v>
      </c>
      <c r="G26" s="245" t="s">
        <v>264</v>
      </c>
      <c r="H26" s="275" t="s">
        <v>109</v>
      </c>
      <c r="I26" s="278" t="s">
        <v>530</v>
      </c>
      <c r="J26" s="264" t="s">
        <v>156</v>
      </c>
      <c r="K26" s="279" t="s">
        <v>264</v>
      </c>
      <c r="L26" s="286" t="s">
        <v>279</v>
      </c>
      <c r="M26" s="254" t="s">
        <v>61</v>
      </c>
      <c r="N26" s="254">
        <v>3</v>
      </c>
      <c r="O26" s="284">
        <v>1</v>
      </c>
      <c r="P26" s="284">
        <v>1</v>
      </c>
      <c r="Q26" s="284">
        <v>0</v>
      </c>
      <c r="R26" s="284">
        <v>0</v>
      </c>
      <c r="S26" s="284">
        <v>0</v>
      </c>
      <c r="T26" s="284">
        <v>0</v>
      </c>
      <c r="U26" s="284">
        <v>0</v>
      </c>
      <c r="V26" s="284">
        <v>0</v>
      </c>
      <c r="W26" s="284">
        <v>1</v>
      </c>
      <c r="X26" s="284">
        <v>1</v>
      </c>
      <c r="Y26" s="284">
        <v>1</v>
      </c>
      <c r="Z26" s="284">
        <v>1</v>
      </c>
      <c r="AA26" s="284">
        <v>1</v>
      </c>
      <c r="AB26" s="284">
        <v>1</v>
      </c>
      <c r="AC26" s="284">
        <v>1</v>
      </c>
      <c r="AD26" s="284">
        <v>0</v>
      </c>
      <c r="AE26" s="284">
        <v>0</v>
      </c>
      <c r="AF26" s="284">
        <v>0</v>
      </c>
      <c r="AG26" s="284">
        <v>0</v>
      </c>
      <c r="AH26" s="284">
        <v>9</v>
      </c>
      <c r="AI26" s="284" t="s">
        <v>80</v>
      </c>
      <c r="AJ26" s="282">
        <v>4</v>
      </c>
      <c r="AK26" s="283" t="s">
        <v>200</v>
      </c>
      <c r="AL26" s="245" t="s">
        <v>651</v>
      </c>
      <c r="AM26" s="238" t="s">
        <v>64</v>
      </c>
      <c r="AN26" s="222">
        <v>15</v>
      </c>
      <c r="AO26" s="222">
        <v>15</v>
      </c>
      <c r="AP26" s="222">
        <v>15</v>
      </c>
      <c r="AQ26" s="222">
        <v>15</v>
      </c>
      <c r="AR26" s="222">
        <v>15</v>
      </c>
      <c r="AS26" s="222">
        <v>15</v>
      </c>
      <c r="AT26" s="222">
        <v>10</v>
      </c>
      <c r="AU26" s="222">
        <v>100</v>
      </c>
      <c r="AV26" s="222" t="s">
        <v>65</v>
      </c>
      <c r="AW26" s="222" t="s">
        <v>65</v>
      </c>
      <c r="AX26" s="222">
        <v>100</v>
      </c>
      <c r="AY26" s="262">
        <v>100</v>
      </c>
      <c r="AZ26" s="264" t="s">
        <v>65</v>
      </c>
      <c r="BA26" s="254" t="s">
        <v>67</v>
      </c>
      <c r="BB26" s="254" t="s">
        <v>158</v>
      </c>
      <c r="BC26" s="254" t="s">
        <v>96</v>
      </c>
      <c r="BD26" s="254">
        <v>1</v>
      </c>
      <c r="BE26" s="254" t="s">
        <v>280</v>
      </c>
      <c r="BF26" s="254">
        <v>4</v>
      </c>
      <c r="BG26" s="256" t="str">
        <f>IF(BD24+BF24=0," ",IF(OR(AND(BD24=1,BF24=1),AND(BD24=1,BF24=2),AND(BD24=2,BF24=2),AND(BD24=2,BF24=1),AND(BD24=3,BF24=1)),"Bajo",IF(OR(AND(BD24=1,BF24=3),AND(BD24=2,BF24=3),AND(BD24=3,BF24=2),AND(BD24=4,BF24=1)),"Moderado",IF(OR(AND(BD24=1,BF24=4),AND(BD24=2,BF24=4),AND(BD24=3,BF24=3),AND(BD24=4,BF24=2),AND(BD24=4,BF24=3),AND(BD24=5,BF24=1),AND(BD24=5,BF24=2)),"Alto",IF(OR(AND(BD24=2,BF24=5),AND(BD24=1,BF24=5),AND(BD24=3,BF24=5),AND(BD24=3,BF24=4),AND(BD24=4,BF24=4),AND(BD24=4,BF24=5),AND(BD24=5,BF24=3),AND(BD24=5,BF24=4),AND(BD24=5,BF24=5)),"Extremo","")))))</f>
        <v>Alto</v>
      </c>
      <c r="BH26" s="252" t="s">
        <v>563</v>
      </c>
      <c r="BI26" s="252" t="s">
        <v>69</v>
      </c>
      <c r="BJ26" s="171" t="s">
        <v>572</v>
      </c>
      <c r="BK26" s="171" t="s">
        <v>569</v>
      </c>
      <c r="BL26" s="248" t="s">
        <v>590</v>
      </c>
      <c r="BM26" s="248" t="s">
        <v>122</v>
      </c>
      <c r="BN26" s="248" t="s">
        <v>591</v>
      </c>
      <c r="BO26" s="248" t="s">
        <v>592</v>
      </c>
    </row>
    <row r="27" spans="1:94" s="6" customFormat="1" ht="97.5" customHeight="1" x14ac:dyDescent="0.25">
      <c r="A27" s="287"/>
      <c r="B27" s="272"/>
      <c r="C27" s="245" t="s">
        <v>283</v>
      </c>
      <c r="D27" s="245" t="s">
        <v>88</v>
      </c>
      <c r="E27" s="245" t="s">
        <v>57</v>
      </c>
      <c r="F27" s="245" t="s">
        <v>56</v>
      </c>
      <c r="G27" s="245" t="s">
        <v>264</v>
      </c>
      <c r="H27" s="276"/>
      <c r="I27" s="278"/>
      <c r="J27" s="264"/>
      <c r="K27" s="280"/>
      <c r="L27" s="282"/>
      <c r="M27" s="254"/>
      <c r="N27" s="254"/>
      <c r="O27" s="284"/>
      <c r="P27" s="284"/>
      <c r="Q27" s="284"/>
      <c r="R27" s="284"/>
      <c r="S27" s="284"/>
      <c r="T27" s="284"/>
      <c r="U27" s="284"/>
      <c r="V27" s="284"/>
      <c r="W27" s="284"/>
      <c r="X27" s="284"/>
      <c r="Y27" s="284"/>
      <c r="Z27" s="284"/>
      <c r="AA27" s="284"/>
      <c r="AB27" s="284"/>
      <c r="AC27" s="284"/>
      <c r="AD27" s="284"/>
      <c r="AE27" s="284"/>
      <c r="AF27" s="284"/>
      <c r="AG27" s="284"/>
      <c r="AH27" s="284"/>
      <c r="AI27" s="284"/>
      <c r="AJ27" s="282"/>
      <c r="AK27" s="283"/>
      <c r="AL27" s="245" t="s">
        <v>604</v>
      </c>
      <c r="AM27" s="238" t="s">
        <v>64</v>
      </c>
      <c r="AN27" s="230">
        <v>15</v>
      </c>
      <c r="AO27" s="230">
        <v>15</v>
      </c>
      <c r="AP27" s="230">
        <v>15</v>
      </c>
      <c r="AQ27" s="230">
        <v>15</v>
      </c>
      <c r="AR27" s="230">
        <v>15</v>
      </c>
      <c r="AS27" s="230">
        <v>15</v>
      </c>
      <c r="AT27" s="222">
        <v>10</v>
      </c>
      <c r="AU27" s="222">
        <v>100</v>
      </c>
      <c r="AV27" s="222" t="s">
        <v>65</v>
      </c>
      <c r="AW27" s="222" t="s">
        <v>65</v>
      </c>
      <c r="AX27" s="222">
        <v>100</v>
      </c>
      <c r="AY27" s="262"/>
      <c r="AZ27" s="264"/>
      <c r="BA27" s="254"/>
      <c r="BB27" s="254"/>
      <c r="BC27" s="254"/>
      <c r="BD27" s="254"/>
      <c r="BE27" s="254"/>
      <c r="BF27" s="254"/>
      <c r="BG27" s="256"/>
      <c r="BH27" s="252"/>
      <c r="BI27" s="252"/>
      <c r="BJ27" s="171" t="s">
        <v>572</v>
      </c>
      <c r="BK27" s="171" t="s">
        <v>569</v>
      </c>
      <c r="BL27" s="248" t="s">
        <v>652</v>
      </c>
      <c r="BM27" s="248" t="s">
        <v>122</v>
      </c>
      <c r="BN27" s="248" t="s">
        <v>285</v>
      </c>
      <c r="BO27" s="248" t="s">
        <v>531</v>
      </c>
    </row>
    <row r="28" spans="1:94" s="6" customFormat="1" ht="90" x14ac:dyDescent="0.25">
      <c r="A28" s="288"/>
      <c r="B28" s="273"/>
      <c r="C28" s="243" t="s">
        <v>551</v>
      </c>
      <c r="D28" s="243" t="s">
        <v>56</v>
      </c>
      <c r="E28" s="243" t="s">
        <v>70</v>
      </c>
      <c r="F28" s="243" t="s">
        <v>81</v>
      </c>
      <c r="G28" s="243" t="s">
        <v>264</v>
      </c>
      <c r="H28" s="277"/>
      <c r="I28" s="274"/>
      <c r="J28" s="265"/>
      <c r="K28" s="280"/>
      <c r="L28" s="279"/>
      <c r="M28" s="255"/>
      <c r="N28" s="255"/>
      <c r="O28" s="285"/>
      <c r="P28" s="285"/>
      <c r="Q28" s="285"/>
      <c r="R28" s="285"/>
      <c r="S28" s="285"/>
      <c r="T28" s="285"/>
      <c r="U28" s="285"/>
      <c r="V28" s="285"/>
      <c r="W28" s="285"/>
      <c r="X28" s="285"/>
      <c r="Y28" s="285"/>
      <c r="Z28" s="285"/>
      <c r="AA28" s="285"/>
      <c r="AB28" s="285"/>
      <c r="AC28" s="285"/>
      <c r="AD28" s="285"/>
      <c r="AE28" s="285"/>
      <c r="AF28" s="285"/>
      <c r="AG28" s="285"/>
      <c r="AH28" s="285"/>
      <c r="AI28" s="285"/>
      <c r="AJ28" s="279"/>
      <c r="AK28" s="283"/>
      <c r="AL28" s="243" t="s">
        <v>550</v>
      </c>
      <c r="AM28" s="215" t="s">
        <v>64</v>
      </c>
      <c r="AN28" s="218">
        <v>15</v>
      </c>
      <c r="AO28" s="218">
        <v>15</v>
      </c>
      <c r="AP28" s="218">
        <v>15</v>
      </c>
      <c r="AQ28" s="218">
        <v>15</v>
      </c>
      <c r="AR28" s="218">
        <v>15</v>
      </c>
      <c r="AS28" s="218">
        <v>15</v>
      </c>
      <c r="AT28" s="212">
        <v>10</v>
      </c>
      <c r="AU28" s="212">
        <v>100</v>
      </c>
      <c r="AV28" s="212" t="s">
        <v>65</v>
      </c>
      <c r="AW28" s="212" t="s">
        <v>65</v>
      </c>
      <c r="AX28" s="212">
        <v>100</v>
      </c>
      <c r="AY28" s="263"/>
      <c r="AZ28" s="265"/>
      <c r="BA28" s="255"/>
      <c r="BB28" s="255"/>
      <c r="BC28" s="255"/>
      <c r="BD28" s="255"/>
      <c r="BE28" s="255"/>
      <c r="BF28" s="255"/>
      <c r="BG28" s="257"/>
      <c r="BH28" s="253"/>
      <c r="BI28" s="253"/>
      <c r="BJ28" s="203" t="s">
        <v>572</v>
      </c>
      <c r="BK28" s="203" t="s">
        <v>569</v>
      </c>
      <c r="BL28" s="249" t="s">
        <v>653</v>
      </c>
      <c r="BM28" s="249" t="s">
        <v>288</v>
      </c>
      <c r="BN28" s="249" t="s">
        <v>553</v>
      </c>
      <c r="BO28" s="249" t="s">
        <v>552</v>
      </c>
    </row>
    <row r="29" spans="1:94" s="6" customFormat="1" ht="77.650000000000006" customHeight="1" x14ac:dyDescent="0.25">
      <c r="A29" s="269" t="s">
        <v>290</v>
      </c>
      <c r="B29" s="272" t="s">
        <v>99</v>
      </c>
      <c r="C29" s="274" t="s">
        <v>291</v>
      </c>
      <c r="D29" s="245" t="s">
        <v>56</v>
      </c>
      <c r="E29" s="245" t="s">
        <v>57</v>
      </c>
      <c r="F29" s="245" t="s">
        <v>72</v>
      </c>
      <c r="G29" s="274" t="s">
        <v>264</v>
      </c>
      <c r="H29" s="275" t="s">
        <v>632</v>
      </c>
      <c r="I29" s="278" t="s">
        <v>292</v>
      </c>
      <c r="J29" s="279" t="s">
        <v>156</v>
      </c>
      <c r="K29" s="279" t="s">
        <v>264</v>
      </c>
      <c r="L29" s="259" t="s">
        <v>293</v>
      </c>
      <c r="M29" s="268" t="s">
        <v>61</v>
      </c>
      <c r="N29" s="268">
        <v>3</v>
      </c>
      <c r="O29" s="255">
        <v>1</v>
      </c>
      <c r="P29" s="255">
        <v>1</v>
      </c>
      <c r="Q29" s="255">
        <v>0</v>
      </c>
      <c r="R29" s="255">
        <v>0</v>
      </c>
      <c r="S29" s="255">
        <v>1</v>
      </c>
      <c r="T29" s="255">
        <v>1</v>
      </c>
      <c r="U29" s="255">
        <v>1</v>
      </c>
      <c r="V29" s="255">
        <v>0</v>
      </c>
      <c r="W29" s="255">
        <v>0</v>
      </c>
      <c r="X29" s="255">
        <v>1</v>
      </c>
      <c r="Y29" s="255">
        <v>1</v>
      </c>
      <c r="Z29" s="255">
        <v>1</v>
      </c>
      <c r="AA29" s="255">
        <v>1</v>
      </c>
      <c r="AB29" s="255">
        <v>1</v>
      </c>
      <c r="AC29" s="255">
        <v>0</v>
      </c>
      <c r="AD29" s="255">
        <v>0</v>
      </c>
      <c r="AE29" s="255">
        <v>0</v>
      </c>
      <c r="AF29" s="255">
        <v>0</v>
      </c>
      <c r="AG29" s="255">
        <v>0</v>
      </c>
      <c r="AH29" s="255">
        <f t="shared" ref="AH29:AH32" si="2">SUM(O29:AG29)</f>
        <v>10</v>
      </c>
      <c r="AI29" s="268" t="s">
        <v>80</v>
      </c>
      <c r="AJ29" s="268">
        <v>4</v>
      </c>
      <c r="AK29" s="258" t="str">
        <f t="shared" ref="AK29:AK32" si="3">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Extremo</v>
      </c>
      <c r="AL29" s="235" t="s">
        <v>593</v>
      </c>
      <c r="AM29" s="230" t="s">
        <v>64</v>
      </c>
      <c r="AN29" s="218">
        <v>15</v>
      </c>
      <c r="AO29" s="218">
        <v>15</v>
      </c>
      <c r="AP29" s="218">
        <v>0</v>
      </c>
      <c r="AQ29" s="218">
        <v>10</v>
      </c>
      <c r="AR29" s="218">
        <v>15</v>
      </c>
      <c r="AS29" s="218">
        <v>15</v>
      </c>
      <c r="AT29" s="212">
        <v>10</v>
      </c>
      <c r="AU29" s="212">
        <f>SUM(AN29:AT29)</f>
        <v>80</v>
      </c>
      <c r="AV29" s="212" t="s">
        <v>66</v>
      </c>
      <c r="AW29" s="212" t="s">
        <v>66</v>
      </c>
      <c r="AX29" s="212">
        <v>50</v>
      </c>
      <c r="AY29" s="262">
        <v>80</v>
      </c>
      <c r="AZ29" s="264" t="s">
        <v>74</v>
      </c>
      <c r="BA29" s="254" t="s">
        <v>67</v>
      </c>
      <c r="BB29" s="254" t="s">
        <v>158</v>
      </c>
      <c r="BC29" s="254" t="s">
        <v>78</v>
      </c>
      <c r="BD29" s="254">
        <v>2</v>
      </c>
      <c r="BE29" s="254" t="s">
        <v>280</v>
      </c>
      <c r="BF29" s="254">
        <v>4</v>
      </c>
      <c r="BG29" s="256" t="str">
        <f>IF(BD24+BF24=0," ",IF(OR(AND(BD24=1,BF24=1),AND(BD24=1,BF24=2),AND(BD24=2,BF24=2),AND(BD24=2,BF24=1),AND(BD24=3,BF24=1)),"Bajo",IF(OR(AND(BD24=1,BF24=3),AND(BD24=2,BF24=3),AND(BD24=3,BF24=2),AND(BD24=4,BF24=1)),"Moderado",IF(OR(AND(BD24=1,BF24=4),AND(BD24=2,BF24=4),AND(BD24=3,BF24=3),AND(BD24=4,BF24=2),AND(BD24=4,BF24=3),AND(BD24=5,BF24=1),AND(BD24=5,BF24=2)),"Alto",IF(OR(AND(BD24=2,BF24=5),AND(BD24=1,BF24=5),AND(BD24=3,BF24=5),AND(BD24=3,BF24=4),AND(BD24=4,BF24=4),AND(BD24=4,BF24=5),AND(BD24=5,BF24=3),AND(BD24=5,BF24=4),AND(BD24=5,BF24=5)),"Extremo","")))))</f>
        <v>Alto</v>
      </c>
      <c r="BH29" s="259" t="s">
        <v>561</v>
      </c>
      <c r="BI29" s="259" t="s">
        <v>69</v>
      </c>
      <c r="BJ29" s="259" t="s">
        <v>575</v>
      </c>
      <c r="BK29" s="259" t="s">
        <v>569</v>
      </c>
      <c r="BL29" s="235" t="s">
        <v>655</v>
      </c>
      <c r="BM29" s="235" t="s">
        <v>187</v>
      </c>
      <c r="BN29" s="235" t="s">
        <v>656</v>
      </c>
      <c r="BO29" s="235" t="s">
        <v>547</v>
      </c>
    </row>
    <row r="30" spans="1:94" s="6" customFormat="1" ht="103.5" customHeight="1" x14ac:dyDescent="0.25">
      <c r="A30" s="270"/>
      <c r="B30" s="272"/>
      <c r="C30" s="273"/>
      <c r="D30" s="245" t="s">
        <v>56</v>
      </c>
      <c r="E30" s="245" t="s">
        <v>57</v>
      </c>
      <c r="F30" s="245" t="s">
        <v>72</v>
      </c>
      <c r="G30" s="272"/>
      <c r="H30" s="276"/>
      <c r="I30" s="278"/>
      <c r="J30" s="280"/>
      <c r="K30" s="280"/>
      <c r="L30" s="280"/>
      <c r="M30" s="268"/>
      <c r="N30" s="268"/>
      <c r="O30" s="266">
        <v>1</v>
      </c>
      <c r="P30" s="266">
        <v>1</v>
      </c>
      <c r="Q30" s="266">
        <v>0</v>
      </c>
      <c r="R30" s="266">
        <v>0</v>
      </c>
      <c r="S30" s="266">
        <v>1</v>
      </c>
      <c r="T30" s="266">
        <v>1</v>
      </c>
      <c r="U30" s="266">
        <v>1</v>
      </c>
      <c r="V30" s="266">
        <v>0</v>
      </c>
      <c r="W30" s="266">
        <v>1</v>
      </c>
      <c r="X30" s="266">
        <v>1</v>
      </c>
      <c r="Y30" s="266">
        <v>1</v>
      </c>
      <c r="Z30" s="266">
        <v>1</v>
      </c>
      <c r="AA30" s="266">
        <v>1</v>
      </c>
      <c r="AB30" s="266">
        <v>1</v>
      </c>
      <c r="AC30" s="266">
        <v>1</v>
      </c>
      <c r="AD30" s="266">
        <v>0</v>
      </c>
      <c r="AE30" s="266">
        <v>1</v>
      </c>
      <c r="AF30" s="266">
        <v>1</v>
      </c>
      <c r="AG30" s="266">
        <v>0</v>
      </c>
      <c r="AH30" s="266"/>
      <c r="AI30" s="268"/>
      <c r="AJ30" s="268"/>
      <c r="AK30" s="258"/>
      <c r="AL30" s="232" t="s">
        <v>566</v>
      </c>
      <c r="AM30" s="230" t="s">
        <v>73</v>
      </c>
      <c r="AN30" s="218">
        <v>15</v>
      </c>
      <c r="AO30" s="218">
        <v>15</v>
      </c>
      <c r="AP30" s="218">
        <v>0</v>
      </c>
      <c r="AQ30" s="218">
        <v>10</v>
      </c>
      <c r="AR30" s="218">
        <v>15</v>
      </c>
      <c r="AS30" s="218">
        <v>15</v>
      </c>
      <c r="AT30" s="212">
        <v>10</v>
      </c>
      <c r="AU30" s="212">
        <f t="shared" ref="AU30:AU32" si="4">SUM(AN30:AT30)</f>
        <v>80</v>
      </c>
      <c r="AV30" s="212" t="s">
        <v>66</v>
      </c>
      <c r="AW30" s="212" t="s">
        <v>66</v>
      </c>
      <c r="AX30" s="212">
        <v>50</v>
      </c>
      <c r="AY30" s="262"/>
      <c r="AZ30" s="264"/>
      <c r="BA30" s="254"/>
      <c r="BB30" s="254"/>
      <c r="BC30" s="254"/>
      <c r="BD30" s="254"/>
      <c r="BE30" s="254"/>
      <c r="BF30" s="254"/>
      <c r="BG30" s="256"/>
      <c r="BH30" s="260"/>
      <c r="BI30" s="260"/>
      <c r="BJ30" s="261"/>
      <c r="BK30" s="261"/>
      <c r="BL30" s="232" t="s">
        <v>594</v>
      </c>
      <c r="BM30" s="235" t="s">
        <v>187</v>
      </c>
      <c r="BN30" s="235" t="s">
        <v>294</v>
      </c>
      <c r="BO30" s="235" t="s">
        <v>546</v>
      </c>
    </row>
    <row r="31" spans="1:94" s="6" customFormat="1" ht="82.5" customHeight="1" x14ac:dyDescent="0.25">
      <c r="A31" s="271"/>
      <c r="B31" s="273"/>
      <c r="C31" s="245" t="s">
        <v>295</v>
      </c>
      <c r="D31" s="245" t="s">
        <v>56</v>
      </c>
      <c r="E31" s="245" t="s">
        <v>57</v>
      </c>
      <c r="F31" s="245" t="s">
        <v>72</v>
      </c>
      <c r="G31" s="273"/>
      <c r="H31" s="277"/>
      <c r="I31" s="278"/>
      <c r="J31" s="281"/>
      <c r="K31" s="280"/>
      <c r="L31" s="281"/>
      <c r="M31" s="268"/>
      <c r="N31" s="268"/>
      <c r="O31" s="267">
        <v>1</v>
      </c>
      <c r="P31" s="267">
        <v>1</v>
      </c>
      <c r="Q31" s="267">
        <v>0</v>
      </c>
      <c r="R31" s="267">
        <v>0</v>
      </c>
      <c r="S31" s="267">
        <v>1</v>
      </c>
      <c r="T31" s="267">
        <v>1</v>
      </c>
      <c r="U31" s="267">
        <v>1</v>
      </c>
      <c r="V31" s="267">
        <v>0</v>
      </c>
      <c r="W31" s="267">
        <v>1</v>
      </c>
      <c r="X31" s="267">
        <v>1</v>
      </c>
      <c r="Y31" s="267">
        <v>1</v>
      </c>
      <c r="Z31" s="267">
        <v>1</v>
      </c>
      <c r="AA31" s="267">
        <v>1</v>
      </c>
      <c r="AB31" s="267">
        <v>1</v>
      </c>
      <c r="AC31" s="267">
        <v>1</v>
      </c>
      <c r="AD31" s="267">
        <v>0</v>
      </c>
      <c r="AE31" s="267">
        <v>1</v>
      </c>
      <c r="AF31" s="267">
        <v>1</v>
      </c>
      <c r="AG31" s="267">
        <v>0</v>
      </c>
      <c r="AH31" s="267"/>
      <c r="AI31" s="268"/>
      <c r="AJ31" s="268"/>
      <c r="AK31" s="258"/>
      <c r="AL31" s="235" t="s">
        <v>657</v>
      </c>
      <c r="AM31" s="230" t="s">
        <v>73</v>
      </c>
      <c r="AN31" s="218">
        <v>15</v>
      </c>
      <c r="AO31" s="218">
        <v>15</v>
      </c>
      <c r="AP31" s="218">
        <v>0</v>
      </c>
      <c r="AQ31" s="218">
        <v>10</v>
      </c>
      <c r="AR31" s="218">
        <v>15</v>
      </c>
      <c r="AS31" s="218">
        <v>15</v>
      </c>
      <c r="AT31" s="212">
        <v>10</v>
      </c>
      <c r="AU31" s="212">
        <f t="shared" si="4"/>
        <v>80</v>
      </c>
      <c r="AV31" s="212" t="s">
        <v>66</v>
      </c>
      <c r="AW31" s="212" t="s">
        <v>66</v>
      </c>
      <c r="AX31" s="212">
        <v>50</v>
      </c>
      <c r="AY31" s="263"/>
      <c r="AZ31" s="265"/>
      <c r="BA31" s="255"/>
      <c r="BB31" s="255"/>
      <c r="BC31" s="255"/>
      <c r="BD31" s="255"/>
      <c r="BE31" s="255"/>
      <c r="BF31" s="255"/>
      <c r="BG31" s="257"/>
      <c r="BH31" s="261"/>
      <c r="BI31" s="261"/>
      <c r="BJ31" s="251" t="s">
        <v>571</v>
      </c>
      <c r="BK31" s="251" t="s">
        <v>569</v>
      </c>
      <c r="BL31" s="235" t="s">
        <v>658</v>
      </c>
      <c r="BM31" s="235" t="s">
        <v>187</v>
      </c>
      <c r="BN31" s="235" t="s">
        <v>296</v>
      </c>
      <c r="BO31" s="235" t="s">
        <v>549</v>
      </c>
    </row>
    <row r="32" spans="1:94" s="6" customFormat="1" ht="330" x14ac:dyDescent="0.25">
      <c r="A32" s="185" t="s">
        <v>532</v>
      </c>
      <c r="B32" s="183" t="s">
        <v>533</v>
      </c>
      <c r="C32" s="182" t="s">
        <v>605</v>
      </c>
      <c r="D32" s="181" t="s">
        <v>56</v>
      </c>
      <c r="E32" s="181" t="s">
        <v>57</v>
      </c>
      <c r="F32" s="181" t="s">
        <v>72</v>
      </c>
      <c r="G32" s="181" t="s">
        <v>264</v>
      </c>
      <c r="H32" s="186" t="s">
        <v>115</v>
      </c>
      <c r="I32" s="181" t="s">
        <v>299</v>
      </c>
      <c r="J32" s="178" t="s">
        <v>156</v>
      </c>
      <c r="K32" s="178" t="s">
        <v>264</v>
      </c>
      <c r="L32" s="181" t="s">
        <v>298</v>
      </c>
      <c r="M32" s="179" t="s">
        <v>78</v>
      </c>
      <c r="N32" s="179">
        <v>2</v>
      </c>
      <c r="O32" s="179">
        <v>1</v>
      </c>
      <c r="P32" s="179">
        <v>1</v>
      </c>
      <c r="Q32" s="179">
        <v>0</v>
      </c>
      <c r="R32" s="179">
        <v>0</v>
      </c>
      <c r="S32" s="179">
        <v>1</v>
      </c>
      <c r="T32" s="179">
        <v>1</v>
      </c>
      <c r="U32" s="179">
        <v>1</v>
      </c>
      <c r="V32" s="179">
        <v>0</v>
      </c>
      <c r="W32" s="179">
        <v>1</v>
      </c>
      <c r="X32" s="179">
        <v>1</v>
      </c>
      <c r="Y32" s="179">
        <v>1</v>
      </c>
      <c r="Z32" s="179">
        <v>1</v>
      </c>
      <c r="AA32" s="179">
        <v>1</v>
      </c>
      <c r="AB32" s="179">
        <v>1</v>
      </c>
      <c r="AC32" s="179">
        <v>0</v>
      </c>
      <c r="AD32" s="204">
        <v>0</v>
      </c>
      <c r="AE32" s="204">
        <v>0</v>
      </c>
      <c r="AF32" s="204">
        <v>0</v>
      </c>
      <c r="AG32" s="204">
        <v>0</v>
      </c>
      <c r="AH32" s="201">
        <f t="shared" si="2"/>
        <v>11</v>
      </c>
      <c r="AI32" s="210" t="s">
        <v>80</v>
      </c>
      <c r="AJ32" s="204">
        <v>4</v>
      </c>
      <c r="AK32" s="188" t="str">
        <f t="shared" si="3"/>
        <v>Alto</v>
      </c>
      <c r="AL32" s="182" t="s">
        <v>654</v>
      </c>
      <c r="AM32" s="178" t="s">
        <v>64</v>
      </c>
      <c r="AN32" s="178">
        <v>15</v>
      </c>
      <c r="AO32" s="178">
        <v>15</v>
      </c>
      <c r="AP32" s="178">
        <v>15</v>
      </c>
      <c r="AQ32" s="178">
        <v>15</v>
      </c>
      <c r="AR32" s="178">
        <v>15</v>
      </c>
      <c r="AS32" s="178">
        <v>15</v>
      </c>
      <c r="AT32" s="178">
        <v>10</v>
      </c>
      <c r="AU32" s="205">
        <f t="shared" si="4"/>
        <v>100</v>
      </c>
      <c r="AV32" s="178" t="s">
        <v>65</v>
      </c>
      <c r="AW32" s="178" t="s">
        <v>65</v>
      </c>
      <c r="AX32" s="178">
        <v>100</v>
      </c>
      <c r="AY32" s="178">
        <v>100</v>
      </c>
      <c r="AZ32" s="178" t="s">
        <v>65</v>
      </c>
      <c r="BA32" s="178" t="s">
        <v>67</v>
      </c>
      <c r="BB32" s="178" t="s">
        <v>158</v>
      </c>
      <c r="BC32" s="178" t="s">
        <v>96</v>
      </c>
      <c r="BD32" s="178">
        <v>1</v>
      </c>
      <c r="BE32" s="178" t="s">
        <v>80</v>
      </c>
      <c r="BF32" s="178">
        <v>4</v>
      </c>
      <c r="BG32" s="188" t="s">
        <v>256</v>
      </c>
      <c r="BH32" s="181" t="s">
        <v>561</v>
      </c>
      <c r="BI32" s="181" t="s">
        <v>69</v>
      </c>
      <c r="BJ32" s="181" t="s">
        <v>575</v>
      </c>
      <c r="BK32" s="187" t="s">
        <v>569</v>
      </c>
      <c r="BL32" s="181" t="s">
        <v>606</v>
      </c>
      <c r="BM32" s="181" t="s">
        <v>300</v>
      </c>
      <c r="BN32" s="181" t="s">
        <v>554</v>
      </c>
      <c r="BO32" s="181" t="s">
        <v>607</v>
      </c>
    </row>
    <row r="33" spans="72:94" x14ac:dyDescent="0.25">
      <c r="BT33" s="6"/>
      <c r="BU33" s="6"/>
      <c r="BV33" s="6"/>
      <c r="BW33" s="6"/>
      <c r="BX33" s="6"/>
      <c r="BY33" s="6"/>
      <c r="BZ33" s="6"/>
      <c r="CA33" s="6"/>
      <c r="CB33" s="6"/>
      <c r="CC33" s="6"/>
      <c r="CD33" s="6"/>
      <c r="CE33" s="6"/>
      <c r="CF33" s="6"/>
      <c r="CG33" s="6"/>
      <c r="CH33" s="6"/>
      <c r="CI33" s="6"/>
      <c r="CJ33" s="6"/>
      <c r="CK33" s="6"/>
      <c r="CL33" s="6"/>
      <c r="CM33" s="6"/>
      <c r="CN33" s="6"/>
      <c r="CO33" s="6"/>
      <c r="CP33" s="6"/>
    </row>
    <row r="34" spans="72:94" x14ac:dyDescent="0.25">
      <c r="BT34" s="6"/>
      <c r="BU34" s="6"/>
      <c r="BV34" s="6"/>
      <c r="BW34" s="6"/>
      <c r="BX34" s="6"/>
      <c r="BY34" s="6"/>
      <c r="BZ34" s="6"/>
      <c r="CA34" s="6"/>
      <c r="CB34" s="6"/>
      <c r="CC34" s="6"/>
      <c r="CD34" s="6"/>
      <c r="CE34" s="6"/>
      <c r="CF34" s="6"/>
      <c r="CG34" s="6"/>
      <c r="CH34" s="6"/>
      <c r="CI34" s="6"/>
      <c r="CJ34" s="6"/>
      <c r="CK34" s="6"/>
      <c r="CL34" s="6"/>
      <c r="CM34" s="6"/>
      <c r="CN34" s="6"/>
      <c r="CO34" s="6"/>
      <c r="CP34" s="6"/>
    </row>
    <row r="35" spans="72:94" x14ac:dyDescent="0.25">
      <c r="BT35" s="6"/>
      <c r="BU35" s="6"/>
      <c r="BV35" s="6"/>
      <c r="BW35" s="6"/>
      <c r="BX35" s="6"/>
      <c r="BY35" s="6"/>
      <c r="BZ35" s="6"/>
      <c r="CA35" s="6"/>
      <c r="CB35" s="6"/>
      <c r="CC35" s="6"/>
      <c r="CD35" s="6"/>
      <c r="CE35" s="6"/>
      <c r="CF35" s="6"/>
      <c r="CG35" s="6"/>
      <c r="CH35" s="6"/>
      <c r="CI35" s="6"/>
      <c r="CJ35" s="6"/>
      <c r="CK35" s="6"/>
      <c r="CL35" s="6"/>
      <c r="CM35" s="6"/>
      <c r="CN35" s="6"/>
      <c r="CO35" s="6"/>
      <c r="CP35" s="6"/>
    </row>
  </sheetData>
  <mergeCells count="350">
    <mergeCell ref="A22:A23"/>
    <mergeCell ref="AY20:AY21"/>
    <mergeCell ref="AY18:AY19"/>
    <mergeCell ref="BH18:BH19"/>
    <mergeCell ref="BA15:BA17"/>
    <mergeCell ref="BC15:BC17"/>
    <mergeCell ref="BB15:BB17"/>
    <mergeCell ref="BD15:BD17"/>
    <mergeCell ref="BE15:BE17"/>
    <mergeCell ref="BF15:BF17"/>
    <mergeCell ref="BG15:BG17"/>
    <mergeCell ref="AZ18:AZ19"/>
    <mergeCell ref="BA18:BA19"/>
    <mergeCell ref="BB18:BB19"/>
    <mergeCell ref="BC18:BC19"/>
    <mergeCell ref="BD18:BD19"/>
    <mergeCell ref="BE18:BE19"/>
    <mergeCell ref="BF18:BF19"/>
    <mergeCell ref="BG18:BG19"/>
    <mergeCell ref="AF18:AF19"/>
    <mergeCell ref="AG18:AG19"/>
    <mergeCell ref="AH18:AH19"/>
    <mergeCell ref="AI18:AI19"/>
    <mergeCell ref="AJ18:AJ19"/>
    <mergeCell ref="AK18:AK19"/>
    <mergeCell ref="AY15:AY17"/>
    <mergeCell ref="M18:M19"/>
    <mergeCell ref="N18:N19"/>
    <mergeCell ref="O18:O19"/>
    <mergeCell ref="P18:P19"/>
    <mergeCell ref="Q18:Q19"/>
    <mergeCell ref="R18:R19"/>
    <mergeCell ref="S18:S19"/>
    <mergeCell ref="T18:T19"/>
    <mergeCell ref="U18:U19"/>
    <mergeCell ref="AG15:AG17"/>
    <mergeCell ref="AH15:AH17"/>
    <mergeCell ref="AI15:AI17"/>
    <mergeCell ref="AJ15:AJ17"/>
    <mergeCell ref="AK15:AK17"/>
    <mergeCell ref="AB15:AB17"/>
    <mergeCell ref="AC15:AC17"/>
    <mergeCell ref="AD15:AD17"/>
    <mergeCell ref="AE15:AE17"/>
    <mergeCell ref="AF15:AF17"/>
    <mergeCell ref="Y18:Y19"/>
    <mergeCell ref="Z18:Z19"/>
    <mergeCell ref="AA18:AA19"/>
    <mergeCell ref="AZ15:AZ17"/>
    <mergeCell ref="BH15:BH17"/>
    <mergeCell ref="BI15:BI17"/>
    <mergeCell ref="N15:N17"/>
    <mergeCell ref="BI18:BI19"/>
    <mergeCell ref="J15:J17"/>
    <mergeCell ref="K15:K17"/>
    <mergeCell ref="M15:M17"/>
    <mergeCell ref="O15:O17"/>
    <mergeCell ref="P15:P17"/>
    <mergeCell ref="Q15:Q17"/>
    <mergeCell ref="R15:R17"/>
    <mergeCell ref="S15:S17"/>
    <mergeCell ref="T15:T17"/>
    <mergeCell ref="U15:U17"/>
    <mergeCell ref="V15:V17"/>
    <mergeCell ref="W15:W17"/>
    <mergeCell ref="X15:X17"/>
    <mergeCell ref="Y15:Y17"/>
    <mergeCell ref="Z15:Z17"/>
    <mergeCell ref="AA15:AA17"/>
    <mergeCell ref="AB18:AB19"/>
    <mergeCell ref="AC18:AC19"/>
    <mergeCell ref="AD18:AD19"/>
    <mergeCell ref="A11:A12"/>
    <mergeCell ref="B11:B12"/>
    <mergeCell ref="I15:I17"/>
    <mergeCell ref="I18:I19"/>
    <mergeCell ref="BK29:BK30"/>
    <mergeCell ref="BJ29:BJ30"/>
    <mergeCell ref="H15:H17"/>
    <mergeCell ref="H18:H19"/>
    <mergeCell ref="L6:L7"/>
    <mergeCell ref="M6:AK6"/>
    <mergeCell ref="R8:R9"/>
    <mergeCell ref="S8:S9"/>
    <mergeCell ref="T8:T9"/>
    <mergeCell ref="U8:U9"/>
    <mergeCell ref="V8:V9"/>
    <mergeCell ref="W8:W9"/>
    <mergeCell ref="AL8:AL9"/>
    <mergeCell ref="AM8:AM9"/>
    <mergeCell ref="AC8:AC9"/>
    <mergeCell ref="AD8:AD9"/>
    <mergeCell ref="AE8:AE9"/>
    <mergeCell ref="AF8:AF9"/>
    <mergeCell ref="AZ8:AZ9"/>
    <mergeCell ref="BA8:BA9"/>
    <mergeCell ref="A5:L5"/>
    <mergeCell ref="M5:BG5"/>
    <mergeCell ref="BH5:BH7"/>
    <mergeCell ref="BI5:BI7"/>
    <mergeCell ref="BJ5:BO5"/>
    <mergeCell ref="A6:A7"/>
    <mergeCell ref="B6:B7"/>
    <mergeCell ref="C6:C7"/>
    <mergeCell ref="D6:F6"/>
    <mergeCell ref="G6:G7"/>
    <mergeCell ref="AZ6:AZ7"/>
    <mergeCell ref="AL6:AL7"/>
    <mergeCell ref="AM6:AM7"/>
    <mergeCell ref="AU6:AU7"/>
    <mergeCell ref="AV6:AV7"/>
    <mergeCell ref="AW6:AW7"/>
    <mergeCell ref="AX6:AX7"/>
    <mergeCell ref="BJ6:BO6"/>
    <mergeCell ref="BC6:BG6"/>
    <mergeCell ref="BM8:BM9"/>
    <mergeCell ref="BN8:BN9"/>
    <mergeCell ref="BI8:BI9"/>
    <mergeCell ref="BJ8:BJ9"/>
    <mergeCell ref="BK8:BK9"/>
    <mergeCell ref="BL8:BL9"/>
    <mergeCell ref="BH8:BH9"/>
    <mergeCell ref="BD8:BD9"/>
    <mergeCell ref="BE8:BE9"/>
    <mergeCell ref="H8:H9"/>
    <mergeCell ref="AY6:AY7"/>
    <mergeCell ref="H6:H7"/>
    <mergeCell ref="I6:I7"/>
    <mergeCell ref="AK8:AK9"/>
    <mergeCell ref="AY8:AY9"/>
    <mergeCell ref="AA8:AA9"/>
    <mergeCell ref="X8:X9"/>
    <mergeCell ref="Y8:Y9"/>
    <mergeCell ref="I8:I9"/>
    <mergeCell ref="J6:J7"/>
    <mergeCell ref="K6:K7"/>
    <mergeCell ref="Z8:Z9"/>
    <mergeCell ref="AH8:AH9"/>
    <mergeCell ref="AI8:AI9"/>
    <mergeCell ref="AJ8:AJ9"/>
    <mergeCell ref="O8:O9"/>
    <mergeCell ref="P8:P9"/>
    <mergeCell ref="Q8:Q9"/>
    <mergeCell ref="G11:G12"/>
    <mergeCell ref="A1:C3"/>
    <mergeCell ref="D1:BN2"/>
    <mergeCell ref="D3:BN3"/>
    <mergeCell ref="AB8:AB9"/>
    <mergeCell ref="J8:J9"/>
    <mergeCell ref="K8:K9"/>
    <mergeCell ref="L8:L9"/>
    <mergeCell ref="M8:M9"/>
    <mergeCell ref="N8:N9"/>
    <mergeCell ref="BI11:BI12"/>
    <mergeCell ref="BF8:BF9"/>
    <mergeCell ref="BG8:BG9"/>
    <mergeCell ref="BC8:BC9"/>
    <mergeCell ref="BB8:BB9"/>
    <mergeCell ref="AG8:AG9"/>
    <mergeCell ref="BA6:BB6"/>
    <mergeCell ref="A8:A9"/>
    <mergeCell ref="B8:B9"/>
    <mergeCell ref="C8:C9"/>
    <mergeCell ref="D8:D9"/>
    <mergeCell ref="E8:E9"/>
    <mergeCell ref="F8:F9"/>
    <mergeCell ref="G8:G9"/>
    <mergeCell ref="B13:B14"/>
    <mergeCell ref="H13:H14"/>
    <mergeCell ref="I13:I14"/>
    <mergeCell ref="J13:J14"/>
    <mergeCell ref="K13:K14"/>
    <mergeCell ref="X13:X14"/>
    <mergeCell ref="Y13:Y14"/>
    <mergeCell ref="Z13:Z14"/>
    <mergeCell ref="L13:L14"/>
    <mergeCell ref="M13:M14"/>
    <mergeCell ref="N13:N14"/>
    <mergeCell ref="O13:O14"/>
    <mergeCell ref="P13:P14"/>
    <mergeCell ref="Q13:Q14"/>
    <mergeCell ref="AF13:AF14"/>
    <mergeCell ref="AG13:AG14"/>
    <mergeCell ref="AH13:AH14"/>
    <mergeCell ref="R13:R14"/>
    <mergeCell ref="S13:S14"/>
    <mergeCell ref="T13:T14"/>
    <mergeCell ref="U13:U14"/>
    <mergeCell ref="V13:V14"/>
    <mergeCell ref="W13:W14"/>
    <mergeCell ref="AA13:AA14"/>
    <mergeCell ref="AB13:AB14"/>
    <mergeCell ref="AC13:AC14"/>
    <mergeCell ref="AE13:AE14"/>
    <mergeCell ref="AD13:AD14"/>
    <mergeCell ref="AI13:AI14"/>
    <mergeCell ref="BI13:BI14"/>
    <mergeCell ref="A15:A19"/>
    <mergeCell ref="B15:B19"/>
    <mergeCell ref="L15:L17"/>
    <mergeCell ref="J18:J19"/>
    <mergeCell ref="K18:K19"/>
    <mergeCell ref="L18:L19"/>
    <mergeCell ref="BC13:BC14"/>
    <mergeCell ref="BD13:BD14"/>
    <mergeCell ref="BE13:BE14"/>
    <mergeCell ref="BF13:BF14"/>
    <mergeCell ref="BG13:BG14"/>
    <mergeCell ref="BH13:BH14"/>
    <mergeCell ref="AJ13:AJ14"/>
    <mergeCell ref="A13:A14"/>
    <mergeCell ref="AK13:AK14"/>
    <mergeCell ref="AY13:AY14"/>
    <mergeCell ref="AZ13:AZ14"/>
    <mergeCell ref="BA13:BA14"/>
    <mergeCell ref="BB13:BB14"/>
    <mergeCell ref="V18:V19"/>
    <mergeCell ref="W18:W19"/>
    <mergeCell ref="X18:X19"/>
    <mergeCell ref="BA20:BA21"/>
    <mergeCell ref="BB20:BB21"/>
    <mergeCell ref="BC20:BC21"/>
    <mergeCell ref="A20:A21"/>
    <mergeCell ref="B20:B21"/>
    <mergeCell ref="G20:G21"/>
    <mergeCell ref="H20:H21"/>
    <mergeCell ref="I20:I21"/>
    <mergeCell ref="J20:J21"/>
    <mergeCell ref="AE20:AE21"/>
    <mergeCell ref="AF20:AF21"/>
    <mergeCell ref="AG20:AG21"/>
    <mergeCell ref="AH20:AH21"/>
    <mergeCell ref="AI20:AI21"/>
    <mergeCell ref="AJ20:AJ21"/>
    <mergeCell ref="AK20:AK21"/>
    <mergeCell ref="AE18:AE19"/>
    <mergeCell ref="Z20:Z21"/>
    <mergeCell ref="AA20:AA21"/>
    <mergeCell ref="AB20:AB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AC20:AC21"/>
    <mergeCell ref="AD20:AD21"/>
    <mergeCell ref="L26:L28"/>
    <mergeCell ref="M26:M28"/>
    <mergeCell ref="N26:N28"/>
    <mergeCell ref="O26:O28"/>
    <mergeCell ref="P26:P28"/>
    <mergeCell ref="Q26:Q28"/>
    <mergeCell ref="A26:A28"/>
    <mergeCell ref="B26:B28"/>
    <mergeCell ref="H26:H28"/>
    <mergeCell ref="I26:I28"/>
    <mergeCell ref="J26:J28"/>
    <mergeCell ref="K26:K28"/>
    <mergeCell ref="X26:X28"/>
    <mergeCell ref="Y26:Y28"/>
    <mergeCell ref="Z26:Z28"/>
    <mergeCell ref="AA26:AA28"/>
    <mergeCell ref="AB26:AB28"/>
    <mergeCell ref="AC26:AC28"/>
    <mergeCell ref="R26:R28"/>
    <mergeCell ref="S26:S28"/>
    <mergeCell ref="T26:T28"/>
    <mergeCell ref="U26:U28"/>
    <mergeCell ref="V26:V28"/>
    <mergeCell ref="W26:W28"/>
    <mergeCell ref="AJ26:AJ28"/>
    <mergeCell ref="AK26:AK28"/>
    <mergeCell ref="AY26:AY28"/>
    <mergeCell ref="AZ26:AZ28"/>
    <mergeCell ref="BA26:BA28"/>
    <mergeCell ref="BB26:BB28"/>
    <mergeCell ref="AD26:AD28"/>
    <mergeCell ref="AE26:AE28"/>
    <mergeCell ref="AF26:AF28"/>
    <mergeCell ref="AG26:AG28"/>
    <mergeCell ref="AH26:AH28"/>
    <mergeCell ref="AI26:AI28"/>
    <mergeCell ref="A29:A31"/>
    <mergeCell ref="B29:B31"/>
    <mergeCell ref="G29:G31"/>
    <mergeCell ref="H29:H31"/>
    <mergeCell ref="I29:I31"/>
    <mergeCell ref="J29:J31"/>
    <mergeCell ref="K29:K31"/>
    <mergeCell ref="L29:L31"/>
    <mergeCell ref="M29:M31"/>
    <mergeCell ref="C29:C30"/>
    <mergeCell ref="T29:T31"/>
    <mergeCell ref="U29:U31"/>
    <mergeCell ref="V29:V31"/>
    <mergeCell ref="W29:W31"/>
    <mergeCell ref="X29:X31"/>
    <mergeCell ref="Y29:Y31"/>
    <mergeCell ref="N29:N31"/>
    <mergeCell ref="O29:O31"/>
    <mergeCell ref="P29:P31"/>
    <mergeCell ref="Q29:Q31"/>
    <mergeCell ref="R29:R31"/>
    <mergeCell ref="S29:S31"/>
    <mergeCell ref="AF29:AF31"/>
    <mergeCell ref="AG29:AG31"/>
    <mergeCell ref="AH29:AH31"/>
    <mergeCell ref="AI29:AI31"/>
    <mergeCell ref="AJ29:AJ31"/>
    <mergeCell ref="AK29:AK31"/>
    <mergeCell ref="Z29:Z31"/>
    <mergeCell ref="AA29:AA31"/>
    <mergeCell ref="AB29:AB31"/>
    <mergeCell ref="AC29:AC31"/>
    <mergeCell ref="AD29:AD31"/>
    <mergeCell ref="AE29:AE31"/>
    <mergeCell ref="BE29:BE31"/>
    <mergeCell ref="BF29:BF31"/>
    <mergeCell ref="BG29:BG31"/>
    <mergeCell ref="BH29:BH31"/>
    <mergeCell ref="BI29:BI31"/>
    <mergeCell ref="AY29:AY31"/>
    <mergeCell ref="AZ29:AZ31"/>
    <mergeCell ref="BA29:BA31"/>
    <mergeCell ref="BB29:BB31"/>
    <mergeCell ref="BC29:BC31"/>
    <mergeCell ref="BD29:BD31"/>
    <mergeCell ref="BI26:BI28"/>
    <mergeCell ref="BC26:BC28"/>
    <mergeCell ref="BD26:BD28"/>
    <mergeCell ref="BE26:BE28"/>
    <mergeCell ref="BF26:BF28"/>
    <mergeCell ref="BG26:BG28"/>
    <mergeCell ref="BH26:BH28"/>
    <mergeCell ref="BI20:BI21"/>
    <mergeCell ref="BG20:BG21"/>
    <mergeCell ref="BH20:BH21"/>
    <mergeCell ref="BD20:BD21"/>
    <mergeCell ref="BE20:BE21"/>
    <mergeCell ref="BF20:BF21"/>
  </mergeCells>
  <conditionalFormatting sqref="AK10">
    <cfRule type="containsBlanks" dxfId="11" priority="11">
      <formula>LEN(TRIM(AK10))=0</formula>
    </cfRule>
    <cfRule type="containsText" dxfId="10" priority="12" operator="containsText" text="alto">
      <formula>NOT(ISERROR(SEARCH("alto",AK10)))</formula>
    </cfRule>
  </conditionalFormatting>
  <conditionalFormatting sqref="AK15">
    <cfRule type="containsBlanks" dxfId="9" priority="9">
      <formula>LEN(TRIM(AK15))=0</formula>
    </cfRule>
    <cfRule type="containsText" dxfId="8" priority="10" operator="containsText" text="alto">
      <formula>NOT(ISERROR(SEARCH("alto",AK15)))</formula>
    </cfRule>
  </conditionalFormatting>
  <conditionalFormatting sqref="AK23">
    <cfRule type="containsBlanks" dxfId="7" priority="7">
      <formula>LEN(TRIM(AK23))=0</formula>
    </cfRule>
    <cfRule type="containsText" dxfId="6" priority="8" operator="containsText" text="alto">
      <formula>NOT(ISERROR(SEARCH("alto",AK23)))</formula>
    </cfRule>
  </conditionalFormatting>
  <conditionalFormatting sqref="AK22">
    <cfRule type="containsBlanks" dxfId="5" priority="5">
      <formula>LEN(TRIM(AK22))=0</formula>
    </cfRule>
    <cfRule type="containsText" dxfId="4" priority="6" operator="containsText" text="alto">
      <formula>NOT(ISERROR(SEARCH("alto",AK22)))</formula>
    </cfRule>
  </conditionalFormatting>
  <conditionalFormatting sqref="BG23">
    <cfRule type="containsBlanks" dxfId="3" priority="3">
      <formula>LEN(TRIM(BG23))=0</formula>
    </cfRule>
    <cfRule type="containsText" dxfId="2" priority="4" operator="containsText" text="alto">
      <formula>NOT(ISERROR(SEARCH("alto",BG23)))</formula>
    </cfRule>
  </conditionalFormatting>
  <conditionalFormatting sqref="AK29">
    <cfRule type="containsBlanks" dxfId="1" priority="1">
      <formula>LEN(TRIM(AK29))=0</formula>
    </cfRule>
    <cfRule type="containsText" dxfId="0" priority="2" operator="containsText" text="alto">
      <formula>NOT(ISERROR(SEARCH("alto",AK29)))</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topLeftCell="B7" zoomScale="90" zoomScaleNormal="90" workbookViewId="0">
      <selection activeCell="G7" sqref="G7:G8"/>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42" t="s">
        <v>301</v>
      </c>
    </row>
    <row r="2" spans="1:16" ht="15.75" thickBot="1" x14ac:dyDescent="0.3"/>
    <row r="3" spans="1:16" ht="21" customHeight="1" x14ac:dyDescent="0.25">
      <c r="A3" s="390" t="s">
        <v>302</v>
      </c>
      <c r="B3" s="410" t="s">
        <v>303</v>
      </c>
      <c r="C3" s="391"/>
      <c r="D3" s="391"/>
      <c r="E3" s="393"/>
      <c r="F3" s="393"/>
      <c r="G3" s="393"/>
      <c r="H3" s="401"/>
      <c r="I3" s="402" t="s">
        <v>200</v>
      </c>
      <c r="M3" s="41"/>
      <c r="N3" s="39"/>
    </row>
    <row r="4" spans="1:16" ht="24.75" customHeight="1" thickBot="1" x14ac:dyDescent="0.3">
      <c r="A4" s="390"/>
      <c r="B4" s="410"/>
      <c r="C4" s="392"/>
      <c r="D4" s="392"/>
      <c r="E4" s="394"/>
      <c r="F4" s="394"/>
      <c r="G4" s="394"/>
      <c r="H4" s="401"/>
      <c r="I4" s="403"/>
      <c r="L4" s="41"/>
      <c r="M4" s="40" t="s">
        <v>302</v>
      </c>
      <c r="N4" s="39"/>
    </row>
    <row r="5" spans="1:16" ht="15.75" thickBot="1" x14ac:dyDescent="0.3">
      <c r="A5" s="390"/>
      <c r="B5" s="410" t="s">
        <v>304</v>
      </c>
      <c r="C5" s="397"/>
      <c r="D5" s="391"/>
      <c r="E5" s="391"/>
      <c r="F5" s="393"/>
      <c r="G5" s="393"/>
      <c r="H5" s="401"/>
      <c r="I5" s="404" t="s">
        <v>256</v>
      </c>
      <c r="M5" s="38" t="s">
        <v>305</v>
      </c>
      <c r="N5" s="37" t="s">
        <v>306</v>
      </c>
      <c r="O5" s="37" t="s">
        <v>307</v>
      </c>
      <c r="P5" s="36" t="s">
        <v>308</v>
      </c>
    </row>
    <row r="6" spans="1:16" ht="45" customHeight="1" thickBot="1" x14ac:dyDescent="0.3">
      <c r="A6" s="390"/>
      <c r="B6" s="410"/>
      <c r="C6" s="398"/>
      <c r="D6" s="392"/>
      <c r="E6" s="392"/>
      <c r="F6" s="394"/>
      <c r="G6" s="394"/>
      <c r="H6" s="401"/>
      <c r="I6" s="405"/>
      <c r="M6" s="35">
        <v>5</v>
      </c>
      <c r="N6" s="20" t="s">
        <v>309</v>
      </c>
      <c r="O6" s="21" t="s">
        <v>310</v>
      </c>
      <c r="P6" s="21" t="s">
        <v>311</v>
      </c>
    </row>
    <row r="7" spans="1:16" ht="33" customHeight="1" thickBot="1" x14ac:dyDescent="0.3">
      <c r="A7" s="390"/>
      <c r="B7" s="410" t="s">
        <v>312</v>
      </c>
      <c r="C7" s="395"/>
      <c r="D7" s="397"/>
      <c r="E7" s="391"/>
      <c r="F7" s="393"/>
      <c r="G7" s="393"/>
      <c r="H7" s="401"/>
      <c r="I7" s="411" t="s">
        <v>74</v>
      </c>
      <c r="M7" s="35">
        <v>4</v>
      </c>
      <c r="N7" s="20" t="s">
        <v>313</v>
      </c>
      <c r="O7" s="21" t="s">
        <v>314</v>
      </c>
      <c r="P7" s="21" t="s">
        <v>315</v>
      </c>
    </row>
    <row r="8" spans="1:16" ht="24" customHeight="1" thickTop="1" thickBot="1" x14ac:dyDescent="0.3">
      <c r="A8" s="390"/>
      <c r="B8" s="410"/>
      <c r="C8" s="396"/>
      <c r="D8" s="398"/>
      <c r="E8" s="392"/>
      <c r="F8" s="394"/>
      <c r="G8" s="394"/>
      <c r="H8" s="401"/>
      <c r="I8" s="412"/>
      <c r="M8" s="35">
        <v>3</v>
      </c>
      <c r="N8" s="20" t="s">
        <v>316</v>
      </c>
      <c r="O8" s="21" t="s">
        <v>317</v>
      </c>
      <c r="P8" s="21" t="s">
        <v>318</v>
      </c>
    </row>
    <row r="9" spans="1:16" ht="27" customHeight="1" thickBot="1" x14ac:dyDescent="0.3">
      <c r="A9" s="390"/>
      <c r="B9" s="410" t="s">
        <v>319</v>
      </c>
      <c r="C9" s="395"/>
      <c r="D9" s="395"/>
      <c r="E9" s="397"/>
      <c r="F9" s="391"/>
      <c r="G9" s="393"/>
      <c r="H9" s="401"/>
      <c r="I9" s="399" t="s">
        <v>320</v>
      </c>
      <c r="M9" s="35">
        <v>2</v>
      </c>
      <c r="N9" s="20" t="s">
        <v>321</v>
      </c>
      <c r="O9" s="21" t="s">
        <v>322</v>
      </c>
      <c r="P9" s="21" t="s">
        <v>323</v>
      </c>
    </row>
    <row r="10" spans="1:16" ht="33" customHeight="1" thickTop="1" thickBot="1" x14ac:dyDescent="0.3">
      <c r="A10" s="390"/>
      <c r="B10" s="410"/>
      <c r="C10" s="396"/>
      <c r="D10" s="396"/>
      <c r="E10" s="398"/>
      <c r="F10" s="392"/>
      <c r="G10" s="394"/>
      <c r="H10" s="401"/>
      <c r="I10" s="400"/>
      <c r="M10" s="35">
        <v>1</v>
      </c>
      <c r="N10" s="20" t="s">
        <v>324</v>
      </c>
      <c r="O10" s="21" t="s">
        <v>325</v>
      </c>
      <c r="P10" s="21" t="s">
        <v>326</v>
      </c>
    </row>
    <row r="11" spans="1:16" x14ac:dyDescent="0.25">
      <c r="A11" s="390"/>
      <c r="B11" s="410" t="s">
        <v>327</v>
      </c>
      <c r="C11" s="395"/>
      <c r="D11" s="395"/>
      <c r="E11" s="397"/>
      <c r="F11" s="391"/>
      <c r="G11" s="393"/>
      <c r="H11" s="413"/>
      <c r="I11" s="406"/>
    </row>
    <row r="12" spans="1:16" ht="15.75" thickBot="1" x14ac:dyDescent="0.3">
      <c r="A12" s="390"/>
      <c r="B12" s="410"/>
      <c r="C12" s="396"/>
      <c r="D12" s="396"/>
      <c r="E12" s="398"/>
      <c r="F12" s="392"/>
      <c r="G12" s="394"/>
      <c r="H12" s="413"/>
      <c r="I12" s="407"/>
    </row>
    <row r="13" spans="1:16" x14ac:dyDescent="0.25">
      <c r="A13" s="115"/>
      <c r="B13" s="115"/>
      <c r="C13" s="33">
        <v>1</v>
      </c>
      <c r="D13" s="33">
        <v>2</v>
      </c>
      <c r="E13" s="33">
        <v>3</v>
      </c>
      <c r="F13" s="33">
        <v>4</v>
      </c>
      <c r="G13" s="33">
        <v>5</v>
      </c>
      <c r="H13" s="115"/>
      <c r="I13" s="115"/>
    </row>
    <row r="14" spans="1:16" x14ac:dyDescent="0.25">
      <c r="A14" s="115"/>
      <c r="B14" s="115"/>
      <c r="C14" s="34" t="s">
        <v>328</v>
      </c>
      <c r="D14" s="33" t="s">
        <v>329</v>
      </c>
      <c r="E14" s="33" t="s">
        <v>74</v>
      </c>
      <c r="F14" s="33" t="s">
        <v>330</v>
      </c>
      <c r="G14" s="33" t="s">
        <v>331</v>
      </c>
      <c r="H14" s="115"/>
      <c r="I14" s="115"/>
    </row>
    <row r="15" spans="1:16" ht="15.75" x14ac:dyDescent="0.25">
      <c r="A15" s="115"/>
      <c r="B15" s="115"/>
      <c r="C15" s="408" t="s">
        <v>332</v>
      </c>
      <c r="D15" s="408"/>
      <c r="E15" s="408"/>
      <c r="F15" s="408"/>
      <c r="G15" s="408"/>
      <c r="H15" s="115"/>
      <c r="I15" s="115"/>
      <c r="L15" s="32" t="s">
        <v>333</v>
      </c>
    </row>
    <row r="16" spans="1:16" ht="15.75" thickBot="1" x14ac:dyDescent="0.3">
      <c r="A16" s="409" t="s">
        <v>334</v>
      </c>
      <c r="B16" s="409"/>
      <c r="C16" s="409"/>
      <c r="D16" s="409"/>
      <c r="E16" s="409"/>
      <c r="F16" s="409"/>
      <c r="G16" s="409"/>
      <c r="H16" s="409"/>
    </row>
    <row r="17" spans="1:13" ht="79.5" thickBot="1" x14ac:dyDescent="0.3">
      <c r="L17" s="31" t="s">
        <v>335</v>
      </c>
      <c r="M17" s="30" t="s">
        <v>336</v>
      </c>
    </row>
    <row r="18" spans="1:13" ht="31.5" thickTop="1" thickBot="1" x14ac:dyDescent="0.3">
      <c r="A18" s="415" t="s">
        <v>332</v>
      </c>
      <c r="B18" s="416"/>
      <c r="C18" s="416"/>
      <c r="D18" s="416"/>
      <c r="E18" s="417"/>
      <c r="L18" s="29" t="s">
        <v>337</v>
      </c>
      <c r="M18" s="28" t="s">
        <v>65</v>
      </c>
    </row>
    <row r="19" spans="1:13" ht="47.1" customHeight="1" thickTop="1" thickBot="1" x14ac:dyDescent="0.3">
      <c r="A19" s="414" t="s">
        <v>338</v>
      </c>
      <c r="B19" s="414"/>
      <c r="C19" s="414"/>
      <c r="D19" s="414"/>
      <c r="E19" s="414"/>
      <c r="L19" s="29" t="s">
        <v>339</v>
      </c>
      <c r="M19" s="28" t="s">
        <v>74</v>
      </c>
    </row>
    <row r="20" spans="1:13" ht="47.25" customHeight="1" thickTop="1" thickBot="1" x14ac:dyDescent="0.3">
      <c r="A20" s="414" t="s">
        <v>340</v>
      </c>
      <c r="B20" s="414"/>
      <c r="C20" s="414"/>
      <c r="D20" s="414"/>
      <c r="E20" s="414"/>
      <c r="L20" s="29" t="s">
        <v>341</v>
      </c>
      <c r="M20" s="28" t="s">
        <v>66</v>
      </c>
    </row>
    <row r="21" spans="1:13" ht="58.5" customHeight="1" thickTop="1" x14ac:dyDescent="0.25">
      <c r="A21" s="414" t="s">
        <v>342</v>
      </c>
      <c r="B21" s="414"/>
      <c r="C21" s="414"/>
      <c r="D21" s="414"/>
      <c r="E21" s="414"/>
      <c r="L21" s="27"/>
    </row>
    <row r="22" spans="1:13" ht="50.25" hidden="1" customHeight="1" thickBot="1" x14ac:dyDescent="0.3">
      <c r="A22" s="421" t="s">
        <v>343</v>
      </c>
      <c r="B22" s="421"/>
      <c r="C22" s="421"/>
      <c r="D22" s="421"/>
    </row>
    <row r="23" spans="1:13" ht="38.25" hidden="1" x14ac:dyDescent="0.25">
      <c r="A23" s="418" t="s">
        <v>344</v>
      </c>
      <c r="B23" s="418" t="s">
        <v>345</v>
      </c>
      <c r="C23" s="26" t="s">
        <v>346</v>
      </c>
      <c r="D23" s="418" t="s">
        <v>347</v>
      </c>
    </row>
    <row r="24" spans="1:13" hidden="1" x14ac:dyDescent="0.25">
      <c r="A24" s="419"/>
      <c r="B24" s="419"/>
      <c r="C24" s="116" t="s">
        <v>348</v>
      </c>
      <c r="D24" s="419"/>
    </row>
    <row r="25" spans="1:13" ht="25.5" hidden="1" customHeight="1" x14ac:dyDescent="0.25">
      <c r="A25" s="419"/>
      <c r="B25" s="419"/>
      <c r="C25" s="116" t="s">
        <v>349</v>
      </c>
      <c r="D25" s="419"/>
    </row>
    <row r="26" spans="1:13" ht="15.75" hidden="1" thickBot="1" x14ac:dyDescent="0.3">
      <c r="A26" s="420"/>
      <c r="B26" s="420"/>
      <c r="C26" s="25" t="s">
        <v>350</v>
      </c>
      <c r="D26" s="420"/>
    </row>
    <row r="27" spans="1:13" ht="26.25" hidden="1" thickBot="1" x14ac:dyDescent="0.3">
      <c r="A27" s="23" t="s">
        <v>351</v>
      </c>
      <c r="B27" s="21" t="s">
        <v>352</v>
      </c>
      <c r="C27" s="21" t="s">
        <v>353</v>
      </c>
      <c r="D27" s="24"/>
    </row>
    <row r="28" spans="1:13" ht="26.25" hidden="1" thickBot="1" x14ac:dyDescent="0.3">
      <c r="A28" s="23" t="s">
        <v>354</v>
      </c>
      <c r="B28" s="21" t="s">
        <v>355</v>
      </c>
      <c r="C28" s="21" t="s">
        <v>356</v>
      </c>
      <c r="D28" s="20" t="s">
        <v>357</v>
      </c>
    </row>
    <row r="29" spans="1:13" ht="26.25" hidden="1" thickBot="1" x14ac:dyDescent="0.3">
      <c r="A29" s="22" t="s">
        <v>358</v>
      </c>
      <c r="B29" s="21" t="s">
        <v>359</v>
      </c>
      <c r="C29" s="21" t="s">
        <v>360</v>
      </c>
      <c r="D29" s="20" t="s">
        <v>357</v>
      </c>
    </row>
    <row r="30" spans="1:13" ht="26.25" hidden="1" thickBot="1" x14ac:dyDescent="0.3">
      <c r="A30" s="23" t="s">
        <v>361</v>
      </c>
      <c r="B30" s="21" t="s">
        <v>352</v>
      </c>
      <c r="C30" s="21" t="s">
        <v>362</v>
      </c>
      <c r="D30" s="20" t="s">
        <v>357</v>
      </c>
    </row>
    <row r="31" spans="1:13" ht="39" hidden="1" thickBot="1" x14ac:dyDescent="0.3">
      <c r="A31" s="23" t="s">
        <v>354</v>
      </c>
      <c r="B31" s="21" t="s">
        <v>355</v>
      </c>
      <c r="C31" s="21" t="s">
        <v>363</v>
      </c>
      <c r="D31" s="20" t="s">
        <v>357</v>
      </c>
    </row>
    <row r="32" spans="1:13" ht="26.25" hidden="1" thickBot="1" x14ac:dyDescent="0.3">
      <c r="A32" s="22" t="s">
        <v>364</v>
      </c>
      <c r="B32" s="21" t="s">
        <v>359</v>
      </c>
      <c r="C32" s="21" t="s">
        <v>365</v>
      </c>
      <c r="D32" s="20" t="s">
        <v>357</v>
      </c>
    </row>
    <row r="33" spans="1:5" ht="26.25" hidden="1" thickBot="1" x14ac:dyDescent="0.3">
      <c r="A33" s="23" t="s">
        <v>366</v>
      </c>
      <c r="B33" s="21" t="s">
        <v>352</v>
      </c>
      <c r="C33" s="21" t="s">
        <v>367</v>
      </c>
      <c r="D33" s="20" t="s">
        <v>357</v>
      </c>
    </row>
    <row r="34" spans="1:5" ht="26.25" hidden="1" thickBot="1" x14ac:dyDescent="0.3">
      <c r="A34" s="23" t="s">
        <v>368</v>
      </c>
      <c r="B34" s="21" t="s">
        <v>355</v>
      </c>
      <c r="C34" s="21" t="s">
        <v>369</v>
      </c>
      <c r="D34" s="20" t="s">
        <v>357</v>
      </c>
    </row>
    <row r="35" spans="1:5" ht="26.25" hidden="1" thickBot="1" x14ac:dyDescent="0.3">
      <c r="A35" s="22" t="s">
        <v>370</v>
      </c>
      <c r="B35" s="21" t="s">
        <v>359</v>
      </c>
      <c r="C35" s="21" t="s">
        <v>371</v>
      </c>
      <c r="D35" s="20" t="s">
        <v>357</v>
      </c>
    </row>
    <row r="38" spans="1:5" ht="15.75" x14ac:dyDescent="0.25">
      <c r="A38" s="19" t="s">
        <v>372</v>
      </c>
      <c r="B38" s="19"/>
    </row>
    <row r="39" spans="1:5" x14ac:dyDescent="0.25">
      <c r="A39" s="16"/>
    </row>
    <row r="40" spans="1:5" x14ac:dyDescent="0.25">
      <c r="A40" s="426" t="s">
        <v>373</v>
      </c>
      <c r="B40" s="426" t="s">
        <v>374</v>
      </c>
      <c r="C40" s="426"/>
      <c r="D40" s="426"/>
    </row>
    <row r="41" spans="1:5" ht="30" customHeight="1" x14ac:dyDescent="0.25">
      <c r="A41" s="426"/>
      <c r="B41" s="426"/>
      <c r="C41" s="426"/>
      <c r="D41" s="426"/>
    </row>
    <row r="42" spans="1:5" ht="46.5" customHeight="1" x14ac:dyDescent="0.25">
      <c r="A42" s="18" t="s">
        <v>65</v>
      </c>
      <c r="B42" s="422" t="s">
        <v>375</v>
      </c>
      <c r="C42" s="422"/>
      <c r="D42" s="422"/>
    </row>
    <row r="43" spans="1:5" ht="58.5" customHeight="1" x14ac:dyDescent="0.25">
      <c r="A43" s="18" t="s">
        <v>74</v>
      </c>
      <c r="B43" s="422" t="s">
        <v>376</v>
      </c>
      <c r="C43" s="422"/>
      <c r="D43" s="422"/>
    </row>
    <row r="44" spans="1:5" ht="65.25" customHeight="1" x14ac:dyDescent="0.25">
      <c r="A44" s="18" t="s">
        <v>66</v>
      </c>
      <c r="B44" s="422" t="s">
        <v>377</v>
      </c>
      <c r="C44" s="422"/>
      <c r="D44" s="422"/>
    </row>
    <row r="45" spans="1:5" ht="15.75" x14ac:dyDescent="0.25">
      <c r="A45" s="17"/>
    </row>
    <row r="46" spans="1:5" ht="15.75" x14ac:dyDescent="0.25">
      <c r="A46" s="423" t="s">
        <v>378</v>
      </c>
      <c r="B46" s="423"/>
      <c r="C46" s="423"/>
      <c r="D46" s="423"/>
      <c r="E46" s="423"/>
    </row>
    <row r="47" spans="1:5" ht="15.75" thickBot="1" x14ac:dyDescent="0.3">
      <c r="A47" s="16"/>
    </row>
    <row r="48" spans="1:5" ht="135.75" thickBot="1" x14ac:dyDescent="0.3">
      <c r="A48" s="15" t="s">
        <v>379</v>
      </c>
      <c r="B48" s="14" t="s">
        <v>380</v>
      </c>
      <c r="C48" s="14" t="s">
        <v>381</v>
      </c>
      <c r="D48" s="14" t="s">
        <v>382</v>
      </c>
      <c r="E48" s="14" t="s">
        <v>383</v>
      </c>
    </row>
    <row r="49" spans="1:5" ht="15.75" thickBot="1" x14ac:dyDescent="0.3">
      <c r="A49" s="13" t="s">
        <v>65</v>
      </c>
      <c r="B49" s="12" t="s">
        <v>67</v>
      </c>
      <c r="C49" s="12" t="s">
        <v>67</v>
      </c>
      <c r="D49" s="12">
        <v>2</v>
      </c>
      <c r="E49" s="12">
        <v>2</v>
      </c>
    </row>
    <row r="50" spans="1:5" ht="15.75" thickBot="1" x14ac:dyDescent="0.3">
      <c r="A50" s="13" t="s">
        <v>65</v>
      </c>
      <c r="B50" s="12" t="s">
        <v>67</v>
      </c>
      <c r="C50" s="12" t="s">
        <v>68</v>
      </c>
      <c r="D50" s="12">
        <v>2</v>
      </c>
      <c r="E50" s="12">
        <v>1</v>
      </c>
    </row>
    <row r="51" spans="1:5" ht="15.75" thickBot="1" x14ac:dyDescent="0.3">
      <c r="A51" s="13" t="s">
        <v>65</v>
      </c>
      <c r="B51" s="12" t="s">
        <v>67</v>
      </c>
      <c r="C51" s="12" t="s">
        <v>158</v>
      </c>
      <c r="D51" s="12">
        <v>2</v>
      </c>
      <c r="E51" s="12">
        <v>0</v>
      </c>
    </row>
    <row r="52" spans="1:5" ht="15.75" thickBot="1" x14ac:dyDescent="0.3">
      <c r="A52" s="13" t="s">
        <v>65</v>
      </c>
      <c r="B52" s="12" t="s">
        <v>158</v>
      </c>
      <c r="C52" s="12" t="s">
        <v>67</v>
      </c>
      <c r="D52" s="12">
        <v>0</v>
      </c>
      <c r="E52" s="12">
        <v>2</v>
      </c>
    </row>
    <row r="53" spans="1:5" ht="15.75" thickBot="1" x14ac:dyDescent="0.3">
      <c r="A53" s="13" t="s">
        <v>74</v>
      </c>
      <c r="B53" s="12" t="s">
        <v>67</v>
      </c>
      <c r="C53" s="12" t="s">
        <v>67</v>
      </c>
      <c r="D53" s="12">
        <v>1</v>
      </c>
      <c r="E53" s="12">
        <v>1</v>
      </c>
    </row>
    <row r="54" spans="1:5" ht="15.75" thickBot="1" x14ac:dyDescent="0.3">
      <c r="A54" s="13" t="s">
        <v>74</v>
      </c>
      <c r="B54" s="12" t="s">
        <v>67</v>
      </c>
      <c r="C54" s="12" t="s">
        <v>68</v>
      </c>
      <c r="D54" s="12">
        <v>1</v>
      </c>
      <c r="E54" s="12">
        <v>0</v>
      </c>
    </row>
    <row r="55" spans="1:5" ht="15.75" thickBot="1" x14ac:dyDescent="0.3">
      <c r="A55" s="13" t="s">
        <v>74</v>
      </c>
      <c r="B55" s="12" t="s">
        <v>67</v>
      </c>
      <c r="C55" s="12" t="s">
        <v>158</v>
      </c>
      <c r="D55" s="12">
        <v>1</v>
      </c>
      <c r="E55" s="12">
        <v>0</v>
      </c>
    </row>
    <row r="56" spans="1:5" ht="15.75" thickBot="1" x14ac:dyDescent="0.3">
      <c r="A56" s="13" t="s">
        <v>74</v>
      </c>
      <c r="B56" s="12" t="s">
        <v>158</v>
      </c>
      <c r="C56" s="12" t="s">
        <v>67</v>
      </c>
      <c r="D56" s="12">
        <v>0</v>
      </c>
      <c r="E56" s="12">
        <v>1</v>
      </c>
    </row>
    <row r="57" spans="1:5" s="11" customFormat="1" ht="48.75" customHeight="1" x14ac:dyDescent="0.25">
      <c r="A57" s="424" t="s">
        <v>384</v>
      </c>
      <c r="B57" s="424"/>
      <c r="C57" s="424"/>
      <c r="D57" s="424"/>
      <c r="E57" s="424"/>
    </row>
    <row r="58" spans="1:5" s="11" customFormat="1" ht="48.75" customHeight="1" x14ac:dyDescent="0.25">
      <c r="A58" s="425" t="s">
        <v>385</v>
      </c>
      <c r="B58" s="425"/>
      <c r="C58" s="425"/>
      <c r="D58" s="425"/>
      <c r="E58" s="425"/>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11" customWidth="1"/>
    <col min="2" max="3" width="19" style="11"/>
    <col min="4" max="4" width="31" style="11" customWidth="1"/>
    <col min="5" max="5" width="96.7109375" style="11" customWidth="1"/>
    <col min="6" max="16384" width="19" style="11"/>
  </cols>
  <sheetData>
    <row r="1" spans="1:15" x14ac:dyDescent="0.25">
      <c r="G1" s="427" t="s">
        <v>386</v>
      </c>
      <c r="I1" s="427" t="s">
        <v>387</v>
      </c>
    </row>
    <row r="2" spans="1:15" ht="30" x14ac:dyDescent="0.25">
      <c r="A2" s="44" t="s">
        <v>388</v>
      </c>
      <c r="B2" s="44" t="s">
        <v>389</v>
      </c>
      <c r="C2" s="44" t="s">
        <v>390</v>
      </c>
      <c r="D2" s="44" t="s">
        <v>391</v>
      </c>
      <c r="E2" s="44" t="s">
        <v>392</v>
      </c>
      <c r="F2" s="44" t="s">
        <v>393</v>
      </c>
      <c r="G2" s="427"/>
      <c r="H2" s="44" t="s">
        <v>394</v>
      </c>
      <c r="I2" s="427"/>
      <c r="J2" s="44" t="s">
        <v>395</v>
      </c>
      <c r="K2" s="44" t="s">
        <v>396</v>
      </c>
      <c r="L2" s="44" t="s">
        <v>33</v>
      </c>
      <c r="M2" s="44" t="s">
        <v>35</v>
      </c>
      <c r="N2" s="44" t="s">
        <v>397</v>
      </c>
      <c r="O2" s="44" t="s">
        <v>398</v>
      </c>
    </row>
    <row r="3" spans="1:15" ht="30" x14ac:dyDescent="0.25">
      <c r="A3" s="11" t="s">
        <v>60</v>
      </c>
      <c r="B3" s="11" t="s">
        <v>399</v>
      </c>
      <c r="C3" s="11" t="s">
        <v>114</v>
      </c>
      <c r="D3" s="11" t="s">
        <v>108</v>
      </c>
      <c r="E3" s="11" t="s">
        <v>95</v>
      </c>
      <c r="F3" s="11" t="s">
        <v>400</v>
      </c>
      <c r="G3" s="43">
        <v>5</v>
      </c>
      <c r="H3" s="11" t="s">
        <v>63</v>
      </c>
      <c r="I3" s="43">
        <v>5</v>
      </c>
      <c r="J3" s="11" t="s">
        <v>401</v>
      </c>
      <c r="K3" s="11" t="s">
        <v>64</v>
      </c>
      <c r="L3" s="11" t="s">
        <v>402</v>
      </c>
      <c r="M3" s="11" t="s">
        <v>67</v>
      </c>
      <c r="N3" s="11" t="s">
        <v>403</v>
      </c>
      <c r="O3" s="11" t="s">
        <v>404</v>
      </c>
    </row>
    <row r="4" spans="1:15" ht="30" x14ac:dyDescent="0.25">
      <c r="A4" s="11" t="s">
        <v>110</v>
      </c>
      <c r="B4" s="11" t="s">
        <v>105</v>
      </c>
      <c r="C4" s="11" t="s">
        <v>57</v>
      </c>
      <c r="D4" s="11" t="s">
        <v>58</v>
      </c>
      <c r="E4" s="11" t="s">
        <v>86</v>
      </c>
      <c r="F4" s="11" t="s">
        <v>101</v>
      </c>
      <c r="G4" s="43">
        <v>4</v>
      </c>
      <c r="H4" s="11" t="s">
        <v>80</v>
      </c>
      <c r="I4" s="43">
        <v>4</v>
      </c>
      <c r="J4" s="11" t="s">
        <v>256</v>
      </c>
      <c r="K4" s="11" t="s">
        <v>73</v>
      </c>
      <c r="L4" s="11" t="s">
        <v>405</v>
      </c>
      <c r="M4" s="11" t="s">
        <v>68</v>
      </c>
      <c r="N4" s="11" t="s">
        <v>69</v>
      </c>
      <c r="O4" s="11" t="s">
        <v>406</v>
      </c>
    </row>
    <row r="5" spans="1:15" ht="30" x14ac:dyDescent="0.25">
      <c r="A5" s="11" t="s">
        <v>98</v>
      </c>
      <c r="B5" s="11" t="s">
        <v>88</v>
      </c>
      <c r="C5" s="11" t="s">
        <v>70</v>
      </c>
      <c r="D5" s="11" t="s">
        <v>81</v>
      </c>
      <c r="E5" s="11" t="s">
        <v>62</v>
      </c>
      <c r="F5" s="11" t="s">
        <v>61</v>
      </c>
      <c r="G5" s="43">
        <v>3</v>
      </c>
      <c r="H5" s="11" t="s">
        <v>87</v>
      </c>
      <c r="I5" s="43">
        <v>3</v>
      </c>
      <c r="J5" s="11" t="s">
        <v>74</v>
      </c>
      <c r="L5" s="11" t="s">
        <v>158</v>
      </c>
      <c r="M5" s="11" t="s">
        <v>158</v>
      </c>
      <c r="N5" s="11" t="s">
        <v>407</v>
      </c>
    </row>
    <row r="6" spans="1:15" ht="30" x14ac:dyDescent="0.25">
      <c r="A6" s="11" t="s">
        <v>104</v>
      </c>
      <c r="B6" s="11" t="s">
        <v>92</v>
      </c>
      <c r="C6" s="11" t="s">
        <v>82</v>
      </c>
      <c r="D6" s="11" t="s">
        <v>72</v>
      </c>
      <c r="E6" s="11" t="s">
        <v>79</v>
      </c>
      <c r="F6" s="11" t="s">
        <v>78</v>
      </c>
      <c r="G6" s="43">
        <v>2</v>
      </c>
      <c r="H6" s="11" t="s">
        <v>408</v>
      </c>
      <c r="I6" s="43">
        <v>2</v>
      </c>
      <c r="J6" s="11" t="s">
        <v>320</v>
      </c>
      <c r="N6" s="11" t="s">
        <v>409</v>
      </c>
    </row>
    <row r="7" spans="1:15" ht="30" x14ac:dyDescent="0.25">
      <c r="A7" s="11" t="s">
        <v>92</v>
      </c>
      <c r="B7" s="11" t="s">
        <v>410</v>
      </c>
      <c r="C7" s="11" t="s">
        <v>90</v>
      </c>
      <c r="D7" s="11" t="s">
        <v>89</v>
      </c>
      <c r="E7" s="11" t="s">
        <v>411</v>
      </c>
      <c r="F7" s="11" t="s">
        <v>96</v>
      </c>
      <c r="G7" s="43">
        <v>1</v>
      </c>
      <c r="H7" s="11" t="s">
        <v>412</v>
      </c>
      <c r="I7" s="43">
        <v>1</v>
      </c>
    </row>
    <row r="8" spans="1:15" ht="30" x14ac:dyDescent="0.25">
      <c r="A8" s="11" t="s">
        <v>85</v>
      </c>
      <c r="B8" s="11" t="s">
        <v>117</v>
      </c>
      <c r="C8" s="11" t="s">
        <v>278</v>
      </c>
      <c r="D8" s="11" t="s">
        <v>91</v>
      </c>
      <c r="E8" s="11" t="s">
        <v>413</v>
      </c>
    </row>
    <row r="9" spans="1:15" ht="30" x14ac:dyDescent="0.25">
      <c r="A9" s="11" t="s">
        <v>77</v>
      </c>
      <c r="B9" s="11" t="s">
        <v>56</v>
      </c>
      <c r="C9" s="11" t="s">
        <v>56</v>
      </c>
      <c r="D9" s="11" t="s">
        <v>83</v>
      </c>
      <c r="E9" s="11" t="s">
        <v>414</v>
      </c>
    </row>
    <row r="10" spans="1:15" ht="30" x14ac:dyDescent="0.25">
      <c r="A10" s="11" t="s">
        <v>415</v>
      </c>
      <c r="D10" s="11" t="s">
        <v>56</v>
      </c>
      <c r="E10" s="11" t="s">
        <v>416</v>
      </c>
    </row>
    <row r="11" spans="1:15" x14ac:dyDescent="0.25">
      <c r="A11" s="11" t="s">
        <v>119</v>
      </c>
      <c r="E11" s="11" t="s">
        <v>417</v>
      </c>
    </row>
    <row r="12" spans="1:15" x14ac:dyDescent="0.25">
      <c r="A12" s="11" t="s">
        <v>410</v>
      </c>
      <c r="E12" s="11" t="s">
        <v>418</v>
      </c>
    </row>
    <row r="13" spans="1:15" x14ac:dyDescent="0.25">
      <c r="E13" s="11" t="s">
        <v>419</v>
      </c>
    </row>
    <row r="14" spans="1:15" x14ac:dyDescent="0.25">
      <c r="A14" s="11" t="s">
        <v>156</v>
      </c>
      <c r="E14" s="11" t="s">
        <v>420</v>
      </c>
    </row>
    <row r="15" spans="1:15" x14ac:dyDescent="0.25">
      <c r="E15" s="11" t="s">
        <v>118</v>
      </c>
    </row>
    <row r="16" spans="1:15" x14ac:dyDescent="0.25">
      <c r="E16" s="11" t="s">
        <v>421</v>
      </c>
    </row>
    <row r="17" spans="5:5" x14ac:dyDescent="0.25">
      <c r="E17" s="11" t="s">
        <v>121</v>
      </c>
    </row>
    <row r="18" spans="5:5" x14ac:dyDescent="0.25">
      <c r="E18" s="11" t="s">
        <v>422</v>
      </c>
    </row>
    <row r="19" spans="5:5" x14ac:dyDescent="0.25">
      <c r="E19" s="11" t="s">
        <v>423</v>
      </c>
    </row>
    <row r="20" spans="5:5" x14ac:dyDescent="0.25">
      <c r="E20" s="11" t="s">
        <v>424</v>
      </c>
    </row>
    <row r="21" spans="5:5" x14ac:dyDescent="0.25">
      <c r="E21" s="11" t="s">
        <v>425</v>
      </c>
    </row>
    <row r="22" spans="5:5" x14ac:dyDescent="0.25">
      <c r="E22" s="11" t="s">
        <v>426</v>
      </c>
    </row>
    <row r="23" spans="5:5" x14ac:dyDescent="0.25">
      <c r="E23" s="11" t="s">
        <v>427</v>
      </c>
    </row>
    <row r="24" spans="5:5" x14ac:dyDescent="0.25">
      <c r="E24" s="11" t="s">
        <v>428</v>
      </c>
    </row>
    <row r="25" spans="5:5" x14ac:dyDescent="0.25">
      <c r="E25" s="11" t="s">
        <v>429</v>
      </c>
    </row>
    <row r="26" spans="5:5" x14ac:dyDescent="0.25">
      <c r="E26" s="11" t="s">
        <v>430</v>
      </c>
    </row>
    <row r="27" spans="5:5" x14ac:dyDescent="0.25">
      <c r="E27" s="11" t="s">
        <v>431</v>
      </c>
    </row>
    <row r="28" spans="5:5" x14ac:dyDescent="0.25">
      <c r="E28" s="11" t="s">
        <v>432</v>
      </c>
    </row>
    <row r="29" spans="5:5" x14ac:dyDescent="0.25">
      <c r="E29" s="11" t="s">
        <v>433</v>
      </c>
    </row>
    <row r="30" spans="5:5" x14ac:dyDescent="0.25">
      <c r="E30" s="11" t="s">
        <v>434</v>
      </c>
    </row>
    <row r="31" spans="5:5" ht="30" x14ac:dyDescent="0.25">
      <c r="E31" s="11" t="s">
        <v>435</v>
      </c>
    </row>
    <row r="32" spans="5:5" ht="30" x14ac:dyDescent="0.25">
      <c r="E32" s="11" t="s">
        <v>436</v>
      </c>
    </row>
    <row r="33" spans="5:5" x14ac:dyDescent="0.25">
      <c r="E33" s="11" t="s">
        <v>437</v>
      </c>
    </row>
    <row r="34" spans="5:5" x14ac:dyDescent="0.25">
      <c r="E34" s="11" t="s">
        <v>438</v>
      </c>
    </row>
    <row r="35" spans="5:5" x14ac:dyDescent="0.25">
      <c r="E35" s="11" t="s">
        <v>439</v>
      </c>
    </row>
    <row r="36" spans="5:5" x14ac:dyDescent="0.25">
      <c r="E36" s="11" t="s">
        <v>440</v>
      </c>
    </row>
    <row r="37" spans="5:5" x14ac:dyDescent="0.25">
      <c r="E37" s="11" t="s">
        <v>441</v>
      </c>
    </row>
    <row r="38" spans="5:5" x14ac:dyDescent="0.25">
      <c r="E38" s="11" t="s">
        <v>442</v>
      </c>
    </row>
    <row r="39" spans="5:5" x14ac:dyDescent="0.25">
      <c r="E39" s="11" t="s">
        <v>443</v>
      </c>
    </row>
    <row r="40" spans="5:5" x14ac:dyDescent="0.25">
      <c r="E40" s="11" t="s">
        <v>444</v>
      </c>
    </row>
    <row r="41" spans="5:5" x14ac:dyDescent="0.25">
      <c r="E41" s="11" t="s">
        <v>116</v>
      </c>
    </row>
    <row r="42" spans="5:5" x14ac:dyDescent="0.25">
      <c r="E42" s="11" t="s">
        <v>445</v>
      </c>
    </row>
    <row r="43" spans="5:5" x14ac:dyDescent="0.25">
      <c r="E43" s="11" t="s">
        <v>446</v>
      </c>
    </row>
    <row r="44" spans="5:5" x14ac:dyDescent="0.25">
      <c r="E44" s="11" t="s">
        <v>447</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41" customWidth="1"/>
    <col min="2" max="2" width="51.7109375" style="49" customWidth="1"/>
    <col min="3" max="3" width="13.42578125" style="39" hidden="1" customWidth="1"/>
    <col min="4" max="4" width="22.7109375" style="39" hidden="1" customWidth="1"/>
    <col min="5" max="5" width="27.28515625" style="45" hidden="1" customWidth="1"/>
    <col min="6" max="14" width="18.42578125" style="39" hidden="1" customWidth="1"/>
    <col min="15" max="15" width="22.5703125" style="39" hidden="1" customWidth="1"/>
    <col min="16" max="27" width="18.42578125" style="39" hidden="1" customWidth="1"/>
    <col min="28" max="28" width="16.28515625" style="39" hidden="1" customWidth="1"/>
    <col min="29" max="29" width="17.42578125" style="39" hidden="1" customWidth="1"/>
    <col min="30" max="30" width="17.28515625" style="39" customWidth="1"/>
    <col min="31" max="31" width="40.7109375" style="1" hidden="1" customWidth="1"/>
    <col min="32" max="32" width="13.7109375" style="46" customWidth="1"/>
    <col min="33" max="33" width="21.28515625" style="45" hidden="1" customWidth="1"/>
    <col min="34" max="39" width="41.28515625" style="45" hidden="1" customWidth="1"/>
    <col min="40" max="40" width="15.5703125" style="45" hidden="1" customWidth="1"/>
    <col min="41" max="41" width="15.42578125" style="45" hidden="1" customWidth="1"/>
    <col min="42" max="42" width="20" style="45" hidden="1" customWidth="1"/>
    <col min="43" max="43" width="15.7109375" style="45" hidden="1" customWidth="1"/>
    <col min="44" max="44" width="17.7109375" style="45" hidden="1" customWidth="1"/>
    <col min="45" max="45" width="14.7109375" style="45" hidden="1" customWidth="1"/>
    <col min="46" max="46" width="18.42578125" style="46" hidden="1" customWidth="1"/>
    <col min="47" max="47" width="16.7109375" style="46" hidden="1" customWidth="1"/>
    <col min="48" max="48" width="18.42578125" style="46" hidden="1" customWidth="1"/>
    <col min="49" max="49" width="20.28515625" style="46" hidden="1" customWidth="1"/>
    <col min="50" max="50" width="17" style="46" hidden="1" customWidth="1"/>
    <col min="51" max="51" width="16.7109375" style="46" hidden="1" customWidth="1"/>
    <col min="52" max="52" width="15.7109375" style="39" customWidth="1"/>
    <col min="53" max="53" width="2.42578125" style="39" hidden="1" customWidth="1"/>
    <col min="54" max="54" width="20.28515625" style="39" customWidth="1"/>
    <col min="55" max="55" width="12.28515625" style="48" hidden="1" customWidth="1"/>
    <col min="56" max="56" width="15.7109375" style="47" hidden="1" customWidth="1"/>
    <col min="57" max="57" width="51.42578125" style="46" hidden="1" customWidth="1"/>
    <col min="58" max="58" width="20.7109375" style="46" hidden="1" customWidth="1"/>
    <col min="59" max="59" width="23.42578125" style="46" hidden="1" customWidth="1"/>
    <col min="60" max="60" width="27.28515625" style="46" hidden="1" customWidth="1"/>
    <col min="61" max="61" width="19.28515625" style="46" hidden="1" customWidth="1"/>
    <col min="62" max="62" width="50.7109375" style="45" hidden="1" customWidth="1"/>
    <col min="63" max="63" width="21.42578125" style="46" hidden="1" customWidth="1"/>
    <col min="64" max="64" width="41.7109375" style="46" hidden="1" customWidth="1"/>
    <col min="65" max="65" width="56.42578125" style="45" hidden="1" customWidth="1"/>
    <col min="66" max="16384" width="11.42578125" style="45"/>
  </cols>
  <sheetData>
    <row r="1" spans="1:65" ht="30" customHeight="1" x14ac:dyDescent="0.25">
      <c r="A1" s="109"/>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316"/>
      <c r="BJ1" s="445" t="s">
        <v>124</v>
      </c>
      <c r="BK1" s="445"/>
      <c r="BL1" s="445"/>
    </row>
    <row r="2" spans="1:65" s="93" customFormat="1" ht="52.5" customHeight="1" thickBot="1" x14ac:dyDescent="0.3">
      <c r="A2" s="428" t="s">
        <v>5</v>
      </c>
      <c r="B2" s="446" t="s">
        <v>11</v>
      </c>
      <c r="C2" s="448" t="s">
        <v>12</v>
      </c>
      <c r="D2" s="450" t="s">
        <v>13</v>
      </c>
      <c r="E2" s="452" t="s">
        <v>14</v>
      </c>
      <c r="F2" s="454" t="s">
        <v>128</v>
      </c>
      <c r="G2" s="455"/>
      <c r="H2" s="455"/>
      <c r="I2" s="455"/>
      <c r="J2" s="455"/>
      <c r="K2" s="455"/>
      <c r="L2" s="455"/>
      <c r="M2" s="455"/>
      <c r="N2" s="455"/>
      <c r="O2" s="455"/>
      <c r="P2" s="455"/>
      <c r="Q2" s="455"/>
      <c r="R2" s="455"/>
      <c r="S2" s="455"/>
      <c r="T2" s="455"/>
      <c r="U2" s="455"/>
      <c r="V2" s="455"/>
      <c r="W2" s="455"/>
      <c r="X2" s="455"/>
      <c r="Y2" s="455"/>
      <c r="Z2" s="455"/>
      <c r="AA2" s="455"/>
      <c r="AB2" s="455"/>
      <c r="AC2" s="455"/>
      <c r="AD2" s="456"/>
      <c r="AE2" s="443" t="s">
        <v>18</v>
      </c>
      <c r="AF2" s="431" t="s">
        <v>19</v>
      </c>
      <c r="AG2" s="142" t="s">
        <v>38</v>
      </c>
      <c r="AH2" s="142" t="s">
        <v>39</v>
      </c>
      <c r="AI2" s="142" t="s">
        <v>40</v>
      </c>
      <c r="AJ2" s="142" t="s">
        <v>41</v>
      </c>
      <c r="AK2" s="142" t="s">
        <v>42</v>
      </c>
      <c r="AL2" s="142" t="s">
        <v>43</v>
      </c>
      <c r="AM2" s="142" t="s">
        <v>44</v>
      </c>
      <c r="AN2" s="431" t="s">
        <v>24</v>
      </c>
      <c r="AO2" s="431" t="s">
        <v>25</v>
      </c>
      <c r="AP2" s="431" t="s">
        <v>26</v>
      </c>
      <c r="AQ2" s="431" t="s">
        <v>27</v>
      </c>
      <c r="AR2" s="431" t="s">
        <v>28</v>
      </c>
      <c r="AS2" s="431" t="s">
        <v>29</v>
      </c>
      <c r="AT2" s="433" t="s">
        <v>30</v>
      </c>
      <c r="AU2" s="434"/>
      <c r="AV2" s="435" t="s">
        <v>31</v>
      </c>
      <c r="AW2" s="436"/>
      <c r="AX2" s="436"/>
      <c r="AY2" s="436"/>
      <c r="AZ2" s="437"/>
      <c r="BA2" s="457"/>
      <c r="BB2" s="459"/>
      <c r="BC2" s="438" t="s">
        <v>32</v>
      </c>
      <c r="BD2" s="439"/>
      <c r="BE2" s="439"/>
      <c r="BF2" s="439"/>
      <c r="BG2" s="439"/>
      <c r="BH2" s="440"/>
      <c r="BI2" s="441" t="s">
        <v>448</v>
      </c>
      <c r="BJ2" s="441"/>
      <c r="BK2" s="441"/>
      <c r="BL2" s="442"/>
    </row>
    <row r="3" spans="1:65" s="93" customFormat="1" ht="66.75" customHeight="1" thickBot="1" x14ac:dyDescent="0.3">
      <c r="A3" s="429"/>
      <c r="B3" s="447"/>
      <c r="C3" s="449"/>
      <c r="D3" s="451"/>
      <c r="E3" s="453"/>
      <c r="F3" s="108" t="s">
        <v>33</v>
      </c>
      <c r="G3" s="104" t="s">
        <v>34</v>
      </c>
      <c r="H3" s="107" t="s">
        <v>130</v>
      </c>
      <c r="I3" s="107" t="s">
        <v>131</v>
      </c>
      <c r="J3" s="107" t="s">
        <v>132</v>
      </c>
      <c r="K3" s="107" t="s">
        <v>133</v>
      </c>
      <c r="L3" s="107" t="s">
        <v>134</v>
      </c>
      <c r="M3" s="107" t="s">
        <v>135</v>
      </c>
      <c r="N3" s="107" t="s">
        <v>136</v>
      </c>
      <c r="O3" s="107" t="s">
        <v>137</v>
      </c>
      <c r="P3" s="107" t="s">
        <v>138</v>
      </c>
      <c r="Q3" s="107" t="s">
        <v>139</v>
      </c>
      <c r="R3" s="107" t="s">
        <v>140</v>
      </c>
      <c r="S3" s="107" t="s">
        <v>141</v>
      </c>
      <c r="T3" s="107" t="s">
        <v>142</v>
      </c>
      <c r="U3" s="107" t="s">
        <v>143</v>
      </c>
      <c r="V3" s="107" t="s">
        <v>144</v>
      </c>
      <c r="W3" s="107" t="s">
        <v>145</v>
      </c>
      <c r="X3" s="107" t="s">
        <v>146</v>
      </c>
      <c r="Y3" s="107" t="s">
        <v>147</v>
      </c>
      <c r="Z3" s="107" t="s">
        <v>148</v>
      </c>
      <c r="AA3" s="106" t="s">
        <v>149</v>
      </c>
      <c r="AB3" s="105" t="s">
        <v>35</v>
      </c>
      <c r="AC3" s="104" t="s">
        <v>36</v>
      </c>
      <c r="AD3" s="99" t="s">
        <v>37</v>
      </c>
      <c r="AE3" s="444"/>
      <c r="AF3" s="432"/>
      <c r="AG3" s="103" t="s">
        <v>449</v>
      </c>
      <c r="AH3" s="103" t="s">
        <v>450</v>
      </c>
      <c r="AI3" s="103" t="s">
        <v>451</v>
      </c>
      <c r="AJ3" s="103" t="s">
        <v>452</v>
      </c>
      <c r="AK3" s="103" t="s">
        <v>150</v>
      </c>
      <c r="AL3" s="103" t="s">
        <v>453</v>
      </c>
      <c r="AM3" s="103" t="s">
        <v>152</v>
      </c>
      <c r="AN3" s="432"/>
      <c r="AO3" s="432"/>
      <c r="AP3" s="432"/>
      <c r="AQ3" s="432"/>
      <c r="AR3" s="432"/>
      <c r="AS3" s="432"/>
      <c r="AT3" s="100" t="s">
        <v>33</v>
      </c>
      <c r="AU3" s="102" t="s">
        <v>35</v>
      </c>
      <c r="AV3" s="101" t="s">
        <v>33</v>
      </c>
      <c r="AW3" s="100" t="s">
        <v>45</v>
      </c>
      <c r="AX3" s="100" t="s">
        <v>35</v>
      </c>
      <c r="AY3" s="100" t="s">
        <v>46</v>
      </c>
      <c r="AZ3" s="99" t="s">
        <v>37</v>
      </c>
      <c r="BA3" s="458"/>
      <c r="BB3" s="460"/>
      <c r="BC3" s="98" t="s">
        <v>47</v>
      </c>
      <c r="BD3" s="97" t="s">
        <v>48</v>
      </c>
      <c r="BE3" s="142" t="s">
        <v>49</v>
      </c>
      <c r="BF3" s="95" t="s">
        <v>50</v>
      </c>
      <c r="BG3" s="95" t="s">
        <v>51</v>
      </c>
      <c r="BH3" s="96" t="s">
        <v>52</v>
      </c>
      <c r="BI3" s="143" t="s">
        <v>53</v>
      </c>
      <c r="BJ3" s="95" t="s">
        <v>153</v>
      </c>
      <c r="BK3" s="95" t="s">
        <v>54</v>
      </c>
      <c r="BL3" s="95" t="s">
        <v>52</v>
      </c>
      <c r="BM3" s="94" t="s">
        <v>454</v>
      </c>
    </row>
    <row r="4" spans="1:65" s="55" customFormat="1" ht="23.25" customHeight="1" thickBot="1" x14ac:dyDescent="0.3">
      <c r="A4" s="491" t="s">
        <v>55</v>
      </c>
      <c r="B4" s="492" t="s">
        <v>455</v>
      </c>
      <c r="C4" s="463" t="s">
        <v>156</v>
      </c>
      <c r="D4" s="461" t="s">
        <v>155</v>
      </c>
      <c r="E4" s="465" t="s">
        <v>456</v>
      </c>
      <c r="F4" s="467" t="s">
        <v>78</v>
      </c>
      <c r="G4" s="467">
        <v>2</v>
      </c>
      <c r="H4" s="469">
        <v>1</v>
      </c>
      <c r="I4" s="469">
        <v>1</v>
      </c>
      <c r="J4" s="469">
        <v>1</v>
      </c>
      <c r="K4" s="469">
        <v>1</v>
      </c>
      <c r="L4" s="469">
        <v>1</v>
      </c>
      <c r="M4" s="469">
        <v>1</v>
      </c>
      <c r="N4" s="469">
        <v>1</v>
      </c>
      <c r="O4" s="469">
        <v>1</v>
      </c>
      <c r="P4" s="469">
        <v>0</v>
      </c>
      <c r="Q4" s="469">
        <v>1</v>
      </c>
      <c r="R4" s="469">
        <v>1</v>
      </c>
      <c r="S4" s="469">
        <v>1</v>
      </c>
      <c r="T4" s="469">
        <v>1</v>
      </c>
      <c r="U4" s="469">
        <v>1</v>
      </c>
      <c r="V4" s="469">
        <v>1</v>
      </c>
      <c r="W4" s="469">
        <v>0</v>
      </c>
      <c r="X4" s="469">
        <v>1</v>
      </c>
      <c r="Y4" s="469">
        <v>1</v>
      </c>
      <c r="Z4" s="469">
        <v>0</v>
      </c>
      <c r="AA4" s="469">
        <f>SUM(H4:Z4)</f>
        <v>16</v>
      </c>
      <c r="AB4" s="493" t="str">
        <f>IF($AA4&lt;6,"3. Moderado",IF($AA4&lt;12,"4. Mayor",IF($AA4&gt;11,"5. Catastrófico")))</f>
        <v>5. Catastrófico</v>
      </c>
      <c r="AC4" s="495">
        <v>5</v>
      </c>
      <c r="AD4" s="473"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92" t="s">
        <v>157</v>
      </c>
      <c r="AF4" s="91" t="s">
        <v>64</v>
      </c>
      <c r="AG4" s="90">
        <v>15</v>
      </c>
      <c r="AH4" s="90">
        <v>15</v>
      </c>
      <c r="AI4" s="90">
        <v>15</v>
      </c>
      <c r="AJ4" s="90">
        <v>15</v>
      </c>
      <c r="AK4" s="90">
        <v>15</v>
      </c>
      <c r="AL4" s="90">
        <v>15</v>
      </c>
      <c r="AM4" s="90">
        <v>10</v>
      </c>
      <c r="AN4" s="141">
        <f>SUM(AG4:AM4)</f>
        <v>100</v>
      </c>
      <c r="AO4" s="141" t="s">
        <v>65</v>
      </c>
      <c r="AP4" s="141" t="s">
        <v>65</v>
      </c>
      <c r="AQ4" s="141">
        <v>100</v>
      </c>
      <c r="AR4" s="477">
        <f>AVERAGE(AQ4:AQ5)</f>
        <v>75</v>
      </c>
      <c r="AS4" s="479" t="s">
        <v>74</v>
      </c>
      <c r="AT4" s="480" t="s">
        <v>67</v>
      </c>
      <c r="AU4" s="480" t="s">
        <v>158</v>
      </c>
      <c r="AV4" s="482" t="s">
        <v>96</v>
      </c>
      <c r="AW4" s="482">
        <v>1</v>
      </c>
      <c r="AX4" s="482" t="s">
        <v>63</v>
      </c>
      <c r="AY4" s="482">
        <v>5</v>
      </c>
      <c r="AZ4" s="473"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475" t="s">
        <v>159</v>
      </c>
      <c r="BB4" s="473" t="s">
        <v>69</v>
      </c>
      <c r="BC4" s="89" t="s">
        <v>160</v>
      </c>
      <c r="BD4" s="88" t="s">
        <v>160</v>
      </c>
      <c r="BE4" s="87" t="s">
        <v>161</v>
      </c>
      <c r="BF4" s="87" t="s">
        <v>162</v>
      </c>
      <c r="BG4" s="87" t="s">
        <v>163</v>
      </c>
      <c r="BH4" s="87" t="s">
        <v>164</v>
      </c>
      <c r="BI4" s="88" t="s">
        <v>165</v>
      </c>
      <c r="BJ4" s="86" t="s">
        <v>166</v>
      </c>
      <c r="BK4" s="85" t="s">
        <v>167</v>
      </c>
      <c r="BL4" s="84" t="s">
        <v>168</v>
      </c>
      <c r="BM4" s="471" t="s">
        <v>457</v>
      </c>
    </row>
    <row r="5" spans="1:65" s="55" customFormat="1" ht="54" customHeight="1" x14ac:dyDescent="0.25">
      <c r="A5" s="484"/>
      <c r="B5" s="485"/>
      <c r="C5" s="464"/>
      <c r="D5" s="462"/>
      <c r="E5" s="466"/>
      <c r="F5" s="468"/>
      <c r="G5" s="468"/>
      <c r="H5" s="470"/>
      <c r="I5" s="470"/>
      <c r="J5" s="470"/>
      <c r="K5" s="470"/>
      <c r="L5" s="470"/>
      <c r="M5" s="470"/>
      <c r="N5" s="470"/>
      <c r="O5" s="470"/>
      <c r="P5" s="470"/>
      <c r="Q5" s="470"/>
      <c r="R5" s="470"/>
      <c r="S5" s="470"/>
      <c r="T5" s="470"/>
      <c r="U5" s="470"/>
      <c r="V5" s="470"/>
      <c r="W5" s="470"/>
      <c r="X5" s="470"/>
      <c r="Y5" s="470"/>
      <c r="Z5" s="470"/>
      <c r="AA5" s="470"/>
      <c r="AB5" s="494"/>
      <c r="AC5" s="496"/>
      <c r="AD5" s="474"/>
      <c r="AE5" s="139" t="s">
        <v>458</v>
      </c>
      <c r="AF5" s="71" t="s">
        <v>64</v>
      </c>
      <c r="AG5" s="127">
        <v>15</v>
      </c>
      <c r="AH5" s="127">
        <v>15</v>
      </c>
      <c r="AI5" s="127">
        <v>0</v>
      </c>
      <c r="AJ5" s="127">
        <v>15</v>
      </c>
      <c r="AK5" s="127">
        <v>15</v>
      </c>
      <c r="AL5" s="127">
        <v>15</v>
      </c>
      <c r="AM5" s="127">
        <v>10</v>
      </c>
      <c r="AN5" s="114">
        <f>SUM(AG5:AM5)</f>
        <v>85</v>
      </c>
      <c r="AO5" s="114" t="s">
        <v>459</v>
      </c>
      <c r="AP5" s="114" t="s">
        <v>459</v>
      </c>
      <c r="AQ5" s="114">
        <v>50</v>
      </c>
      <c r="AR5" s="478"/>
      <c r="AS5" s="422"/>
      <c r="AT5" s="481"/>
      <c r="AU5" s="481"/>
      <c r="AV5" s="483"/>
      <c r="AW5" s="483"/>
      <c r="AX5" s="483"/>
      <c r="AY5" s="483"/>
      <c r="AZ5" s="474"/>
      <c r="BA5" s="476"/>
      <c r="BB5" s="474"/>
      <c r="BC5" s="65" t="s">
        <v>71</v>
      </c>
      <c r="BD5" s="51" t="s">
        <v>170</v>
      </c>
      <c r="BE5" s="119" t="s">
        <v>171</v>
      </c>
      <c r="BF5" s="87" t="s">
        <v>162</v>
      </c>
      <c r="BG5" s="119" t="s">
        <v>172</v>
      </c>
      <c r="BH5" s="119" t="s">
        <v>460</v>
      </c>
      <c r="BI5" s="51" t="s">
        <v>165</v>
      </c>
      <c r="BJ5" s="86" t="s">
        <v>461</v>
      </c>
      <c r="BK5" s="85" t="s">
        <v>167</v>
      </c>
      <c r="BL5" s="84" t="s">
        <v>462</v>
      </c>
      <c r="BM5" s="472"/>
    </row>
    <row r="6" spans="1:65" s="55" customFormat="1" ht="50.25" customHeight="1" x14ac:dyDescent="0.25">
      <c r="A6" s="484" t="s">
        <v>173</v>
      </c>
      <c r="B6" s="485" t="s">
        <v>174</v>
      </c>
      <c r="C6" s="486" t="s">
        <v>156</v>
      </c>
      <c r="D6" s="487" t="s">
        <v>155</v>
      </c>
      <c r="E6" s="488" t="s">
        <v>175</v>
      </c>
      <c r="F6" s="490" t="s">
        <v>61</v>
      </c>
      <c r="G6" s="490">
        <v>3</v>
      </c>
      <c r="H6" s="501">
        <v>1</v>
      </c>
      <c r="I6" s="501">
        <v>1</v>
      </c>
      <c r="J6" s="501">
        <v>1</v>
      </c>
      <c r="K6" s="501">
        <v>0</v>
      </c>
      <c r="L6" s="501">
        <v>1</v>
      </c>
      <c r="M6" s="501">
        <v>1</v>
      </c>
      <c r="N6" s="501">
        <v>1</v>
      </c>
      <c r="O6" s="501">
        <v>0</v>
      </c>
      <c r="P6" s="501">
        <v>0</v>
      </c>
      <c r="Q6" s="501">
        <v>1</v>
      </c>
      <c r="R6" s="501">
        <v>1</v>
      </c>
      <c r="S6" s="501">
        <v>1</v>
      </c>
      <c r="T6" s="501">
        <v>1</v>
      </c>
      <c r="U6" s="501">
        <v>1</v>
      </c>
      <c r="V6" s="501">
        <v>1</v>
      </c>
      <c r="W6" s="501">
        <v>0</v>
      </c>
      <c r="X6" s="501">
        <v>1</v>
      </c>
      <c r="Y6" s="501">
        <v>1</v>
      </c>
      <c r="Z6" s="501">
        <v>0</v>
      </c>
      <c r="AA6" s="501">
        <f>SUM(H6:Z6)</f>
        <v>14</v>
      </c>
      <c r="AB6" s="504" t="str">
        <f>IF($AA6&lt;6,"3. Moderado",IF($AA6&lt;12,"4. Mayor",IF($AA6&gt;11,"5. Catastrófico")))</f>
        <v>5. Catastrófico</v>
      </c>
      <c r="AC6" s="505">
        <v>5</v>
      </c>
      <c r="AD6" s="474"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499" t="s">
        <v>463</v>
      </c>
      <c r="AF6" s="497" t="s">
        <v>64</v>
      </c>
      <c r="AG6" s="497">
        <v>15</v>
      </c>
      <c r="AH6" s="497">
        <v>15</v>
      </c>
      <c r="AI6" s="497">
        <v>15</v>
      </c>
      <c r="AJ6" s="497">
        <v>15</v>
      </c>
      <c r="AK6" s="497">
        <v>15</v>
      </c>
      <c r="AL6" s="497">
        <v>15</v>
      </c>
      <c r="AM6" s="497">
        <v>10</v>
      </c>
      <c r="AN6" s="497">
        <v>100</v>
      </c>
      <c r="AO6" s="497" t="s">
        <v>65</v>
      </c>
      <c r="AP6" s="497" t="s">
        <v>65</v>
      </c>
      <c r="AQ6" s="497">
        <v>100</v>
      </c>
      <c r="AR6" s="478">
        <f>AVERAGE(AQ6:AQ7)</f>
        <v>100</v>
      </c>
      <c r="AS6" s="422" t="s">
        <v>65</v>
      </c>
      <c r="AT6" s="481" t="s">
        <v>67</v>
      </c>
      <c r="AU6" s="481" t="s">
        <v>158</v>
      </c>
      <c r="AV6" s="483" t="s">
        <v>96</v>
      </c>
      <c r="AW6" s="483">
        <v>1</v>
      </c>
      <c r="AX6" s="483" t="s">
        <v>63</v>
      </c>
      <c r="AY6" s="483">
        <v>5</v>
      </c>
      <c r="AZ6" s="474"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474" t="s">
        <v>176</v>
      </c>
      <c r="BB6" s="474" t="s">
        <v>69</v>
      </c>
      <c r="BC6" s="65" t="s">
        <v>71</v>
      </c>
      <c r="BD6" s="51" t="s">
        <v>170</v>
      </c>
      <c r="BE6" s="82" t="s">
        <v>464</v>
      </c>
      <c r="BF6" s="52" t="s">
        <v>177</v>
      </c>
      <c r="BG6" s="5" t="s">
        <v>178</v>
      </c>
      <c r="BH6" s="119" t="s">
        <v>164</v>
      </c>
      <c r="BI6" s="51" t="s">
        <v>165</v>
      </c>
      <c r="BJ6" s="80" t="s">
        <v>465</v>
      </c>
      <c r="BK6" s="112" t="s">
        <v>177</v>
      </c>
      <c r="BL6" s="83" t="s">
        <v>179</v>
      </c>
      <c r="BM6" s="81" t="s">
        <v>466</v>
      </c>
    </row>
    <row r="7" spans="1:65" s="55" customFormat="1" ht="19.5" customHeight="1" x14ac:dyDescent="0.25">
      <c r="A7" s="484"/>
      <c r="B7" s="485"/>
      <c r="C7" s="464"/>
      <c r="D7" s="462"/>
      <c r="E7" s="489"/>
      <c r="F7" s="468"/>
      <c r="G7" s="468"/>
      <c r="H7" s="470"/>
      <c r="I7" s="470"/>
      <c r="J7" s="470"/>
      <c r="K7" s="470"/>
      <c r="L7" s="470"/>
      <c r="M7" s="470"/>
      <c r="N7" s="470"/>
      <c r="O7" s="470"/>
      <c r="P7" s="470"/>
      <c r="Q7" s="470"/>
      <c r="R7" s="470"/>
      <c r="S7" s="470"/>
      <c r="T7" s="470"/>
      <c r="U7" s="470"/>
      <c r="V7" s="470"/>
      <c r="W7" s="470"/>
      <c r="X7" s="470"/>
      <c r="Y7" s="470"/>
      <c r="Z7" s="470"/>
      <c r="AA7" s="470"/>
      <c r="AB7" s="494"/>
      <c r="AC7" s="505"/>
      <c r="AD7" s="474"/>
      <c r="AE7" s="500"/>
      <c r="AF7" s="498"/>
      <c r="AG7" s="498">
        <v>15</v>
      </c>
      <c r="AH7" s="498">
        <v>15</v>
      </c>
      <c r="AI7" s="498">
        <v>15</v>
      </c>
      <c r="AJ7" s="498">
        <v>15</v>
      </c>
      <c r="AK7" s="498">
        <v>15</v>
      </c>
      <c r="AL7" s="498">
        <v>15</v>
      </c>
      <c r="AM7" s="498">
        <v>10</v>
      </c>
      <c r="AN7" s="498">
        <v>100</v>
      </c>
      <c r="AO7" s="498" t="s">
        <v>65</v>
      </c>
      <c r="AP7" s="498" t="s">
        <v>65</v>
      </c>
      <c r="AQ7" s="498">
        <v>100</v>
      </c>
      <c r="AR7" s="478"/>
      <c r="AS7" s="422"/>
      <c r="AT7" s="481"/>
      <c r="AU7" s="481"/>
      <c r="AV7" s="483"/>
      <c r="AW7" s="483"/>
      <c r="AX7" s="483"/>
      <c r="AY7" s="483"/>
      <c r="AZ7" s="474"/>
      <c r="BA7" s="474"/>
      <c r="BB7" s="474"/>
      <c r="BC7" s="65" t="s">
        <v>75</v>
      </c>
      <c r="BD7" s="51" t="s">
        <v>170</v>
      </c>
      <c r="BE7" s="82" t="s">
        <v>467</v>
      </c>
      <c r="BF7" s="52" t="s">
        <v>180</v>
      </c>
      <c r="BG7" s="5" t="s">
        <v>178</v>
      </c>
      <c r="BH7" s="119" t="s">
        <v>468</v>
      </c>
      <c r="BI7" s="51" t="s">
        <v>165</v>
      </c>
      <c r="BJ7" s="111" t="s">
        <v>181</v>
      </c>
      <c r="BK7" s="112" t="s">
        <v>155</v>
      </c>
      <c r="BL7" s="53" t="s">
        <v>155</v>
      </c>
      <c r="BM7" s="81" t="s">
        <v>469</v>
      </c>
    </row>
    <row r="8" spans="1:65" s="55" customFormat="1" ht="51" customHeight="1" x14ac:dyDescent="0.25">
      <c r="A8" s="484" t="s">
        <v>104</v>
      </c>
      <c r="B8" s="485" t="s">
        <v>470</v>
      </c>
      <c r="C8" s="486" t="s">
        <v>156</v>
      </c>
      <c r="D8" s="502" t="s">
        <v>155</v>
      </c>
      <c r="E8" s="488" t="s">
        <v>184</v>
      </c>
      <c r="F8" s="490" t="s">
        <v>78</v>
      </c>
      <c r="G8" s="490">
        <v>2</v>
      </c>
      <c r="H8" s="501">
        <v>1</v>
      </c>
      <c r="I8" s="501">
        <v>1</v>
      </c>
      <c r="J8" s="501">
        <v>1</v>
      </c>
      <c r="K8" s="501">
        <v>0</v>
      </c>
      <c r="L8" s="501">
        <v>1</v>
      </c>
      <c r="M8" s="501">
        <v>1</v>
      </c>
      <c r="N8" s="501">
        <v>1</v>
      </c>
      <c r="O8" s="501">
        <v>0</v>
      </c>
      <c r="P8" s="501">
        <v>0</v>
      </c>
      <c r="Q8" s="501">
        <v>1</v>
      </c>
      <c r="R8" s="501">
        <v>1</v>
      </c>
      <c r="S8" s="501">
        <v>1</v>
      </c>
      <c r="T8" s="501">
        <v>1</v>
      </c>
      <c r="U8" s="501">
        <v>1</v>
      </c>
      <c r="V8" s="501">
        <v>1</v>
      </c>
      <c r="W8" s="501">
        <v>0</v>
      </c>
      <c r="X8" s="501">
        <v>1</v>
      </c>
      <c r="Y8" s="501">
        <v>1</v>
      </c>
      <c r="Z8" s="501">
        <v>0</v>
      </c>
      <c r="AA8" s="501">
        <f>SUM(H8:Z8)</f>
        <v>14</v>
      </c>
      <c r="AB8" s="504" t="str">
        <f>IF($AA8&lt;6,"3. Moderado",IF($AA8&lt;12,"4. Mayor",IF($AA8&gt;11,"5. Catastrófico")))</f>
        <v>5. Catastrófico</v>
      </c>
      <c r="AC8" s="496">
        <v>5</v>
      </c>
      <c r="AD8" s="474"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471</v>
      </c>
      <c r="AF8" s="497" t="s">
        <v>64</v>
      </c>
      <c r="AG8" s="127">
        <v>15</v>
      </c>
      <c r="AH8" s="127">
        <v>15</v>
      </c>
      <c r="AI8" s="127">
        <v>15</v>
      </c>
      <c r="AJ8" s="127">
        <v>15</v>
      </c>
      <c r="AK8" s="127">
        <v>15</v>
      </c>
      <c r="AL8" s="127">
        <v>15</v>
      </c>
      <c r="AM8" s="127">
        <v>10</v>
      </c>
      <c r="AN8" s="114">
        <f t="shared" ref="AN8:AN21" si="0">SUM(AG8:AM8)</f>
        <v>100</v>
      </c>
      <c r="AO8" s="114" t="s">
        <v>65</v>
      </c>
      <c r="AP8" s="114" t="s">
        <v>65</v>
      </c>
      <c r="AQ8" s="114">
        <v>100</v>
      </c>
      <c r="AR8" s="422">
        <f>AVERAGE(AQ8:AQ9)</f>
        <v>100</v>
      </c>
      <c r="AS8" s="422" t="s">
        <v>65</v>
      </c>
      <c r="AT8" s="481" t="s">
        <v>67</v>
      </c>
      <c r="AU8" s="481" t="s">
        <v>158</v>
      </c>
      <c r="AV8" s="483" t="s">
        <v>96</v>
      </c>
      <c r="AW8" s="483">
        <v>1</v>
      </c>
      <c r="AX8" s="483" t="s">
        <v>63</v>
      </c>
      <c r="AY8" s="483">
        <v>5</v>
      </c>
      <c r="AZ8" s="474"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474" t="s">
        <v>185</v>
      </c>
      <c r="BB8" s="474" t="s">
        <v>69</v>
      </c>
      <c r="BC8" s="65" t="s">
        <v>186</v>
      </c>
      <c r="BD8" s="51" t="s">
        <v>170</v>
      </c>
      <c r="BE8" s="2" t="s">
        <v>472</v>
      </c>
      <c r="BF8" s="3" t="s">
        <v>187</v>
      </c>
      <c r="BG8" s="3" t="s">
        <v>188</v>
      </c>
      <c r="BH8" s="112" t="s">
        <v>189</v>
      </c>
      <c r="BI8" s="51" t="s">
        <v>165</v>
      </c>
      <c r="BJ8" s="111" t="s">
        <v>190</v>
      </c>
      <c r="BK8" s="3" t="s">
        <v>187</v>
      </c>
      <c r="BL8" s="53" t="s">
        <v>191</v>
      </c>
      <c r="BM8" s="136" t="s">
        <v>473</v>
      </c>
    </row>
    <row r="9" spans="1:65" s="55" customFormat="1" ht="33" customHeight="1" x14ac:dyDescent="0.25">
      <c r="A9" s="484"/>
      <c r="B9" s="485"/>
      <c r="C9" s="464"/>
      <c r="D9" s="503"/>
      <c r="E9" s="489"/>
      <c r="F9" s="468"/>
      <c r="G9" s="468"/>
      <c r="H9" s="470"/>
      <c r="I9" s="470"/>
      <c r="J9" s="470"/>
      <c r="K9" s="470"/>
      <c r="L9" s="470"/>
      <c r="M9" s="470"/>
      <c r="N9" s="470"/>
      <c r="O9" s="470"/>
      <c r="P9" s="470"/>
      <c r="Q9" s="470"/>
      <c r="R9" s="470"/>
      <c r="S9" s="470"/>
      <c r="T9" s="470"/>
      <c r="U9" s="470"/>
      <c r="V9" s="470"/>
      <c r="W9" s="470"/>
      <c r="X9" s="470"/>
      <c r="Y9" s="470"/>
      <c r="Z9" s="470"/>
      <c r="AA9" s="470"/>
      <c r="AB9" s="494"/>
      <c r="AC9" s="496"/>
      <c r="AD9" s="474"/>
      <c r="AE9" s="4" t="s">
        <v>474</v>
      </c>
      <c r="AF9" s="498"/>
      <c r="AG9" s="127">
        <v>15</v>
      </c>
      <c r="AH9" s="127">
        <v>15</v>
      </c>
      <c r="AI9" s="127">
        <v>15</v>
      </c>
      <c r="AJ9" s="127">
        <v>15</v>
      </c>
      <c r="AK9" s="127">
        <v>15</v>
      </c>
      <c r="AL9" s="127">
        <v>15</v>
      </c>
      <c r="AM9" s="127">
        <v>10</v>
      </c>
      <c r="AN9" s="114">
        <f t="shared" si="0"/>
        <v>100</v>
      </c>
      <c r="AO9" s="114" t="s">
        <v>65</v>
      </c>
      <c r="AP9" s="114" t="s">
        <v>65</v>
      </c>
      <c r="AQ9" s="114">
        <v>100</v>
      </c>
      <c r="AR9" s="422"/>
      <c r="AS9" s="422"/>
      <c r="AT9" s="481"/>
      <c r="AU9" s="481"/>
      <c r="AV9" s="483"/>
      <c r="AW9" s="483"/>
      <c r="AX9" s="483"/>
      <c r="AY9" s="483"/>
      <c r="AZ9" s="474"/>
      <c r="BA9" s="474"/>
      <c r="BB9" s="474"/>
      <c r="BC9" s="65" t="s">
        <v>186</v>
      </c>
      <c r="BD9" s="51" t="s">
        <v>170</v>
      </c>
      <c r="BE9" s="3" t="s">
        <v>192</v>
      </c>
      <c r="BF9" s="3" t="s">
        <v>187</v>
      </c>
      <c r="BG9" s="3" t="s">
        <v>193</v>
      </c>
      <c r="BH9" s="112" t="s">
        <v>194</v>
      </c>
      <c r="BI9" s="51" t="s">
        <v>165</v>
      </c>
      <c r="BJ9" s="3" t="s">
        <v>475</v>
      </c>
      <c r="BK9" s="3" t="s">
        <v>187</v>
      </c>
      <c r="BL9" s="53" t="s">
        <v>195</v>
      </c>
      <c r="BM9" s="136" t="s">
        <v>473</v>
      </c>
    </row>
    <row r="10" spans="1:65" s="55" customFormat="1" ht="18.75" customHeight="1" x14ac:dyDescent="0.25">
      <c r="A10" s="511" t="s">
        <v>196</v>
      </c>
      <c r="B10" s="514" t="s">
        <v>476</v>
      </c>
      <c r="C10" s="486" t="s">
        <v>156</v>
      </c>
      <c r="D10" s="487" t="s">
        <v>155</v>
      </c>
      <c r="E10" s="508" t="s">
        <v>198</v>
      </c>
      <c r="F10" s="490" t="s">
        <v>61</v>
      </c>
      <c r="G10" s="490">
        <v>3</v>
      </c>
      <c r="H10" s="490">
        <v>1</v>
      </c>
      <c r="I10" s="490">
        <v>1</v>
      </c>
      <c r="J10" s="490">
        <v>1</v>
      </c>
      <c r="K10" s="490">
        <v>1</v>
      </c>
      <c r="L10" s="490">
        <v>1</v>
      </c>
      <c r="M10" s="490">
        <v>1</v>
      </c>
      <c r="N10" s="490">
        <v>1</v>
      </c>
      <c r="O10" s="490">
        <v>0</v>
      </c>
      <c r="P10" s="490">
        <v>0</v>
      </c>
      <c r="Q10" s="490">
        <v>1</v>
      </c>
      <c r="R10" s="490">
        <v>1</v>
      </c>
      <c r="S10" s="490">
        <v>1</v>
      </c>
      <c r="T10" s="490">
        <v>1</v>
      </c>
      <c r="U10" s="490">
        <v>1</v>
      </c>
      <c r="V10" s="490">
        <v>1</v>
      </c>
      <c r="W10" s="490">
        <v>0</v>
      </c>
      <c r="X10" s="490">
        <v>1</v>
      </c>
      <c r="Y10" s="490">
        <v>1</v>
      </c>
      <c r="Z10" s="490">
        <v>0</v>
      </c>
      <c r="AA10" s="490">
        <f>SUM(H10:Z10)</f>
        <v>15</v>
      </c>
      <c r="AB10" s="490" t="s">
        <v>80</v>
      </c>
      <c r="AC10" s="490">
        <v>4</v>
      </c>
      <c r="AD10" s="520" t="s">
        <v>256</v>
      </c>
      <c r="AE10" s="52" t="s">
        <v>477</v>
      </c>
      <c r="AF10" s="497" t="s">
        <v>64</v>
      </c>
      <c r="AG10" s="127">
        <v>15</v>
      </c>
      <c r="AH10" s="127">
        <v>15</v>
      </c>
      <c r="AI10" s="127">
        <v>15</v>
      </c>
      <c r="AJ10" s="127">
        <v>15</v>
      </c>
      <c r="AK10" s="127">
        <v>15</v>
      </c>
      <c r="AL10" s="127">
        <v>15</v>
      </c>
      <c r="AM10" s="127">
        <v>10</v>
      </c>
      <c r="AN10" s="114">
        <f t="shared" si="0"/>
        <v>100</v>
      </c>
      <c r="AO10" s="114" t="s">
        <v>65</v>
      </c>
      <c r="AP10" s="114" t="s">
        <v>65</v>
      </c>
      <c r="AQ10" s="114">
        <v>100</v>
      </c>
      <c r="AR10" s="527">
        <f>(+AQ10+AQ11+AQ12)/3</f>
        <v>83.333333333333329</v>
      </c>
      <c r="AS10" s="530" t="s">
        <v>65</v>
      </c>
      <c r="AT10" s="497" t="s">
        <v>67</v>
      </c>
      <c r="AU10" s="497" t="s">
        <v>158</v>
      </c>
      <c r="AV10" s="517" t="s">
        <v>78</v>
      </c>
      <c r="AW10" s="517">
        <v>2</v>
      </c>
      <c r="AX10" s="517" t="s">
        <v>80</v>
      </c>
      <c r="AY10" s="517">
        <v>4</v>
      </c>
      <c r="AZ10" s="520"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20" t="s">
        <v>176</v>
      </c>
      <c r="BB10" s="520" t="s">
        <v>69</v>
      </c>
      <c r="BC10" s="65" t="s">
        <v>201</v>
      </c>
      <c r="BD10" s="51" t="s">
        <v>202</v>
      </c>
      <c r="BE10" s="3" t="s">
        <v>203</v>
      </c>
      <c r="BF10" s="3" t="s">
        <v>204</v>
      </c>
      <c r="BG10" s="3" t="s">
        <v>205</v>
      </c>
      <c r="BH10" s="112" t="s">
        <v>478</v>
      </c>
      <c r="BI10" s="51" t="s">
        <v>165</v>
      </c>
      <c r="BJ10" s="111" t="s">
        <v>181</v>
      </c>
      <c r="BK10" s="112" t="s">
        <v>155</v>
      </c>
      <c r="BL10" s="53" t="s">
        <v>155</v>
      </c>
      <c r="BM10" s="526" t="s">
        <v>479</v>
      </c>
    </row>
    <row r="11" spans="1:65" s="55" customFormat="1" ht="8.25" customHeight="1" x14ac:dyDescent="0.25">
      <c r="A11" s="512"/>
      <c r="B11" s="515"/>
      <c r="C11" s="506"/>
      <c r="D11" s="507"/>
      <c r="E11" s="509"/>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21"/>
      <c r="AE11" s="52" t="s">
        <v>480</v>
      </c>
      <c r="AF11" s="533"/>
      <c r="AG11" s="127">
        <v>15</v>
      </c>
      <c r="AH11" s="127">
        <v>15</v>
      </c>
      <c r="AI11" s="127">
        <v>15</v>
      </c>
      <c r="AJ11" s="127">
        <v>15</v>
      </c>
      <c r="AK11" s="127">
        <v>15</v>
      </c>
      <c r="AL11" s="127">
        <v>15</v>
      </c>
      <c r="AM11" s="127">
        <v>10</v>
      </c>
      <c r="AN11" s="114">
        <f t="shared" si="0"/>
        <v>100</v>
      </c>
      <c r="AO11" s="114" t="s">
        <v>65</v>
      </c>
      <c r="AP11" s="114" t="s">
        <v>65</v>
      </c>
      <c r="AQ11" s="114">
        <v>100</v>
      </c>
      <c r="AR11" s="528"/>
      <c r="AS11" s="531"/>
      <c r="AT11" s="533"/>
      <c r="AU11" s="533"/>
      <c r="AV11" s="518"/>
      <c r="AW11" s="518"/>
      <c r="AX11" s="518"/>
      <c r="AY11" s="518"/>
      <c r="AZ11" s="521"/>
      <c r="BA11" s="521"/>
      <c r="BB11" s="521"/>
      <c r="BC11" s="65" t="s">
        <v>75</v>
      </c>
      <c r="BD11" s="51" t="s">
        <v>170</v>
      </c>
      <c r="BE11" s="2" t="s">
        <v>207</v>
      </c>
      <c r="BF11" s="3" t="s">
        <v>204</v>
      </c>
      <c r="BG11" s="3" t="s">
        <v>208</v>
      </c>
      <c r="BH11" s="112" t="s">
        <v>209</v>
      </c>
      <c r="BI11" s="51" t="s">
        <v>165</v>
      </c>
      <c r="BJ11" s="111" t="s">
        <v>210</v>
      </c>
      <c r="BK11" s="112" t="s">
        <v>155</v>
      </c>
      <c r="BL11" s="53" t="s">
        <v>155</v>
      </c>
      <c r="BM11" s="526"/>
    </row>
    <row r="12" spans="1:65" s="55" customFormat="1" ht="49.5" customHeight="1" x14ac:dyDescent="0.25">
      <c r="A12" s="524"/>
      <c r="B12" s="525"/>
      <c r="C12" s="464"/>
      <c r="D12" s="462"/>
      <c r="E12" s="466"/>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523"/>
      <c r="AD12" s="522"/>
      <c r="AE12" s="52" t="s">
        <v>211</v>
      </c>
      <c r="AF12" s="498"/>
      <c r="AG12" s="127">
        <v>0</v>
      </c>
      <c r="AH12" s="127">
        <v>15</v>
      </c>
      <c r="AI12" s="127">
        <v>15</v>
      </c>
      <c r="AJ12" s="127">
        <v>15</v>
      </c>
      <c r="AK12" s="127">
        <v>15</v>
      </c>
      <c r="AL12" s="127">
        <v>15</v>
      </c>
      <c r="AM12" s="127">
        <v>10</v>
      </c>
      <c r="AN12" s="114">
        <f t="shared" si="0"/>
        <v>85</v>
      </c>
      <c r="AO12" s="131" t="s">
        <v>66</v>
      </c>
      <c r="AP12" s="131" t="s">
        <v>66</v>
      </c>
      <c r="AQ12" s="114">
        <v>50</v>
      </c>
      <c r="AR12" s="529"/>
      <c r="AS12" s="532"/>
      <c r="AT12" s="498"/>
      <c r="AU12" s="498"/>
      <c r="AV12" s="519"/>
      <c r="AW12" s="519"/>
      <c r="AX12" s="519"/>
      <c r="AY12" s="519"/>
      <c r="AZ12" s="522"/>
      <c r="BA12" s="523"/>
      <c r="BB12" s="522"/>
      <c r="BC12" s="65" t="s">
        <v>75</v>
      </c>
      <c r="BD12" s="51" t="s">
        <v>170</v>
      </c>
      <c r="BE12" s="2" t="s">
        <v>212</v>
      </c>
      <c r="BF12" s="3" t="s">
        <v>213</v>
      </c>
      <c r="BG12" s="3" t="s">
        <v>214</v>
      </c>
      <c r="BH12" s="112" t="s">
        <v>215</v>
      </c>
      <c r="BI12" s="51" t="s">
        <v>165</v>
      </c>
      <c r="BJ12" s="111" t="s">
        <v>210</v>
      </c>
      <c r="BK12" s="112" t="s">
        <v>155</v>
      </c>
      <c r="BL12" s="53" t="s">
        <v>155</v>
      </c>
      <c r="BM12" s="526"/>
    </row>
    <row r="13" spans="1:65" s="55" customFormat="1" ht="45" customHeight="1" x14ac:dyDescent="0.25">
      <c r="A13" s="511" t="s">
        <v>216</v>
      </c>
      <c r="B13" s="514" t="s">
        <v>219</v>
      </c>
      <c r="C13" s="486" t="s">
        <v>156</v>
      </c>
      <c r="D13" s="487" t="s">
        <v>155</v>
      </c>
      <c r="E13" s="488" t="s">
        <v>481</v>
      </c>
      <c r="F13" s="490" t="s">
        <v>78</v>
      </c>
      <c r="G13" s="490">
        <v>2</v>
      </c>
      <c r="H13" s="501">
        <v>1</v>
      </c>
      <c r="I13" s="501">
        <v>1</v>
      </c>
      <c r="J13" s="501">
        <v>1</v>
      </c>
      <c r="K13" s="501">
        <v>1</v>
      </c>
      <c r="L13" s="501">
        <v>1</v>
      </c>
      <c r="M13" s="501">
        <v>1</v>
      </c>
      <c r="N13" s="501">
        <v>1</v>
      </c>
      <c r="O13" s="501">
        <v>0</v>
      </c>
      <c r="P13" s="501">
        <v>0</v>
      </c>
      <c r="Q13" s="501">
        <v>1</v>
      </c>
      <c r="R13" s="501">
        <v>1</v>
      </c>
      <c r="S13" s="501">
        <v>1</v>
      </c>
      <c r="T13" s="501">
        <v>1</v>
      </c>
      <c r="U13" s="501">
        <v>1</v>
      </c>
      <c r="V13" s="501">
        <v>1</v>
      </c>
      <c r="W13" s="501">
        <v>0</v>
      </c>
      <c r="X13" s="501">
        <v>1</v>
      </c>
      <c r="Y13" s="501">
        <v>1</v>
      </c>
      <c r="Z13" s="501">
        <v>0</v>
      </c>
      <c r="AA13" s="501">
        <f>SUM(H15:Z15)</f>
        <v>1</v>
      </c>
      <c r="AB13" s="504" t="s">
        <v>80</v>
      </c>
      <c r="AC13" s="487">
        <v>4</v>
      </c>
      <c r="AD13" s="520"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72" t="s">
        <v>220</v>
      </c>
      <c r="AF13" s="497" t="s">
        <v>64</v>
      </c>
      <c r="AG13" s="127">
        <v>15</v>
      </c>
      <c r="AH13" s="127">
        <v>15</v>
      </c>
      <c r="AI13" s="127">
        <v>15</v>
      </c>
      <c r="AJ13" s="127">
        <v>15</v>
      </c>
      <c r="AK13" s="127">
        <v>15</v>
      </c>
      <c r="AL13" s="127">
        <v>15</v>
      </c>
      <c r="AM13" s="127">
        <v>10</v>
      </c>
      <c r="AN13" s="114">
        <f t="shared" si="0"/>
        <v>100</v>
      </c>
      <c r="AO13" s="114" t="s">
        <v>65</v>
      </c>
      <c r="AP13" s="114" t="s">
        <v>65</v>
      </c>
      <c r="AQ13" s="114">
        <v>100</v>
      </c>
      <c r="AR13" s="530">
        <f>AVERAGE(AQ13:AQ16)</f>
        <v>87.5</v>
      </c>
      <c r="AS13" s="530" t="s">
        <v>74</v>
      </c>
      <c r="AT13" s="497" t="s">
        <v>67</v>
      </c>
      <c r="AU13" s="497" t="s">
        <v>158</v>
      </c>
      <c r="AV13" s="517" t="s">
        <v>96</v>
      </c>
      <c r="AW13" s="517">
        <v>1</v>
      </c>
      <c r="AX13" s="517" t="s">
        <v>80</v>
      </c>
      <c r="AY13" s="517">
        <v>4</v>
      </c>
      <c r="AZ13" s="538"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20" t="s">
        <v>176</v>
      </c>
      <c r="BB13" s="520" t="s">
        <v>69</v>
      </c>
      <c r="BC13" s="65" t="s">
        <v>221</v>
      </c>
      <c r="BD13" s="51" t="s">
        <v>75</v>
      </c>
      <c r="BE13" s="2" t="s">
        <v>222</v>
      </c>
      <c r="BF13" s="4" t="s">
        <v>223</v>
      </c>
      <c r="BG13" s="3" t="s">
        <v>224</v>
      </c>
      <c r="BH13" s="112" t="s">
        <v>225</v>
      </c>
      <c r="BI13" s="51" t="s">
        <v>165</v>
      </c>
      <c r="BJ13" s="80" t="s">
        <v>226</v>
      </c>
      <c r="BK13" s="4" t="s">
        <v>223</v>
      </c>
      <c r="BL13" s="53" t="s">
        <v>227</v>
      </c>
      <c r="BM13" s="471" t="s">
        <v>482</v>
      </c>
    </row>
    <row r="14" spans="1:65" s="55" customFormat="1" ht="15.75" customHeight="1" x14ac:dyDescent="0.25">
      <c r="A14" s="512"/>
      <c r="B14" s="515"/>
      <c r="C14" s="506"/>
      <c r="D14" s="507"/>
      <c r="E14" s="536"/>
      <c r="F14" s="510"/>
      <c r="G14" s="510"/>
      <c r="H14" s="534"/>
      <c r="I14" s="534"/>
      <c r="J14" s="534"/>
      <c r="K14" s="534"/>
      <c r="L14" s="534"/>
      <c r="M14" s="534"/>
      <c r="N14" s="534"/>
      <c r="O14" s="534"/>
      <c r="P14" s="534"/>
      <c r="Q14" s="534"/>
      <c r="R14" s="534"/>
      <c r="S14" s="534"/>
      <c r="T14" s="534"/>
      <c r="U14" s="534"/>
      <c r="V14" s="534"/>
      <c r="W14" s="534"/>
      <c r="X14" s="534"/>
      <c r="Y14" s="534"/>
      <c r="Z14" s="534"/>
      <c r="AA14" s="534"/>
      <c r="AB14" s="535"/>
      <c r="AC14" s="507"/>
      <c r="AD14" s="521"/>
      <c r="AE14" s="52" t="s">
        <v>483</v>
      </c>
      <c r="AF14" s="533"/>
      <c r="AG14" s="127">
        <v>15</v>
      </c>
      <c r="AH14" s="127">
        <v>15</v>
      </c>
      <c r="AI14" s="127">
        <v>0</v>
      </c>
      <c r="AJ14" s="127">
        <v>10</v>
      </c>
      <c r="AK14" s="127">
        <v>15</v>
      </c>
      <c r="AL14" s="127">
        <v>15</v>
      </c>
      <c r="AM14" s="127">
        <v>10</v>
      </c>
      <c r="AN14" s="114">
        <f t="shared" si="0"/>
        <v>80</v>
      </c>
      <c r="AO14" s="114" t="s">
        <v>459</v>
      </c>
      <c r="AP14" s="114" t="s">
        <v>459</v>
      </c>
      <c r="AQ14" s="114">
        <v>50</v>
      </c>
      <c r="AR14" s="531"/>
      <c r="AS14" s="531"/>
      <c r="AT14" s="533"/>
      <c r="AU14" s="533"/>
      <c r="AV14" s="518"/>
      <c r="AW14" s="518"/>
      <c r="AX14" s="518"/>
      <c r="AY14" s="518"/>
      <c r="AZ14" s="539"/>
      <c r="BA14" s="521"/>
      <c r="BB14" s="521"/>
      <c r="BC14" s="65" t="s">
        <v>75</v>
      </c>
      <c r="BD14" s="51" t="s">
        <v>169</v>
      </c>
      <c r="BE14" s="2" t="s">
        <v>228</v>
      </c>
      <c r="BF14" s="4" t="s">
        <v>223</v>
      </c>
      <c r="BG14" s="3" t="s">
        <v>229</v>
      </c>
      <c r="BH14" s="112" t="s">
        <v>230</v>
      </c>
      <c r="BI14" s="51" t="s">
        <v>165</v>
      </c>
      <c r="BJ14" s="80" t="s">
        <v>231</v>
      </c>
      <c r="BK14" s="112" t="s">
        <v>223</v>
      </c>
      <c r="BL14" s="53" t="s">
        <v>232</v>
      </c>
      <c r="BM14" s="537"/>
    </row>
    <row r="15" spans="1:65" s="55" customFormat="1" ht="12" customHeight="1" x14ac:dyDescent="0.25">
      <c r="A15" s="512"/>
      <c r="B15" s="515"/>
      <c r="C15" s="506"/>
      <c r="D15" s="507"/>
      <c r="E15" s="536"/>
      <c r="F15" s="510"/>
      <c r="G15" s="510"/>
      <c r="H15" s="534"/>
      <c r="I15" s="534">
        <v>1</v>
      </c>
      <c r="J15" s="534"/>
      <c r="K15" s="534"/>
      <c r="L15" s="534"/>
      <c r="M15" s="534"/>
      <c r="N15" s="534"/>
      <c r="O15" s="534"/>
      <c r="P15" s="534"/>
      <c r="Q15" s="534"/>
      <c r="R15" s="534"/>
      <c r="S15" s="534"/>
      <c r="T15" s="534"/>
      <c r="U15" s="534"/>
      <c r="V15" s="534"/>
      <c r="W15" s="534"/>
      <c r="X15" s="534"/>
      <c r="Y15" s="534"/>
      <c r="Z15" s="534"/>
      <c r="AA15" s="534"/>
      <c r="AB15" s="535"/>
      <c r="AC15" s="507"/>
      <c r="AD15" s="521"/>
      <c r="AE15" s="79" t="s">
        <v>484</v>
      </c>
      <c r="AF15" s="533"/>
      <c r="AG15" s="127">
        <v>15</v>
      </c>
      <c r="AH15" s="127">
        <v>15</v>
      </c>
      <c r="AI15" s="127">
        <v>15</v>
      </c>
      <c r="AJ15" s="127">
        <v>15</v>
      </c>
      <c r="AK15" s="127">
        <v>15</v>
      </c>
      <c r="AL15" s="127">
        <v>15</v>
      </c>
      <c r="AM15" s="127">
        <v>10</v>
      </c>
      <c r="AN15" s="114">
        <f t="shared" si="0"/>
        <v>100</v>
      </c>
      <c r="AO15" s="114" t="s">
        <v>65</v>
      </c>
      <c r="AP15" s="114" t="s">
        <v>65</v>
      </c>
      <c r="AQ15" s="114">
        <v>100</v>
      </c>
      <c r="AR15" s="531"/>
      <c r="AS15" s="531"/>
      <c r="AT15" s="533"/>
      <c r="AU15" s="533"/>
      <c r="AV15" s="518"/>
      <c r="AW15" s="518"/>
      <c r="AX15" s="518"/>
      <c r="AY15" s="518"/>
      <c r="AZ15" s="539"/>
      <c r="BA15" s="521"/>
      <c r="BB15" s="521"/>
      <c r="BC15" s="65" t="s">
        <v>75</v>
      </c>
      <c r="BD15" s="51" t="s">
        <v>169</v>
      </c>
      <c r="BE15" s="4" t="s">
        <v>233</v>
      </c>
      <c r="BF15" s="4" t="s">
        <v>223</v>
      </c>
      <c r="BG15" s="78" t="s">
        <v>234</v>
      </c>
      <c r="BH15" s="76" t="s">
        <v>235</v>
      </c>
      <c r="BI15" s="51" t="s">
        <v>165</v>
      </c>
      <c r="BJ15" s="111" t="s">
        <v>181</v>
      </c>
      <c r="BK15" s="112" t="s">
        <v>155</v>
      </c>
      <c r="BL15" s="53" t="s">
        <v>155</v>
      </c>
      <c r="BM15" s="537"/>
    </row>
    <row r="16" spans="1:65" s="55" customFormat="1" ht="17.25" customHeight="1" x14ac:dyDescent="0.25">
      <c r="A16" s="513"/>
      <c r="B16" s="516"/>
      <c r="C16" s="464"/>
      <c r="D16" s="462"/>
      <c r="E16" s="489"/>
      <c r="F16" s="468"/>
      <c r="G16" s="468"/>
      <c r="H16" s="470"/>
      <c r="I16" s="470"/>
      <c r="J16" s="470"/>
      <c r="K16" s="470"/>
      <c r="L16" s="470"/>
      <c r="M16" s="470"/>
      <c r="N16" s="470"/>
      <c r="O16" s="470"/>
      <c r="P16" s="470"/>
      <c r="Q16" s="470"/>
      <c r="R16" s="470"/>
      <c r="S16" s="470"/>
      <c r="T16" s="470"/>
      <c r="U16" s="470"/>
      <c r="V16" s="470"/>
      <c r="W16" s="470"/>
      <c r="X16" s="470"/>
      <c r="Y16" s="470"/>
      <c r="Z16" s="470"/>
      <c r="AA16" s="470"/>
      <c r="AB16" s="494"/>
      <c r="AC16" s="462"/>
      <c r="AD16" s="522"/>
      <c r="AE16" s="4" t="s">
        <v>236</v>
      </c>
      <c r="AF16" s="498"/>
      <c r="AG16" s="127">
        <v>15</v>
      </c>
      <c r="AH16" s="127">
        <v>15</v>
      </c>
      <c r="AI16" s="127">
        <v>15</v>
      </c>
      <c r="AJ16" s="127">
        <v>15</v>
      </c>
      <c r="AK16" s="127">
        <v>15</v>
      </c>
      <c r="AL16" s="127">
        <v>15</v>
      </c>
      <c r="AM16" s="127">
        <v>10</v>
      </c>
      <c r="AN16" s="114">
        <f t="shared" si="0"/>
        <v>100</v>
      </c>
      <c r="AO16" s="114" t="s">
        <v>65</v>
      </c>
      <c r="AP16" s="114" t="s">
        <v>65</v>
      </c>
      <c r="AQ16" s="114">
        <v>100</v>
      </c>
      <c r="AR16" s="532"/>
      <c r="AS16" s="532"/>
      <c r="AT16" s="498"/>
      <c r="AU16" s="498"/>
      <c r="AV16" s="519"/>
      <c r="AW16" s="519"/>
      <c r="AX16" s="519"/>
      <c r="AY16" s="519"/>
      <c r="AZ16" s="540"/>
      <c r="BA16" s="522"/>
      <c r="BB16" s="522"/>
      <c r="BC16" s="65" t="s">
        <v>75</v>
      </c>
      <c r="BD16" s="51" t="s">
        <v>169</v>
      </c>
      <c r="BE16" s="4" t="s">
        <v>237</v>
      </c>
      <c r="BF16" s="4" t="s">
        <v>223</v>
      </c>
      <c r="BG16" s="78" t="s">
        <v>234</v>
      </c>
      <c r="BH16" s="76" t="s">
        <v>164</v>
      </c>
      <c r="BI16" s="51" t="s">
        <v>165</v>
      </c>
      <c r="BJ16" s="111" t="s">
        <v>181</v>
      </c>
      <c r="BK16" s="112" t="s">
        <v>155</v>
      </c>
      <c r="BL16" s="53" t="s">
        <v>155</v>
      </c>
      <c r="BM16" s="472"/>
    </row>
    <row r="17" spans="1:65" s="55" customFormat="1" ht="70.5" customHeight="1" x14ac:dyDescent="0.25">
      <c r="A17" s="484" t="s">
        <v>238</v>
      </c>
      <c r="B17" s="485" t="s">
        <v>485</v>
      </c>
      <c r="C17" s="486" t="s">
        <v>156</v>
      </c>
      <c r="D17" s="487" t="s">
        <v>155</v>
      </c>
      <c r="E17" s="508" t="s">
        <v>241</v>
      </c>
      <c r="F17" s="490" t="s">
        <v>78</v>
      </c>
      <c r="G17" s="490">
        <v>2</v>
      </c>
      <c r="H17" s="501">
        <v>1</v>
      </c>
      <c r="I17" s="501">
        <v>1</v>
      </c>
      <c r="J17" s="501">
        <v>1</v>
      </c>
      <c r="K17" s="501">
        <v>1</v>
      </c>
      <c r="L17" s="501">
        <v>1</v>
      </c>
      <c r="M17" s="501">
        <v>1</v>
      </c>
      <c r="N17" s="501">
        <v>1</v>
      </c>
      <c r="O17" s="501">
        <v>0</v>
      </c>
      <c r="P17" s="501">
        <v>1</v>
      </c>
      <c r="Q17" s="501">
        <v>1</v>
      </c>
      <c r="R17" s="501">
        <v>1</v>
      </c>
      <c r="S17" s="501">
        <v>1</v>
      </c>
      <c r="T17" s="501">
        <v>1</v>
      </c>
      <c r="U17" s="501">
        <v>1</v>
      </c>
      <c r="V17" s="501">
        <v>1</v>
      </c>
      <c r="W17" s="501">
        <v>0</v>
      </c>
      <c r="X17" s="501">
        <v>1</v>
      </c>
      <c r="Y17" s="501">
        <v>1</v>
      </c>
      <c r="Z17" s="501">
        <v>0</v>
      </c>
      <c r="AA17" s="501">
        <f>SUM(H17:Z17)</f>
        <v>16</v>
      </c>
      <c r="AB17" s="504" t="s">
        <v>63</v>
      </c>
      <c r="AC17" s="496">
        <v>5</v>
      </c>
      <c r="AD17" s="474"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52" t="s">
        <v>242</v>
      </c>
      <c r="AF17" s="497" t="s">
        <v>64</v>
      </c>
      <c r="AG17" s="127">
        <v>15</v>
      </c>
      <c r="AH17" s="127">
        <v>15</v>
      </c>
      <c r="AI17" s="127">
        <v>15</v>
      </c>
      <c r="AJ17" s="127">
        <v>15</v>
      </c>
      <c r="AK17" s="127">
        <v>15</v>
      </c>
      <c r="AL17" s="127">
        <v>15</v>
      </c>
      <c r="AM17" s="127">
        <v>10</v>
      </c>
      <c r="AN17" s="114">
        <f t="shared" si="0"/>
        <v>100</v>
      </c>
      <c r="AO17" s="114" t="s">
        <v>65</v>
      </c>
      <c r="AP17" s="114" t="s">
        <v>65</v>
      </c>
      <c r="AQ17" s="114">
        <v>100</v>
      </c>
      <c r="AR17" s="114">
        <f>AVERAGE(AQ17:AQ18)</f>
        <v>100</v>
      </c>
      <c r="AS17" s="114" t="s">
        <v>65</v>
      </c>
      <c r="AT17" s="481" t="s">
        <v>67</v>
      </c>
      <c r="AU17" s="481" t="s">
        <v>158</v>
      </c>
      <c r="AV17" s="483" t="s">
        <v>96</v>
      </c>
      <c r="AW17" s="483">
        <v>1</v>
      </c>
      <c r="AX17" s="483" t="s">
        <v>63</v>
      </c>
      <c r="AY17" s="483">
        <v>5</v>
      </c>
      <c r="AZ17" s="474"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474" t="s">
        <v>176</v>
      </c>
      <c r="BB17" s="474" t="s">
        <v>69</v>
      </c>
      <c r="BC17" s="65" t="s">
        <v>186</v>
      </c>
      <c r="BD17" s="51" t="s">
        <v>170</v>
      </c>
      <c r="BE17" s="54" t="s">
        <v>486</v>
      </c>
      <c r="BF17" s="3" t="s">
        <v>167</v>
      </c>
      <c r="BG17" s="78" t="s">
        <v>243</v>
      </c>
      <c r="BH17" s="76" t="s">
        <v>244</v>
      </c>
      <c r="BI17" s="51" t="s">
        <v>165</v>
      </c>
      <c r="BJ17" s="54" t="s">
        <v>245</v>
      </c>
      <c r="BK17" s="3" t="s">
        <v>167</v>
      </c>
      <c r="BL17" s="74" t="s">
        <v>246</v>
      </c>
      <c r="BM17" s="471" t="s">
        <v>487</v>
      </c>
    </row>
    <row r="18" spans="1:65" s="55" customFormat="1" ht="3" customHeight="1" x14ac:dyDescent="0.25">
      <c r="A18" s="484"/>
      <c r="B18" s="485"/>
      <c r="C18" s="464"/>
      <c r="D18" s="462"/>
      <c r="E18" s="466"/>
      <c r="F18" s="468"/>
      <c r="G18" s="468"/>
      <c r="H18" s="470"/>
      <c r="I18" s="470"/>
      <c r="J18" s="470"/>
      <c r="K18" s="470"/>
      <c r="L18" s="470"/>
      <c r="M18" s="470"/>
      <c r="N18" s="470"/>
      <c r="O18" s="470"/>
      <c r="P18" s="470"/>
      <c r="Q18" s="470"/>
      <c r="R18" s="470"/>
      <c r="S18" s="470"/>
      <c r="T18" s="470"/>
      <c r="U18" s="470"/>
      <c r="V18" s="470"/>
      <c r="W18" s="470"/>
      <c r="X18" s="470"/>
      <c r="Y18" s="470"/>
      <c r="Z18" s="470"/>
      <c r="AA18" s="470"/>
      <c r="AB18" s="494"/>
      <c r="AC18" s="496"/>
      <c r="AD18" s="474"/>
      <c r="AE18" s="75" t="s">
        <v>488</v>
      </c>
      <c r="AF18" s="498"/>
      <c r="AG18" s="127">
        <v>15</v>
      </c>
      <c r="AH18" s="127">
        <v>15</v>
      </c>
      <c r="AI18" s="127">
        <v>15</v>
      </c>
      <c r="AJ18" s="127">
        <v>15</v>
      </c>
      <c r="AK18" s="127">
        <v>15</v>
      </c>
      <c r="AL18" s="127">
        <v>15</v>
      </c>
      <c r="AM18" s="127">
        <v>10</v>
      </c>
      <c r="AN18" s="114">
        <f t="shared" si="0"/>
        <v>100</v>
      </c>
      <c r="AO18" s="114" t="s">
        <v>65</v>
      </c>
      <c r="AP18" s="114" t="s">
        <v>65</v>
      </c>
      <c r="AQ18" s="114">
        <v>100</v>
      </c>
      <c r="AR18" s="114">
        <v>100</v>
      </c>
      <c r="AS18" s="114" t="s">
        <v>65</v>
      </c>
      <c r="AT18" s="481"/>
      <c r="AU18" s="481"/>
      <c r="AV18" s="483"/>
      <c r="AW18" s="483"/>
      <c r="AX18" s="483"/>
      <c r="AY18" s="483"/>
      <c r="AZ18" s="474"/>
      <c r="BA18" s="474"/>
      <c r="BB18" s="474"/>
      <c r="BC18" s="65" t="s">
        <v>186</v>
      </c>
      <c r="BD18" s="51" t="s">
        <v>170</v>
      </c>
      <c r="BE18" s="54" t="s">
        <v>489</v>
      </c>
      <c r="BF18" s="3" t="s">
        <v>167</v>
      </c>
      <c r="BG18" s="77" t="s">
        <v>248</v>
      </c>
      <c r="BH18" s="76" t="s">
        <v>249</v>
      </c>
      <c r="BI18" s="51" t="s">
        <v>165</v>
      </c>
      <c r="BJ18" s="75" t="s">
        <v>490</v>
      </c>
      <c r="BK18" s="3" t="s">
        <v>167</v>
      </c>
      <c r="BL18" s="74" t="s">
        <v>250</v>
      </c>
      <c r="BM18" s="472"/>
    </row>
    <row r="19" spans="1:65" s="55" customFormat="1" ht="84" customHeight="1" x14ac:dyDescent="0.25">
      <c r="A19" s="132" t="s">
        <v>251</v>
      </c>
      <c r="B19" s="133" t="s">
        <v>491</v>
      </c>
      <c r="C19" s="70" t="s">
        <v>156</v>
      </c>
      <c r="D19" s="126" t="s">
        <v>155</v>
      </c>
      <c r="E19" s="73" t="s">
        <v>252</v>
      </c>
      <c r="F19" s="68" t="s">
        <v>78</v>
      </c>
      <c r="G19" s="68">
        <v>2</v>
      </c>
      <c r="H19" s="140">
        <v>1</v>
      </c>
      <c r="I19" s="140">
        <v>1</v>
      </c>
      <c r="J19" s="140">
        <v>0</v>
      </c>
      <c r="K19" s="140">
        <v>0</v>
      </c>
      <c r="L19" s="140">
        <v>1</v>
      </c>
      <c r="M19" s="140">
        <v>1</v>
      </c>
      <c r="N19" s="140">
        <v>1</v>
      </c>
      <c r="O19" s="140">
        <v>0</v>
      </c>
      <c r="P19" s="140">
        <v>1</v>
      </c>
      <c r="Q19" s="140">
        <v>1</v>
      </c>
      <c r="R19" s="140">
        <v>1</v>
      </c>
      <c r="S19" s="140">
        <v>1</v>
      </c>
      <c r="T19" s="140">
        <v>1</v>
      </c>
      <c r="U19" s="140">
        <v>1</v>
      </c>
      <c r="V19" s="140">
        <v>1</v>
      </c>
      <c r="W19" s="140">
        <v>0</v>
      </c>
      <c r="X19" s="140">
        <v>1</v>
      </c>
      <c r="Y19" s="140">
        <v>1</v>
      </c>
      <c r="Z19" s="140">
        <v>0</v>
      </c>
      <c r="AA19" s="140">
        <f>SUM(H19:Z19)</f>
        <v>14</v>
      </c>
      <c r="AB19" s="67" t="s">
        <v>80</v>
      </c>
      <c r="AC19" s="126">
        <v>4</v>
      </c>
      <c r="AD19" s="123"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72" t="s">
        <v>253</v>
      </c>
      <c r="AF19" s="71" t="s">
        <v>64</v>
      </c>
      <c r="AG19" s="127">
        <v>15</v>
      </c>
      <c r="AH19" s="127">
        <v>15</v>
      </c>
      <c r="AI19" s="127">
        <v>15</v>
      </c>
      <c r="AJ19" s="127">
        <v>15</v>
      </c>
      <c r="AK19" s="127">
        <v>15</v>
      </c>
      <c r="AL19" s="127">
        <v>15</v>
      </c>
      <c r="AM19" s="127">
        <v>10</v>
      </c>
      <c r="AN19" s="114">
        <f t="shared" si="0"/>
        <v>100</v>
      </c>
      <c r="AO19" s="114" t="s">
        <v>65</v>
      </c>
      <c r="AP19" s="114" t="s">
        <v>65</v>
      </c>
      <c r="AQ19" s="114">
        <v>100</v>
      </c>
      <c r="AR19" s="114">
        <f>AVERAGE(AQ19:AQ20)</f>
        <v>100</v>
      </c>
      <c r="AS19" s="114" t="s">
        <v>65</v>
      </c>
      <c r="AT19" s="118" t="s">
        <v>67</v>
      </c>
      <c r="AU19" s="118" t="s">
        <v>158</v>
      </c>
      <c r="AV19" s="110" t="s">
        <v>96</v>
      </c>
      <c r="AW19" s="110">
        <v>1</v>
      </c>
      <c r="AX19" s="110" t="s">
        <v>63</v>
      </c>
      <c r="AY19" s="110">
        <v>5</v>
      </c>
      <c r="AZ19" s="123" t="s">
        <v>256</v>
      </c>
      <c r="BA19" s="123" t="s">
        <v>254</v>
      </c>
      <c r="BB19" s="123" t="s">
        <v>69</v>
      </c>
      <c r="BC19" s="65" t="s">
        <v>75</v>
      </c>
      <c r="BD19" s="51" t="s">
        <v>170</v>
      </c>
      <c r="BE19" s="2" t="s">
        <v>492</v>
      </c>
      <c r="BF19" s="3" t="s">
        <v>255</v>
      </c>
      <c r="BG19" s="3" t="s">
        <v>493</v>
      </c>
      <c r="BH19" s="112" t="s">
        <v>494</v>
      </c>
      <c r="BI19" s="51" t="s">
        <v>165</v>
      </c>
      <c r="BJ19" s="111" t="s">
        <v>181</v>
      </c>
      <c r="BK19" s="112" t="s">
        <v>155</v>
      </c>
      <c r="BL19" s="53" t="s">
        <v>155</v>
      </c>
      <c r="BM19" s="471" t="s">
        <v>495</v>
      </c>
    </row>
    <row r="20" spans="1:65" s="55" customFormat="1" ht="65.25" customHeight="1" x14ac:dyDescent="0.25">
      <c r="A20" s="132" t="s">
        <v>251</v>
      </c>
      <c r="B20" s="133" t="s">
        <v>258</v>
      </c>
      <c r="C20" s="70" t="s">
        <v>156</v>
      </c>
      <c r="D20" s="126" t="s">
        <v>155</v>
      </c>
      <c r="E20" s="69" t="s">
        <v>259</v>
      </c>
      <c r="F20" s="68" t="s">
        <v>78</v>
      </c>
      <c r="G20" s="68">
        <v>2</v>
      </c>
      <c r="H20" s="68">
        <v>1</v>
      </c>
      <c r="I20" s="68">
        <v>1</v>
      </c>
      <c r="J20" s="68">
        <v>0</v>
      </c>
      <c r="K20" s="68">
        <v>0</v>
      </c>
      <c r="L20" s="68">
        <v>1</v>
      </c>
      <c r="M20" s="68">
        <v>1</v>
      </c>
      <c r="N20" s="68">
        <v>1</v>
      </c>
      <c r="O20" s="68">
        <v>0</v>
      </c>
      <c r="P20" s="68">
        <v>1</v>
      </c>
      <c r="Q20" s="68">
        <v>1</v>
      </c>
      <c r="R20" s="68">
        <v>1</v>
      </c>
      <c r="S20" s="68">
        <v>1</v>
      </c>
      <c r="T20" s="68">
        <v>1</v>
      </c>
      <c r="U20" s="68">
        <v>1</v>
      </c>
      <c r="V20" s="68">
        <v>1</v>
      </c>
      <c r="W20" s="68">
        <v>0</v>
      </c>
      <c r="X20" s="68">
        <v>1</v>
      </c>
      <c r="Y20" s="68">
        <v>1</v>
      </c>
      <c r="Z20" s="68">
        <v>0</v>
      </c>
      <c r="AA20" s="68">
        <f>SUM(H20:Z20)</f>
        <v>14</v>
      </c>
      <c r="AB20" s="67" t="s">
        <v>80</v>
      </c>
      <c r="AC20" s="126">
        <v>4</v>
      </c>
      <c r="AD20" s="123"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6" t="s">
        <v>260</v>
      </c>
      <c r="AF20" s="110" t="s">
        <v>64</v>
      </c>
      <c r="AG20" s="127">
        <v>15</v>
      </c>
      <c r="AH20" s="127">
        <v>15</v>
      </c>
      <c r="AI20" s="127">
        <v>15</v>
      </c>
      <c r="AJ20" s="127">
        <v>15</v>
      </c>
      <c r="AK20" s="127">
        <v>15</v>
      </c>
      <c r="AL20" s="127">
        <v>15</v>
      </c>
      <c r="AM20" s="127">
        <v>10</v>
      </c>
      <c r="AN20" s="114">
        <f t="shared" si="0"/>
        <v>100</v>
      </c>
      <c r="AO20" s="114" t="s">
        <v>65</v>
      </c>
      <c r="AP20" s="114" t="s">
        <v>65</v>
      </c>
      <c r="AQ20" s="114">
        <v>100</v>
      </c>
      <c r="AR20" s="114">
        <f>AVERAGE(AQ20:AQ20)</f>
        <v>100</v>
      </c>
      <c r="AS20" s="114" t="s">
        <v>65</v>
      </c>
      <c r="AT20" s="118" t="s">
        <v>67</v>
      </c>
      <c r="AU20" s="118" t="s">
        <v>158</v>
      </c>
      <c r="AV20" s="110" t="s">
        <v>96</v>
      </c>
      <c r="AW20" s="110">
        <v>1</v>
      </c>
      <c r="AX20" s="110" t="s">
        <v>80</v>
      </c>
      <c r="AY20" s="110">
        <v>4</v>
      </c>
      <c r="AZ20" s="123"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3" t="s">
        <v>176</v>
      </c>
      <c r="BB20" s="123" t="s">
        <v>69</v>
      </c>
      <c r="BC20" s="65" t="s">
        <v>261</v>
      </c>
      <c r="BD20" s="51" t="s">
        <v>170</v>
      </c>
      <c r="BE20" s="2" t="s">
        <v>496</v>
      </c>
      <c r="BF20" s="3" t="s">
        <v>257</v>
      </c>
      <c r="BG20" s="3" t="s">
        <v>120</v>
      </c>
      <c r="BH20" s="3" t="s">
        <v>497</v>
      </c>
      <c r="BI20" s="51" t="s">
        <v>165</v>
      </c>
      <c r="BJ20" s="51" t="s">
        <v>181</v>
      </c>
      <c r="BK20" s="51" t="s">
        <v>255</v>
      </c>
      <c r="BL20" s="64" t="s">
        <v>155</v>
      </c>
      <c r="BM20" s="472"/>
    </row>
    <row r="21" spans="1:65" s="55" customFormat="1" ht="75" customHeight="1" x14ac:dyDescent="0.25">
      <c r="A21" s="137" t="s">
        <v>269</v>
      </c>
      <c r="B21" s="138" t="s">
        <v>498</v>
      </c>
      <c r="C21" s="121" t="s">
        <v>156</v>
      </c>
      <c r="D21" s="120" t="s">
        <v>155</v>
      </c>
      <c r="E21" s="134" t="s">
        <v>272</v>
      </c>
      <c r="F21" s="135" t="s">
        <v>78</v>
      </c>
      <c r="G21" s="135">
        <v>2</v>
      </c>
      <c r="H21" s="122">
        <v>1</v>
      </c>
      <c r="I21" s="122">
        <v>1</v>
      </c>
      <c r="J21" s="122">
        <v>0</v>
      </c>
      <c r="K21" s="122">
        <v>0</v>
      </c>
      <c r="L21" s="122">
        <v>1</v>
      </c>
      <c r="M21" s="122">
        <v>1</v>
      </c>
      <c r="N21" s="122">
        <v>1</v>
      </c>
      <c r="O21" s="122">
        <v>0</v>
      </c>
      <c r="P21" s="122">
        <v>1</v>
      </c>
      <c r="Q21" s="122">
        <v>1</v>
      </c>
      <c r="R21" s="122">
        <v>1</v>
      </c>
      <c r="S21" s="122">
        <v>1</v>
      </c>
      <c r="T21" s="122">
        <v>1</v>
      </c>
      <c r="U21" s="122">
        <v>1</v>
      </c>
      <c r="V21" s="122">
        <v>1</v>
      </c>
      <c r="W21" s="122">
        <v>0</v>
      </c>
      <c r="X21" s="122">
        <v>1</v>
      </c>
      <c r="Y21" s="122">
        <v>1</v>
      </c>
      <c r="Z21" s="122">
        <v>0</v>
      </c>
      <c r="AA21" s="122">
        <f>SUM(H21:Z21)</f>
        <v>14</v>
      </c>
      <c r="AB21" s="125" t="s">
        <v>80</v>
      </c>
      <c r="AC21" s="120">
        <v>4</v>
      </c>
      <c r="AD21" s="129"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63" t="s">
        <v>499</v>
      </c>
      <c r="AF21" s="128" t="s">
        <v>64</v>
      </c>
      <c r="AG21" s="62">
        <v>15</v>
      </c>
      <c r="AH21" s="62">
        <v>15</v>
      </c>
      <c r="AI21" s="62">
        <v>15</v>
      </c>
      <c r="AJ21" s="62">
        <v>10</v>
      </c>
      <c r="AK21" s="62">
        <v>15</v>
      </c>
      <c r="AL21" s="62">
        <v>15</v>
      </c>
      <c r="AM21" s="62">
        <v>10</v>
      </c>
      <c r="AN21" s="130">
        <f t="shared" si="0"/>
        <v>95</v>
      </c>
      <c r="AO21" s="130" t="s">
        <v>65</v>
      </c>
      <c r="AP21" s="130" t="s">
        <v>65</v>
      </c>
      <c r="AQ21" s="130">
        <v>100</v>
      </c>
      <c r="AR21" s="130">
        <v>97</v>
      </c>
      <c r="AS21" s="130" t="s">
        <v>65</v>
      </c>
      <c r="AT21" s="128" t="s">
        <v>67</v>
      </c>
      <c r="AU21" s="128" t="s">
        <v>158</v>
      </c>
      <c r="AV21" s="124" t="s">
        <v>96</v>
      </c>
      <c r="AW21" s="124">
        <v>1</v>
      </c>
      <c r="AX21" s="124" t="s">
        <v>80</v>
      </c>
      <c r="AY21" s="124">
        <v>4</v>
      </c>
      <c r="AZ21" s="129" t="s">
        <v>256</v>
      </c>
      <c r="BA21" s="129" t="s">
        <v>176</v>
      </c>
      <c r="BB21" s="129" t="s">
        <v>69</v>
      </c>
      <c r="BC21" s="61" t="s">
        <v>273</v>
      </c>
      <c r="BD21" s="59" t="s">
        <v>170</v>
      </c>
      <c r="BE21" s="60" t="s">
        <v>500</v>
      </c>
      <c r="BF21" s="58" t="s">
        <v>111</v>
      </c>
      <c r="BG21" s="58" t="s">
        <v>501</v>
      </c>
      <c r="BH21" s="58" t="s">
        <v>502</v>
      </c>
      <c r="BI21" s="59" t="s">
        <v>165</v>
      </c>
      <c r="BJ21" s="58" t="s">
        <v>503</v>
      </c>
      <c r="BK21" s="58" t="s">
        <v>111</v>
      </c>
      <c r="BL21" s="57" t="s">
        <v>504</v>
      </c>
      <c r="BM21" s="56" t="s">
        <v>505</v>
      </c>
    </row>
    <row r="22" spans="1:65" ht="27" customHeight="1" x14ac:dyDescent="0.25">
      <c r="A22" s="541" t="s">
        <v>275</v>
      </c>
      <c r="B22" s="542" t="s">
        <v>506</v>
      </c>
      <c r="C22" s="555" t="s">
        <v>156</v>
      </c>
      <c r="D22" s="127" t="s">
        <v>264</v>
      </c>
      <c r="E22" s="553" t="s">
        <v>279</v>
      </c>
      <c r="F22" s="517" t="s">
        <v>61</v>
      </c>
      <c r="G22" s="517">
        <v>3</v>
      </c>
      <c r="H22" s="543">
        <v>1</v>
      </c>
      <c r="I22" s="543">
        <v>1</v>
      </c>
      <c r="J22" s="543">
        <v>0</v>
      </c>
      <c r="K22" s="543">
        <v>0</v>
      </c>
      <c r="L22" s="543">
        <v>0</v>
      </c>
      <c r="M22" s="543">
        <v>0</v>
      </c>
      <c r="N22" s="543">
        <v>0</v>
      </c>
      <c r="O22" s="543">
        <v>0</v>
      </c>
      <c r="P22" s="543">
        <v>1</v>
      </c>
      <c r="Q22" s="543">
        <v>1</v>
      </c>
      <c r="R22" s="543">
        <v>1</v>
      </c>
      <c r="S22" s="543">
        <v>1</v>
      </c>
      <c r="T22" s="543">
        <v>1</v>
      </c>
      <c r="U22" s="543">
        <v>1</v>
      </c>
      <c r="V22" s="543">
        <v>1</v>
      </c>
      <c r="W22" s="543">
        <v>0</v>
      </c>
      <c r="X22" s="543">
        <v>0</v>
      </c>
      <c r="Y22" s="543">
        <v>0</v>
      </c>
      <c r="Z22" s="543">
        <v>0</v>
      </c>
      <c r="AA22" s="543">
        <v>9</v>
      </c>
      <c r="AB22" s="546" t="s">
        <v>80</v>
      </c>
      <c r="AC22" s="549">
        <v>4</v>
      </c>
      <c r="AD22" s="558" t="s">
        <v>200</v>
      </c>
      <c r="AE22" s="52" t="s">
        <v>507</v>
      </c>
      <c r="AF22" s="497" t="s">
        <v>64</v>
      </c>
      <c r="AG22" s="117">
        <v>15</v>
      </c>
      <c r="AH22" s="117">
        <v>15</v>
      </c>
      <c r="AI22" s="117">
        <v>15</v>
      </c>
      <c r="AJ22" s="117">
        <v>15</v>
      </c>
      <c r="AK22" s="117">
        <v>15</v>
      </c>
      <c r="AL22" s="117">
        <v>15</v>
      </c>
      <c r="AM22" s="117">
        <v>10</v>
      </c>
      <c r="AN22" s="117">
        <v>100</v>
      </c>
      <c r="AO22" s="117" t="s">
        <v>65</v>
      </c>
      <c r="AP22" s="117" t="s">
        <v>65</v>
      </c>
      <c r="AQ22" s="117" t="s">
        <v>65</v>
      </c>
      <c r="AR22" s="559">
        <v>100</v>
      </c>
      <c r="AS22" s="560" t="s">
        <v>65</v>
      </c>
      <c r="AT22" s="481" t="s">
        <v>67</v>
      </c>
      <c r="AU22" s="481" t="s">
        <v>67</v>
      </c>
      <c r="AV22" s="483" t="s">
        <v>96</v>
      </c>
      <c r="AW22" s="483">
        <v>1</v>
      </c>
      <c r="AX22" s="483" t="s">
        <v>408</v>
      </c>
      <c r="AY22" s="483">
        <v>2</v>
      </c>
      <c r="AZ22" s="550" t="s">
        <v>320</v>
      </c>
      <c r="BA22" s="551" t="s">
        <v>508</v>
      </c>
      <c r="BB22" s="552" t="s">
        <v>69</v>
      </c>
      <c r="BC22" s="51">
        <v>43831</v>
      </c>
      <c r="BD22" s="51">
        <v>44166</v>
      </c>
      <c r="BE22" s="113" t="s">
        <v>509</v>
      </c>
      <c r="BF22" s="112" t="s">
        <v>122</v>
      </c>
      <c r="BG22" s="112" t="s">
        <v>510</v>
      </c>
      <c r="BH22" s="112" t="s">
        <v>511</v>
      </c>
      <c r="BI22" s="51" t="s">
        <v>281</v>
      </c>
      <c r="BJ22" s="54" t="s">
        <v>512</v>
      </c>
      <c r="BK22" s="112" t="s">
        <v>282</v>
      </c>
      <c r="BL22" s="53"/>
      <c r="BM22" s="471" t="s">
        <v>513</v>
      </c>
    </row>
    <row r="23" spans="1:65" ht="30" customHeight="1" x14ac:dyDescent="0.25">
      <c r="A23" s="541"/>
      <c r="B23" s="542"/>
      <c r="C23" s="556"/>
      <c r="D23" s="127" t="s">
        <v>264</v>
      </c>
      <c r="E23" s="554"/>
      <c r="F23" s="518"/>
      <c r="G23" s="518"/>
      <c r="H23" s="544"/>
      <c r="I23" s="544"/>
      <c r="J23" s="544"/>
      <c r="K23" s="544"/>
      <c r="L23" s="544"/>
      <c r="M23" s="544"/>
      <c r="N23" s="544"/>
      <c r="O23" s="544"/>
      <c r="P23" s="544"/>
      <c r="Q23" s="544"/>
      <c r="R23" s="544"/>
      <c r="S23" s="544"/>
      <c r="T23" s="544"/>
      <c r="U23" s="544"/>
      <c r="V23" s="544"/>
      <c r="W23" s="544"/>
      <c r="X23" s="544"/>
      <c r="Y23" s="544"/>
      <c r="Z23" s="544"/>
      <c r="AA23" s="544"/>
      <c r="AB23" s="547"/>
      <c r="AC23" s="549"/>
      <c r="AD23" s="558"/>
      <c r="AE23" s="52" t="s">
        <v>284</v>
      </c>
      <c r="AF23" s="533"/>
      <c r="AG23" s="127">
        <v>15</v>
      </c>
      <c r="AH23" s="127">
        <v>15</v>
      </c>
      <c r="AI23" s="127">
        <v>15</v>
      </c>
      <c r="AJ23" s="127">
        <v>15</v>
      </c>
      <c r="AK23" s="127">
        <v>15</v>
      </c>
      <c r="AL23" s="127">
        <v>15</v>
      </c>
      <c r="AM23" s="117">
        <v>10</v>
      </c>
      <c r="AN23" s="117">
        <v>100</v>
      </c>
      <c r="AO23" s="117" t="s">
        <v>65</v>
      </c>
      <c r="AP23" s="117" t="s">
        <v>65</v>
      </c>
      <c r="AQ23" s="117" t="s">
        <v>65</v>
      </c>
      <c r="AR23" s="559"/>
      <c r="AS23" s="560"/>
      <c r="AT23" s="481"/>
      <c r="AU23" s="481"/>
      <c r="AV23" s="483"/>
      <c r="AW23" s="483"/>
      <c r="AX23" s="483"/>
      <c r="AY23" s="483"/>
      <c r="AZ23" s="550"/>
      <c r="BA23" s="551"/>
      <c r="BB23" s="552"/>
      <c r="BC23" s="51">
        <v>43831</v>
      </c>
      <c r="BD23" s="51">
        <v>44166</v>
      </c>
      <c r="BE23" s="113" t="s">
        <v>514</v>
      </c>
      <c r="BF23" s="112" t="s">
        <v>122</v>
      </c>
      <c r="BG23" s="112" t="s">
        <v>285</v>
      </c>
      <c r="BH23" s="112" t="s">
        <v>286</v>
      </c>
      <c r="BI23" s="51" t="s">
        <v>281</v>
      </c>
      <c r="BJ23" s="54" t="s">
        <v>287</v>
      </c>
      <c r="BK23" s="112" t="s">
        <v>282</v>
      </c>
      <c r="BL23" s="53" t="s">
        <v>515</v>
      </c>
      <c r="BM23" s="537"/>
    </row>
    <row r="24" spans="1:65" ht="11.25" customHeight="1" x14ac:dyDescent="0.25">
      <c r="A24" s="541"/>
      <c r="B24" s="542"/>
      <c r="C24" s="557"/>
      <c r="D24" s="127" t="s">
        <v>264</v>
      </c>
      <c r="E24" s="523"/>
      <c r="F24" s="519"/>
      <c r="G24" s="519"/>
      <c r="H24" s="545"/>
      <c r="I24" s="545"/>
      <c r="J24" s="545"/>
      <c r="K24" s="545"/>
      <c r="L24" s="545"/>
      <c r="M24" s="545"/>
      <c r="N24" s="545"/>
      <c r="O24" s="545"/>
      <c r="P24" s="545"/>
      <c r="Q24" s="545"/>
      <c r="R24" s="545"/>
      <c r="S24" s="545"/>
      <c r="T24" s="545"/>
      <c r="U24" s="545"/>
      <c r="V24" s="545"/>
      <c r="W24" s="545"/>
      <c r="X24" s="545"/>
      <c r="Y24" s="545"/>
      <c r="Z24" s="545"/>
      <c r="AA24" s="545"/>
      <c r="AB24" s="548"/>
      <c r="AC24" s="549"/>
      <c r="AD24" s="558"/>
      <c r="AE24" s="52" t="s">
        <v>516</v>
      </c>
      <c r="AF24" s="498"/>
      <c r="AG24" s="127">
        <v>15</v>
      </c>
      <c r="AH24" s="127">
        <v>15</v>
      </c>
      <c r="AI24" s="127">
        <v>15</v>
      </c>
      <c r="AJ24" s="127">
        <v>15</v>
      </c>
      <c r="AK24" s="127">
        <v>15</v>
      </c>
      <c r="AL24" s="127">
        <v>15</v>
      </c>
      <c r="AM24" s="117">
        <v>10</v>
      </c>
      <c r="AN24" s="117">
        <v>100</v>
      </c>
      <c r="AO24" s="117" t="s">
        <v>65</v>
      </c>
      <c r="AP24" s="117" t="s">
        <v>65</v>
      </c>
      <c r="AQ24" s="117" t="s">
        <v>65</v>
      </c>
      <c r="AR24" s="559"/>
      <c r="AS24" s="560"/>
      <c r="AT24" s="481"/>
      <c r="AU24" s="481"/>
      <c r="AV24" s="483"/>
      <c r="AW24" s="483"/>
      <c r="AX24" s="483"/>
      <c r="AY24" s="483"/>
      <c r="AZ24" s="550"/>
      <c r="BA24" s="551"/>
      <c r="BB24" s="552"/>
      <c r="BC24" s="51">
        <v>43831</v>
      </c>
      <c r="BD24" s="51">
        <v>44166</v>
      </c>
      <c r="BE24" s="113" t="s">
        <v>517</v>
      </c>
      <c r="BF24" s="112" t="s">
        <v>288</v>
      </c>
      <c r="BG24" s="112" t="s">
        <v>289</v>
      </c>
      <c r="BH24" s="112" t="s">
        <v>518</v>
      </c>
      <c r="BI24" s="51" t="s">
        <v>281</v>
      </c>
      <c r="BJ24" s="50" t="s">
        <v>519</v>
      </c>
      <c r="BK24" s="112" t="s">
        <v>282</v>
      </c>
      <c r="BL24" s="112" t="s">
        <v>520</v>
      </c>
      <c r="BM24" s="472"/>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7AB45-9C17-4F0F-85D6-DCB5BD91874F}">
  <ds:schemaRef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fabc01ff-56fb-48a0-9569-326dbe949d88"/>
    <ds:schemaRef ds:uri="http://purl.org/dc/dcmitype/"/>
  </ds:schemaRefs>
</ds:datastoreItem>
</file>

<file path=customXml/itemProps2.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CB5F-9A9E-420F-906A-6AA1A5F8F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DE CORRUPCIÓN 2023</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Maria Angelica Cruz Herrera</cp:lastModifiedBy>
  <cp:revision/>
  <dcterms:created xsi:type="dcterms:W3CDTF">2020-12-18T16:28:33Z</dcterms:created>
  <dcterms:modified xsi:type="dcterms:W3CDTF">2023-02-23T13:33:47Z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