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2\PRESUPUESTO\"/>
    </mc:Choice>
  </mc:AlternateContent>
  <bookViews>
    <workbookView xWindow="0" yWindow="0" windowWidth="28770" windowHeight="11100"/>
  </bookViews>
  <sheets>
    <sheet name="Ejecución Presupuestal" sheetId="1" r:id="rId1"/>
    <sheet name="grafica" sheetId="2" r:id="rId2"/>
  </sheets>
  <externalReferences>
    <externalReference r:id="rId3"/>
    <externalReference r:id="rId4"/>
  </externalReferences>
  <definedNames>
    <definedName name="CPA">[1]Listas!$B$1:$B$19</definedName>
    <definedName name="gasto">[1]Listas!$F$1:$F$7</definedName>
    <definedName name="GRUPO">[1]Listas!$M$1:$M$17</definedName>
    <definedName name="M">[1]Listas!$D$1:$D$4</definedName>
    <definedName name="metas">[2]Listas!$A$1:$A$15</definedName>
    <definedName name="proceso">[1]Listas!$K$1:$K$15</definedName>
    <definedName name="PROYECTO">[1]Listas!$C$1:$C$2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6" i="2" l="1"/>
  <c r="AQ126" i="2"/>
  <c r="BE126" i="2" s="1"/>
  <c r="AR126" i="2"/>
  <c r="AT126" i="2"/>
  <c r="AU126" i="2"/>
  <c r="AW126" i="2"/>
  <c r="AX126" i="2"/>
  <c r="AY126" i="2"/>
  <c r="AZ126" i="2"/>
  <c r="BA126" i="2"/>
  <c r="BB126" i="2"/>
  <c r="BC126" i="2"/>
  <c r="BD126" i="2"/>
  <c r="BH124" i="2"/>
  <c r="BG124" i="2"/>
  <c r="BF124" i="2"/>
  <c r="BE124" i="2"/>
  <c r="BD123" i="2"/>
  <c r="BC123" i="2"/>
  <c r="BB123" i="2"/>
  <c r="BA123" i="2"/>
  <c r="AZ123" i="2"/>
  <c r="AY123" i="2"/>
  <c r="AX123" i="2"/>
  <c r="BG123" i="2" s="1"/>
  <c r="AW123" i="2"/>
  <c r="AU123" i="2"/>
  <c r="AS123" i="2"/>
  <c r="AR123" i="2"/>
  <c r="AQ123" i="2"/>
  <c r="AP123" i="2"/>
  <c r="BH123" i="2" s="1"/>
  <c r="BH121" i="2"/>
  <c r="BG121" i="2"/>
  <c r="BF121" i="2"/>
  <c r="BE121" i="2"/>
  <c r="BH120" i="2"/>
  <c r="BG120" i="2"/>
  <c r="BF120" i="2"/>
  <c r="BE120" i="2"/>
  <c r="BH119" i="2"/>
  <c r="BG119" i="2"/>
  <c r="BF119" i="2"/>
  <c r="BE119" i="2"/>
  <c r="BH118" i="2"/>
  <c r="BG118" i="2"/>
  <c r="BF118" i="2"/>
  <c r="BE118" i="2"/>
  <c r="BH117" i="2"/>
  <c r="BG117" i="2"/>
  <c r="BF117" i="2"/>
  <c r="BE117" i="2"/>
  <c r="BH116" i="2"/>
  <c r="BG116" i="2"/>
  <c r="BF116" i="2"/>
  <c r="BE116" i="2"/>
  <c r="BH115" i="2"/>
  <c r="BG115" i="2"/>
  <c r="BF115" i="2"/>
  <c r="BE115" i="2"/>
  <c r="BH114" i="2"/>
  <c r="BG114" i="2"/>
  <c r="BF114" i="2"/>
  <c r="BE114" i="2"/>
  <c r="BH113" i="2"/>
  <c r="BG113" i="2"/>
  <c r="BF113" i="2"/>
  <c r="BE113" i="2"/>
  <c r="BH112" i="2"/>
  <c r="BG112" i="2"/>
  <c r="BF112" i="2"/>
  <c r="BE112" i="2"/>
  <c r="BH111" i="2"/>
  <c r="BG111" i="2"/>
  <c r="BF111" i="2"/>
  <c r="BE111" i="2"/>
  <c r="BH110" i="2"/>
  <c r="BG110" i="2"/>
  <c r="BF110" i="2"/>
  <c r="BE110" i="2"/>
  <c r="BH109" i="2"/>
  <c r="BG109" i="2"/>
  <c r="BF109" i="2"/>
  <c r="BE109" i="2"/>
  <c r="BH108" i="2"/>
  <c r="BG108" i="2"/>
  <c r="BF108" i="2"/>
  <c r="BE108" i="2"/>
  <c r="BH107" i="2"/>
  <c r="BG107" i="2"/>
  <c r="BF107" i="2"/>
  <c r="BE107" i="2"/>
  <c r="BH106" i="2"/>
  <c r="BG106" i="2"/>
  <c r="BF106" i="2"/>
  <c r="BE106" i="2"/>
  <c r="BD105" i="2"/>
  <c r="BE104" i="2"/>
  <c r="BD104" i="2"/>
  <c r="BC104" i="2"/>
  <c r="BB104" i="2"/>
  <c r="BA104" i="2"/>
  <c r="AZ104" i="2"/>
  <c r="AY104" i="2"/>
  <c r="AX104" i="2"/>
  <c r="BG104" i="2" s="1"/>
  <c r="AW104" i="2"/>
  <c r="AU104" i="2"/>
  <c r="AS104" i="2"/>
  <c r="AR104" i="2"/>
  <c r="AQ104" i="2"/>
  <c r="AP104" i="2"/>
  <c r="BF104" i="2" s="1"/>
  <c r="BH103" i="2"/>
  <c r="BG103" i="2"/>
  <c r="BF103" i="2"/>
  <c r="BE103" i="2"/>
  <c r="BH102" i="2"/>
  <c r="BG102" i="2"/>
  <c r="BF102" i="2"/>
  <c r="BE102" i="2"/>
  <c r="BH101" i="2"/>
  <c r="BG101" i="2"/>
  <c r="BF101" i="2"/>
  <c r="BE101" i="2"/>
  <c r="BH100" i="2"/>
  <c r="BG100" i="2"/>
  <c r="BF100" i="2"/>
  <c r="BE100" i="2"/>
  <c r="BH99" i="2"/>
  <c r="BG99" i="2"/>
  <c r="BF99" i="2"/>
  <c r="BE99" i="2"/>
  <c r="BH98" i="2"/>
  <c r="BG98" i="2"/>
  <c r="BF98" i="2"/>
  <c r="BE98" i="2"/>
  <c r="BH97" i="2"/>
  <c r="BG97" i="2"/>
  <c r="BF97" i="2"/>
  <c r="BE97" i="2"/>
  <c r="BH96" i="2"/>
  <c r="BG96" i="2"/>
  <c r="BF96" i="2"/>
  <c r="BE96" i="2"/>
  <c r="BH94" i="2"/>
  <c r="BG94" i="2"/>
  <c r="BF94" i="2"/>
  <c r="BE94" i="2"/>
  <c r="BH93" i="2"/>
  <c r="BG93" i="2"/>
  <c r="BF93" i="2"/>
  <c r="BE93" i="2"/>
  <c r="BH92" i="2"/>
  <c r="BG92" i="2"/>
  <c r="BF92" i="2"/>
  <c r="BE92" i="2"/>
  <c r="BH91" i="2"/>
  <c r="BG91" i="2"/>
  <c r="BF91" i="2"/>
  <c r="BE91" i="2"/>
  <c r="BH90" i="2"/>
  <c r="BG90" i="2"/>
  <c r="BF90" i="2"/>
  <c r="BE90" i="2"/>
  <c r="BD89" i="2"/>
  <c r="BC89" i="2"/>
  <c r="BB89" i="2"/>
  <c r="BA89" i="2"/>
  <c r="AZ89" i="2"/>
  <c r="AY89" i="2"/>
  <c r="AX89" i="2"/>
  <c r="BG89" i="2" s="1"/>
  <c r="AW89" i="2"/>
  <c r="AU89" i="2"/>
  <c r="AS89" i="2"/>
  <c r="AR89" i="2"/>
  <c r="AQ89" i="2"/>
  <c r="BE89" i="2" s="1"/>
  <c r="AP89" i="2"/>
  <c r="BF89" i="2" s="1"/>
  <c r="BH88" i="2"/>
  <c r="BG88" i="2"/>
  <c r="BF88" i="2"/>
  <c r="BE88" i="2"/>
  <c r="BH87" i="2"/>
  <c r="BG87" i="2"/>
  <c r="BF87" i="2"/>
  <c r="BE87" i="2"/>
  <c r="BH86" i="2"/>
  <c r="BG86" i="2"/>
  <c r="BF86" i="2"/>
  <c r="BE86" i="2"/>
  <c r="BH85" i="2"/>
  <c r="BG85" i="2"/>
  <c r="BF85" i="2"/>
  <c r="BE85" i="2"/>
  <c r="BH84" i="2"/>
  <c r="BG84" i="2"/>
  <c r="BF84" i="2"/>
  <c r="BE84" i="2"/>
  <c r="BH83" i="2"/>
  <c r="BG83" i="2"/>
  <c r="BF83" i="2"/>
  <c r="BE83" i="2"/>
  <c r="BH82" i="2"/>
  <c r="BG82" i="2"/>
  <c r="BF82" i="2"/>
  <c r="BE82" i="2"/>
  <c r="BH81" i="2"/>
  <c r="BG81" i="2"/>
  <c r="BF81" i="2"/>
  <c r="BE81" i="2"/>
  <c r="BH80" i="2"/>
  <c r="BG80" i="2"/>
  <c r="BF80" i="2"/>
  <c r="BE80" i="2"/>
  <c r="BH79" i="2"/>
  <c r="BG79" i="2"/>
  <c r="BF79" i="2"/>
  <c r="BE79" i="2"/>
  <c r="BH78" i="2"/>
  <c r="BG78" i="2"/>
  <c r="BF78" i="2"/>
  <c r="BE78" i="2"/>
  <c r="BH77" i="2"/>
  <c r="BG77" i="2"/>
  <c r="BF77" i="2"/>
  <c r="BE77" i="2"/>
  <c r="BH76" i="2"/>
  <c r="BG76" i="2"/>
  <c r="BF76" i="2"/>
  <c r="BE76" i="2"/>
  <c r="BH75" i="2"/>
  <c r="BG75" i="2"/>
  <c r="BF75" i="2"/>
  <c r="BE75" i="2"/>
  <c r="BH74" i="2"/>
  <c r="BG74" i="2"/>
  <c r="BF74" i="2"/>
  <c r="BE74" i="2"/>
  <c r="BH73" i="2"/>
  <c r="BG73" i="2"/>
  <c r="BF73" i="2"/>
  <c r="BE73" i="2"/>
  <c r="BH72" i="2"/>
  <c r="BG72" i="2"/>
  <c r="BF72" i="2"/>
  <c r="BE72" i="2"/>
  <c r="BH71" i="2"/>
  <c r="BG71" i="2"/>
  <c r="BF71" i="2"/>
  <c r="BE71" i="2"/>
  <c r="BH70" i="2"/>
  <c r="BG70" i="2"/>
  <c r="BF70" i="2"/>
  <c r="BE70" i="2"/>
  <c r="BH69" i="2"/>
  <c r="BG69" i="2"/>
  <c r="BF69" i="2"/>
  <c r="BE69" i="2"/>
  <c r="BH68" i="2"/>
  <c r="BG68" i="2"/>
  <c r="BF68" i="2"/>
  <c r="BE68" i="2"/>
  <c r="BH67" i="2"/>
  <c r="BG67" i="2"/>
  <c r="BF67" i="2"/>
  <c r="BE67" i="2"/>
  <c r="BH66" i="2"/>
  <c r="BG66" i="2"/>
  <c r="BF66" i="2"/>
  <c r="BE66" i="2"/>
  <c r="BH65" i="2"/>
  <c r="BG65" i="2"/>
  <c r="BF65" i="2"/>
  <c r="BE65" i="2"/>
  <c r="BH64" i="2"/>
  <c r="BG64" i="2"/>
  <c r="BF64" i="2"/>
  <c r="BE64" i="2"/>
  <c r="BH63" i="2"/>
  <c r="BG63" i="2"/>
  <c r="BF63" i="2"/>
  <c r="BE63" i="2"/>
  <c r="BH61" i="2"/>
  <c r="BG61" i="2"/>
  <c r="BF61" i="2"/>
  <c r="BE61" i="2"/>
  <c r="BH60" i="2"/>
  <c r="BG60" i="2"/>
  <c r="BF60" i="2"/>
  <c r="BE60" i="2"/>
  <c r="BH59" i="2"/>
  <c r="BG59" i="2"/>
  <c r="BF59" i="2"/>
  <c r="BE59" i="2"/>
  <c r="BH58" i="2"/>
  <c r="BG58" i="2"/>
  <c r="BF58" i="2"/>
  <c r="BE58" i="2"/>
  <c r="BH57" i="2"/>
  <c r="BG57" i="2"/>
  <c r="BF57" i="2"/>
  <c r="BE57" i="2"/>
  <c r="BH56" i="2"/>
  <c r="BG56" i="2"/>
  <c r="BF56" i="2"/>
  <c r="BE56" i="2"/>
  <c r="BH55" i="2"/>
  <c r="BG55" i="2"/>
  <c r="BF55" i="2"/>
  <c r="BE55" i="2"/>
  <c r="BH54" i="2"/>
  <c r="BG54" i="2"/>
  <c r="BF54" i="2"/>
  <c r="BE54" i="2"/>
  <c r="BH53" i="2"/>
  <c r="BG53" i="2"/>
  <c r="BF53" i="2"/>
  <c r="BE53" i="2"/>
  <c r="BH52" i="2"/>
  <c r="BG52" i="2"/>
  <c r="BF52" i="2"/>
  <c r="BE52" i="2"/>
  <c r="BH51" i="2"/>
  <c r="BG51" i="2"/>
  <c r="BF51" i="2"/>
  <c r="BE51" i="2"/>
  <c r="BH50" i="2"/>
  <c r="BG50" i="2"/>
  <c r="BF50" i="2"/>
  <c r="BE50" i="2"/>
  <c r="BH49" i="2"/>
  <c r="BG49" i="2"/>
  <c r="BF49" i="2"/>
  <c r="BE49" i="2"/>
  <c r="BH48" i="2"/>
  <c r="BG48" i="2"/>
  <c r="BF48" i="2"/>
  <c r="BE48" i="2"/>
  <c r="BD47" i="2"/>
  <c r="BC47" i="2"/>
  <c r="BC105" i="2" s="1"/>
  <c r="BB47" i="2"/>
  <c r="BA47" i="2"/>
  <c r="AZ47" i="2"/>
  <c r="AY47" i="2"/>
  <c r="AX47" i="2"/>
  <c r="AW47" i="2"/>
  <c r="AU47" i="2"/>
  <c r="AS47" i="2"/>
  <c r="AR47" i="2"/>
  <c r="AQ47" i="2"/>
  <c r="BE47" i="2" s="1"/>
  <c r="AP47" i="2"/>
  <c r="BH46" i="2"/>
  <c r="BG46" i="2"/>
  <c r="BF46" i="2"/>
  <c r="BE46" i="2"/>
  <c r="BH45" i="2"/>
  <c r="BG45" i="2"/>
  <c r="BF45" i="2"/>
  <c r="BE45" i="2"/>
  <c r="BH44" i="2"/>
  <c r="BG44" i="2"/>
  <c r="BF44" i="2"/>
  <c r="BE44" i="2"/>
  <c r="BH43" i="2"/>
  <c r="BG43" i="2"/>
  <c r="BF43" i="2"/>
  <c r="BE43" i="2"/>
  <c r="BH42" i="2"/>
  <c r="BG42" i="2"/>
  <c r="BF42" i="2"/>
  <c r="BE42" i="2"/>
  <c r="BH41" i="2"/>
  <c r="BG41" i="2"/>
  <c r="BF41" i="2"/>
  <c r="BE41" i="2"/>
  <c r="BH40" i="2"/>
  <c r="BG40" i="2"/>
  <c r="BF40" i="2"/>
  <c r="BE40" i="2"/>
  <c r="BH39" i="2"/>
  <c r="BG39" i="2"/>
  <c r="BF39" i="2"/>
  <c r="BE39" i="2"/>
  <c r="BH38" i="2"/>
  <c r="BG38" i="2"/>
  <c r="BF38" i="2"/>
  <c r="BE38" i="2"/>
  <c r="BH37" i="2"/>
  <c r="BG37" i="2"/>
  <c r="BF37" i="2"/>
  <c r="BE37" i="2"/>
  <c r="BH36" i="2"/>
  <c r="BG36" i="2"/>
  <c r="BF36" i="2"/>
  <c r="BE36" i="2"/>
  <c r="BH35" i="2"/>
  <c r="BG35" i="2"/>
  <c r="BF35" i="2"/>
  <c r="BE35" i="2"/>
  <c r="BH34" i="2"/>
  <c r="BG34" i="2"/>
  <c r="BF34" i="2"/>
  <c r="BE34" i="2"/>
  <c r="BH33" i="2"/>
  <c r="BG33" i="2"/>
  <c r="BF33" i="2"/>
  <c r="BE33" i="2"/>
  <c r="BH32" i="2"/>
  <c r="BG32" i="2"/>
  <c r="BF32" i="2"/>
  <c r="BE32" i="2"/>
  <c r="BH31" i="2"/>
  <c r="BG31" i="2"/>
  <c r="BF31" i="2"/>
  <c r="BE31" i="2"/>
  <c r="BH30" i="2"/>
  <c r="BG30" i="2"/>
  <c r="BF30" i="2"/>
  <c r="BE30" i="2"/>
  <c r="BH29" i="2"/>
  <c r="BG29" i="2"/>
  <c r="BF29" i="2"/>
  <c r="BE29" i="2"/>
  <c r="BH28" i="2"/>
  <c r="BG28" i="2"/>
  <c r="BF28" i="2"/>
  <c r="BE28" i="2"/>
  <c r="BH27" i="2"/>
  <c r="BG27" i="2"/>
  <c r="BF27" i="2"/>
  <c r="BE27" i="2"/>
  <c r="BH26" i="2"/>
  <c r="BG26" i="2"/>
  <c r="BF26" i="2"/>
  <c r="BE26" i="2"/>
  <c r="BH25" i="2"/>
  <c r="BG25" i="2"/>
  <c r="BF25" i="2"/>
  <c r="BE25" i="2"/>
  <c r="BH24" i="2"/>
  <c r="BG24" i="2"/>
  <c r="BF24" i="2"/>
  <c r="BE24" i="2"/>
  <c r="BH23" i="2"/>
  <c r="BG23" i="2"/>
  <c r="BF23" i="2"/>
  <c r="BE23" i="2"/>
  <c r="BH22" i="2"/>
  <c r="BG22" i="2"/>
  <c r="BF22" i="2"/>
  <c r="BE22" i="2"/>
  <c r="BH21" i="2"/>
  <c r="BG21" i="2"/>
  <c r="BF21" i="2"/>
  <c r="BE21" i="2"/>
  <c r="BH20" i="2"/>
  <c r="BG20" i="2"/>
  <c r="BF20" i="2"/>
  <c r="BE20" i="2"/>
  <c r="BH19" i="2"/>
  <c r="BG19" i="2"/>
  <c r="BF19" i="2"/>
  <c r="BE19" i="2"/>
  <c r="BH18" i="2"/>
  <c r="BG18" i="2"/>
  <c r="BF18" i="2"/>
  <c r="BE18" i="2"/>
  <c r="BE123" i="2" l="1"/>
  <c r="BF123" i="2"/>
  <c r="AX105" i="2"/>
  <c r="AZ105" i="2"/>
  <c r="BH104" i="2"/>
  <c r="AW105" i="2"/>
  <c r="BA105" i="2"/>
  <c r="AS105" i="2"/>
  <c r="BF47" i="2"/>
  <c r="AY105" i="2"/>
  <c r="AQ105" i="2"/>
  <c r="AR105" i="2"/>
  <c r="BB105" i="2"/>
  <c r="AU105" i="2"/>
  <c r="BH47" i="2"/>
  <c r="BG47" i="2"/>
  <c r="AP105" i="2"/>
  <c r="BH89" i="2"/>
  <c r="AX122" i="1"/>
  <c r="AY122" i="1"/>
  <c r="AZ122" i="1"/>
  <c r="BA122" i="1"/>
  <c r="BB122" i="1"/>
  <c r="BH122" i="1" s="1"/>
  <c r="BC122" i="1"/>
  <c r="BD122" i="1"/>
  <c r="AW122" i="1"/>
  <c r="AU122" i="1"/>
  <c r="AS122" i="1"/>
  <c r="AQ122" i="1"/>
  <c r="AR122" i="1"/>
  <c r="AP122" i="1"/>
  <c r="AX105" i="1"/>
  <c r="AX125" i="1" s="1"/>
  <c r="AY105" i="1"/>
  <c r="AY125" i="1" s="1"/>
  <c r="AU105" i="1"/>
  <c r="AU125" i="1" s="1"/>
  <c r="AS105" i="1"/>
  <c r="AT125" i="1" s="1"/>
  <c r="AX104" i="1"/>
  <c r="AY104" i="1"/>
  <c r="AZ104" i="1"/>
  <c r="BA104" i="1"/>
  <c r="BB104" i="1"/>
  <c r="BH104" i="1" s="1"/>
  <c r="BC104" i="1"/>
  <c r="BD104" i="1"/>
  <c r="AW104" i="1"/>
  <c r="AU104" i="1"/>
  <c r="AS104" i="1"/>
  <c r="AQ104" i="1"/>
  <c r="AR104" i="1"/>
  <c r="AP104" i="1"/>
  <c r="BE104" i="1" s="1"/>
  <c r="AX89" i="1"/>
  <c r="AY89" i="1"/>
  <c r="AZ89" i="1"/>
  <c r="BA89" i="1"/>
  <c r="BB89" i="1"/>
  <c r="BC89" i="1"/>
  <c r="BD89" i="1"/>
  <c r="BD105" i="1" s="1"/>
  <c r="BD125" i="1" s="1"/>
  <c r="AW89" i="1"/>
  <c r="AW105" i="1" s="1"/>
  <c r="AW125" i="1" s="1"/>
  <c r="AQ89" i="1"/>
  <c r="AU89" i="1"/>
  <c r="AS89" i="1"/>
  <c r="AR89" i="1"/>
  <c r="AP89" i="1"/>
  <c r="AX47" i="1"/>
  <c r="AY47" i="1"/>
  <c r="AZ47" i="1"/>
  <c r="AZ105" i="1" s="1"/>
  <c r="AZ125" i="1" s="1"/>
  <c r="BA47" i="1"/>
  <c r="BA105" i="1" s="1"/>
  <c r="BA125" i="1" s="1"/>
  <c r="BB47" i="1"/>
  <c r="BB105" i="1" s="1"/>
  <c r="BB125" i="1" s="1"/>
  <c r="BC47" i="1"/>
  <c r="BC105" i="1" s="1"/>
  <c r="BC125" i="1" s="1"/>
  <c r="BD47" i="1"/>
  <c r="AW47" i="1"/>
  <c r="AU47" i="1"/>
  <c r="AS47" i="1"/>
  <c r="AQ47" i="1"/>
  <c r="AQ105" i="1" s="1"/>
  <c r="AQ125" i="1" s="1"/>
  <c r="AR47" i="1"/>
  <c r="AR105" i="1" s="1"/>
  <c r="AR125" i="1" s="1"/>
  <c r="AP47" i="1"/>
  <c r="AP105" i="1" s="1"/>
  <c r="AP125" i="1" s="1"/>
  <c r="BE18" i="1"/>
  <c r="BH123" i="1"/>
  <c r="BG123" i="1"/>
  <c r="BF123" i="1"/>
  <c r="BE123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H98" i="1"/>
  <c r="BG98" i="1"/>
  <c r="BF98" i="1"/>
  <c r="BE98" i="1"/>
  <c r="BH97" i="1"/>
  <c r="BG97" i="1"/>
  <c r="BF97" i="1"/>
  <c r="BE97" i="1"/>
  <c r="BH96" i="1"/>
  <c r="BG96" i="1"/>
  <c r="BF96" i="1"/>
  <c r="BE96" i="1"/>
  <c r="BH94" i="1"/>
  <c r="BG94" i="1"/>
  <c r="BF94" i="1"/>
  <c r="BE94" i="1"/>
  <c r="BH93" i="1"/>
  <c r="BG93" i="1"/>
  <c r="BF93" i="1"/>
  <c r="BE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H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H126" i="2" l="1"/>
  <c r="BF105" i="2"/>
  <c r="BH105" i="2"/>
  <c r="BE105" i="2"/>
  <c r="BF126" i="2"/>
  <c r="BG105" i="2"/>
  <c r="BG126" i="2"/>
  <c r="BF104" i="1"/>
  <c r="BG122" i="1"/>
  <c r="BE47" i="1"/>
  <c r="BH47" i="1"/>
  <c r="BF122" i="1"/>
  <c r="BH125" i="1"/>
  <c r="BG47" i="1"/>
  <c r="BF89" i="1"/>
  <c r="BG104" i="1"/>
  <c r="BE89" i="1"/>
  <c r="BG89" i="1"/>
  <c r="BF105" i="1"/>
  <c r="BG125" i="1"/>
  <c r="BH105" i="1"/>
  <c r="BF47" i="1"/>
  <c r="BG105" i="1" l="1"/>
  <c r="BF125" i="1"/>
  <c r="BE125" i="1"/>
  <c r="BE105" i="1"/>
</calcChain>
</file>

<file path=xl/sharedStrings.xml><?xml version="1.0" encoding="utf-8"?>
<sst xmlns="http://schemas.openxmlformats.org/spreadsheetml/2006/main" count="2276" uniqueCount="192">
  <si>
    <t>Reporte de ejecución presupuestal</t>
  </si>
  <si>
    <t>Usuario Solicitante:</t>
  </si>
  <si>
    <t>MHsorodrig SOLANYI  MELISSA RODRIGUEZ GRANDE</t>
  </si>
  <si>
    <t>Unidad ó Subunidad Ejecutora  Solicitante:</t>
  </si>
  <si>
    <t>22-10-00 INSTITUTO NACIONAL PARA CIEGOS (INCI)</t>
  </si>
  <si>
    <t>Fecha y Hora Sistema:</t>
  </si>
  <si>
    <t>2023-01-16-8:19 a. m.</t>
  </si>
  <si>
    <t>AÑO FISCAL:</t>
  </si>
  <si>
    <t>2022</t>
  </si>
  <si>
    <t>VIGENCIA PRESUPUESTAL:</t>
  </si>
  <si>
    <t>ACTUAL</t>
  </si>
  <si>
    <t>FECHA MOVIMIENTOS:</t>
  </si>
  <si>
    <t>1/01/2022 A 31/12/2022</t>
  </si>
  <si>
    <t/>
  </si>
  <si>
    <t>UNIDAD O SUBUNIDAD EJECUTORA:</t>
  </si>
  <si>
    <t>22-10-00  INSTITUTO NACIONAL PARA CIEGOS (INCI)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</si>
  <si>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</si>
  <si>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</si>
  <si>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</si>
  <si>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</si>
  <si>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</si>
  <si>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</si>
  <si>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</si>
  <si>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</si>
  <si>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</si>
  <si>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</si>
  <si>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</si>
  <si>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</si>
  <si>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</si>
  <si>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</t>
  </si>
  <si>
    <t>RECURSO</t>
  </si>
  <si>
    <t>APROPIACION
VIGENTE DEP.GSTO</t>
  </si>
  <si>
    <t>TOTAL CDP
DEP.GSTOS</t>
  </si>
  <si>
    <t>APROPIACION
DISPONIBLE DEP.GSTO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</si>
  <si>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</si>
  <si>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</si>
  <si>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</si>
  <si>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</si>
  <si>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</si>
  <si>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</si>
  <si>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</si>
  <si>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</si>
  <si>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</si>
  <si>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</si>
  <si>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</si>
  <si>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</si>
  <si>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</si>
  <si>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</si>
  <si>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</si>
  <si>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</si>
  <si>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</si>
  <si>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</si>
  <si>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</si>
  <si>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</si>
  <si>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</si>
  <si>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</si>
  <si>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</si>
  <si>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</si>
  <si>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</si>
  <si>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</si>
  <si>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</si>
  <si>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</si>
  <si>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</si>
  <si>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</si>
  <si>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</si>
  <si>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</si>
  <si>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</si>
  <si>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</si>
  <si>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</si>
  <si>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</si>
  <si>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</si>
  <si>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</si>
  <si>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</si>
  <si>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</si>
  <si>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</si>
  <si>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</si>
  <si>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</si>
  <si>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</si>
  <si>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</si>
  <si>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</si>
  <si>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</si>
  <si>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</si>
  <si>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</si>
  <si>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</si>
  <si>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</si>
  <si>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</si>
  <si>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</si>
  <si>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</si>
  <si>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</si>
  <si>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</si>
  <si>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</si>
  <si>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</si>
  <si>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</si>
  <si>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</si>
  <si>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</si>
  <si>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</si>
  <si>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</si>
  <si>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</si>
  <si>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</si>
  <si>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</si>
  <si>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20</t>
  </si>
  <si>
    <t>INGRESOS CORRIENTES</t>
  </si>
  <si>
    <t>21</t>
  </si>
  <si>
    <t>OTROS RECURSOS DE TESORERIA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</si>
  <si>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</si>
  <si>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</si>
  <si>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</si>
  <si>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</si>
  <si>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</si>
  <si>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</si>
  <si>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</si>
  <si>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</si>
  <si>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</si>
  <si>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</si>
  <si>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</si>
  <si>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</si>
  <si>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</si>
  <si>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</si>
  <si>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</si>
  <si>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</si>
  <si>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</si>
  <si>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</si>
  <si>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</si>
  <si>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</si>
  <si>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</si>
  <si>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</si>
  <si>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</si>
  <si>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</si>
  <si>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TOTAL GASTOS DE ADQUISICIÓN DE BIENES Y SERVICIOS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</si>
  <si>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</si>
  <si>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</si>
  <si>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</si>
  <si>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</si>
  <si>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</si>
  <si>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</si>
  <si>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</si>
  <si>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</si>
  <si>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</si>
  <si>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</si>
  <si>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</si>
  <si>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</si>
  <si>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</si>
  <si>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</si>
  <si>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SSF</t>
  </si>
  <si>
    <t>11</t>
  </si>
  <si>
    <t>OTROS RECURSOS DEL TESORO</t>
  </si>
  <si>
    <t>CUOTA DE FISCALIZACIÓN Y AUDITAJE</t>
  </si>
  <si>
    <t>B</t>
  </si>
  <si>
    <t>FONDO DE CONTINGENCIAS</t>
  </si>
  <si>
    <t>APORTES AL FONDO DE CONTINGENCIAS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</si>
  <si>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</si>
  <si>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</si>
  <si>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</si>
  <si>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</si>
  <si>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</si>
  <si>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</si>
  <si>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</si>
  <si>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</si>
  <si>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</si>
  <si>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</si>
  <si>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</si>
  <si>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</si>
  <si>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</si>
  <si>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</si>
  <si>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</si>
  <si>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</si>
  <si>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</si>
  <si>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</si>
  <si>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</si>
  <si>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</si>
  <si>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</si>
  <si>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</si>
  <si>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ADQUISICIÓN DE BIENES Y SERVICIOS - SERVICIO DE GESTIÓN DOCUMENTAL - FORTALECIMIENTO DE PROCESOS Y RECURSOS DEL INCI PARA CONTRIBUIR CON EL MEJORAMIENTO DE SERVICIOS A LAS PERSONAS CON DISCAPACIDAD VISUAL  NACIONAL</t>
  </si>
  <si>
    <t>2299058</t>
  </si>
  <si>
    <t>SERVICIO DE EDUCACIÓN INFORMAL PARA LA GESTIÓN ADMINISTRATIVA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</si>
  <si>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</si>
  <si>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2299060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</si>
  <si>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</si>
  <si>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SERVICIO DE IMPLEMENTACIÓN SISTEMAS DE GESTIÓN</t>
  </si>
  <si>
    <t>2299062</t>
  </si>
  <si>
    <t>SERVICIOS DE INFORMACIÓN ACTUALIZADOS</t>
  </si>
  <si>
    <t>ADQUISICIÓN DE BIENES Y SERVICIOS - SERVICIOS DE INFORMACIÓN ACTUALIZADOS - FORTALECIMIENTO DE PROCESOS Y RECURSOS DEL INCI PARA CONTRIBUIR CON EL MEJORAMIENTO DE SERVICIOS A LAS PERSONAS CON DISCAPACIDAD VISUAL  NACIONAL</t>
  </si>
  <si>
    <t>TOTAL GASTOS DE INVERSIÓN</t>
  </si>
  <si>
    <t>TOTAL GASTOS INCI</t>
  </si>
  <si>
    <t>GLADYS MIREYA PARDO</t>
  </si>
  <si>
    <t>SOLANYI MELISSA RODRIGUEZ</t>
  </si>
  <si>
    <t xml:space="preserve">Coordinadora Administrativa y Financiera </t>
  </si>
  <si>
    <t>Profesional Universotario - Presupuesto</t>
  </si>
  <si>
    <t xml:space="preserve">TOTAL PAGOS
</t>
  </si>
  <si>
    <t xml:space="preserve">TOTAL
OBLIGACIONES </t>
  </si>
  <si>
    <t xml:space="preserve">TOTAL
COMPROMISO </t>
  </si>
  <si>
    <t>La Ejecución de Gastos del Presupuesto de la vigencia 2022 se destaca por su cumplimiento al 99%. Analizada desde el concepto de pagos, se logró una ejecución del 95% del Total del Presupuesto , resultado altamente positivo. Y analizada  desde lo pagado contra lo comprometido se ejecutó  en el 99% , de hecho la reserva presupuestal fue unicamente de $52.019,520 pesos esto es el 1% del presupuesto  y las Cuentas por pagar  de $621,087 pesos, un porcentaje inferior al 0,5% . El resultado de la Ejecución presupuestal en la vigencia 2022 es altamente positivo y favorable para la entidad como respuesta al compromiso desde la planificacion , la ejecuicion y el segumiento.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</si>
</sst>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.000000_-;\-* #,##0.000000_-;_-* &quot;-&quot;??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Fill="1" applyBorder="1"/>
    <xf numFmtId="164" fontId="2" fillId="0" borderId="0" xfId="1" applyNumberFormat="1" applyFont="1" applyFill="1" applyBorder="1"/>
    <xf numFmtId="0" fontId="2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4" fontId="5" fillId="0" borderId="0" xfId="1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164" fontId="6" fillId="4" borderId="8" xfId="1" applyNumberFormat="1" applyFont="1" applyFill="1" applyBorder="1" applyAlignment="1">
      <alignment horizontal="right" vertical="center" wrapText="1" readingOrder="1"/>
    </xf>
    <xf numFmtId="9" fontId="7" fillId="4" borderId="8" xfId="2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164" fontId="5" fillId="0" borderId="8" xfId="1" applyNumberFormat="1" applyFont="1" applyFill="1" applyBorder="1" applyAlignment="1">
      <alignment horizontal="right" vertical="center" wrapText="1" readingOrder="1"/>
    </xf>
    <xf numFmtId="9" fontId="2" fillId="5" borderId="8" xfId="2" applyFont="1" applyFill="1" applyBorder="1" applyAlignment="1">
      <alignment horizontal="center" vertical="center"/>
    </xf>
    <xf numFmtId="0" fontId="7" fillId="0" borderId="0" xfId="0" applyFont="1" applyFill="1" applyBorder="1"/>
    <xf numFmtId="9" fontId="7" fillId="6" borderId="8" xfId="2" applyFont="1" applyFill="1" applyBorder="1" applyAlignment="1">
      <alignment horizontal="center" vertical="center"/>
    </xf>
    <xf numFmtId="9" fontId="7" fillId="5" borderId="8" xfId="2" applyFont="1" applyFill="1" applyBorder="1" applyAlignment="1">
      <alignment horizontal="center" vertical="center"/>
    </xf>
    <xf numFmtId="164" fontId="6" fillId="6" borderId="8" xfId="1" applyNumberFormat="1" applyFont="1" applyFill="1" applyBorder="1" applyAlignment="1">
      <alignment horizontal="right"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10" fillId="0" borderId="10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left" vertical="center" wrapText="1" readingOrder="1"/>
    </xf>
    <xf numFmtId="164" fontId="6" fillId="6" borderId="8" xfId="1" applyNumberFormat="1" applyFont="1" applyFill="1" applyBorder="1" applyAlignment="1">
      <alignment vertical="center" wrapText="1" readingOrder="1"/>
    </xf>
    <xf numFmtId="164" fontId="2" fillId="0" borderId="0" xfId="1" applyNumberFormat="1" applyFont="1" applyFill="1" applyBorder="1" applyAlignment="1">
      <alignment vertical="center"/>
    </xf>
    <xf numFmtId="164" fontId="7" fillId="6" borderId="8" xfId="1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center" vertical="center" wrapText="1" readingOrder="1"/>
    </xf>
    <xf numFmtId="164" fontId="6" fillId="2" borderId="5" xfId="1" applyNumberFormat="1" applyFont="1" applyFill="1" applyBorder="1" applyAlignment="1">
      <alignment horizontal="center" vertical="center" wrapText="1" readingOrder="1"/>
    </xf>
    <xf numFmtId="0" fontId="6" fillId="3" borderId="8" xfId="3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 readingOrder="1"/>
    </xf>
    <xf numFmtId="164" fontId="5" fillId="0" borderId="0" xfId="1" applyNumberFormat="1" applyFont="1" applyFill="1" applyBorder="1" applyAlignment="1">
      <alignment vertical="top" wrapText="1" readingOrder="1"/>
    </xf>
    <xf numFmtId="164" fontId="2" fillId="0" borderId="0" xfId="1" applyNumberFormat="1" applyFont="1" applyFill="1" applyBorder="1"/>
    <xf numFmtId="164" fontId="6" fillId="2" borderId="5" xfId="1" applyNumberFormat="1" applyFont="1" applyFill="1" applyBorder="1" applyAlignment="1">
      <alignment horizontal="center" vertical="center" wrapText="1" readingOrder="1"/>
    </xf>
    <xf numFmtId="164" fontId="6" fillId="4" borderId="8" xfId="1" applyNumberFormat="1" applyFont="1" applyFill="1" applyBorder="1" applyAlignment="1">
      <alignment horizontal="right" vertical="center" wrapText="1" readingOrder="1"/>
    </xf>
    <xf numFmtId="164" fontId="5" fillId="0" borderId="8" xfId="1" applyNumberFormat="1" applyFont="1" applyFill="1" applyBorder="1" applyAlignment="1">
      <alignment horizontal="right" vertical="center" wrapText="1" readingOrder="1"/>
    </xf>
    <xf numFmtId="164" fontId="5" fillId="0" borderId="9" xfId="1" applyNumberFormat="1" applyFont="1" applyFill="1" applyBorder="1" applyAlignment="1">
      <alignment horizontal="right" vertical="center" wrapText="1" readingOrder="1"/>
    </xf>
    <xf numFmtId="164" fontId="2" fillId="5" borderId="0" xfId="1" applyNumberFormat="1" applyFont="1" applyFill="1" applyBorder="1" applyAlignment="1">
      <alignment vertical="center"/>
    </xf>
    <xf numFmtId="164" fontId="2" fillId="6" borderId="9" xfId="1" applyNumberFormat="1" applyFont="1" applyFill="1" applyBorder="1" applyAlignment="1">
      <alignment vertical="center"/>
    </xf>
    <xf numFmtId="164" fontId="2" fillId="6" borderId="11" xfId="1" applyNumberFormat="1" applyFont="1" applyFill="1" applyBorder="1" applyAlignment="1">
      <alignment vertical="center"/>
    </xf>
    <xf numFmtId="0" fontId="2" fillId="0" borderId="10" xfId="0" applyFont="1" applyFill="1" applyBorder="1"/>
    <xf numFmtId="0" fontId="11" fillId="0" borderId="10" xfId="0" applyFont="1" applyFill="1" applyBorder="1"/>
    <xf numFmtId="0" fontId="2" fillId="0" borderId="11" xfId="0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 applyFill="1" applyBorder="1" applyAlignment="1">
      <alignment vertical="top"/>
    </xf>
    <xf numFmtId="9" fontId="2" fillId="0" borderId="0" xfId="2" applyFont="1" applyFill="1" applyBorder="1"/>
    <xf numFmtId="165" fontId="2" fillId="0" borderId="0" xfId="4" applyNumberFormat="1" applyFont="1" applyFill="1" applyBorder="1"/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49" fontId="12" fillId="0" borderId="12" xfId="1" applyNumberFormat="1" applyFont="1" applyFill="1" applyBorder="1" applyAlignment="1">
      <alignment vertical="center" wrapText="1"/>
    </xf>
    <xf numFmtId="49" fontId="12" fillId="0" borderId="13" xfId="1" applyNumberFormat="1" applyFont="1" applyFill="1" applyBorder="1" applyAlignment="1">
      <alignment vertical="center" wrapText="1"/>
    </xf>
    <xf numFmtId="49" fontId="12" fillId="0" borderId="14" xfId="1" applyNumberFormat="1" applyFont="1" applyFill="1" applyBorder="1" applyAlignment="1">
      <alignment vertical="center" wrapText="1"/>
    </xf>
    <xf numFmtId="49" fontId="12" fillId="0" borderId="15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 wrapText="1"/>
    </xf>
    <xf numFmtId="49" fontId="12" fillId="0" borderId="16" xfId="1" applyNumberFormat="1" applyFont="1" applyFill="1" applyBorder="1" applyAlignment="1">
      <alignment vertical="center" wrapText="1"/>
    </xf>
    <xf numFmtId="49" fontId="12" fillId="0" borderId="17" xfId="1" applyNumberFormat="1" applyFont="1" applyFill="1" applyBorder="1" applyAlignment="1">
      <alignment vertical="center" wrapText="1"/>
    </xf>
    <xf numFmtId="49" fontId="12" fillId="0" borderId="18" xfId="1" applyNumberFormat="1" applyFont="1" applyFill="1" applyBorder="1" applyAlignment="1">
      <alignment vertical="center" wrapText="1"/>
    </xf>
    <xf numFmtId="49" fontId="12" fillId="0" borderId="19" xfId="1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left" vertical="top" wrapText="1" readingOrder="1"/>
    </xf>
    <xf numFmtId="164" fontId="5" fillId="0" borderId="0" xfId="1" applyNumberFormat="1" applyFont="1" applyFill="1" applyBorder="1" applyAlignment="1">
      <alignment vertical="top" wrapText="1" readingOrder="1"/>
    </xf>
    <xf numFmtId="164" fontId="2" fillId="0" borderId="0" xfId="1" applyNumberFormat="1" applyFont="1" applyFill="1" applyBorder="1"/>
    <xf numFmtId="0" fontId="6" fillId="2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vertical="center" wrapText="1" readingOrder="1"/>
    </xf>
    <xf numFmtId="0" fontId="6" fillId="2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2" fillId="0" borderId="4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8" fillId="4" borderId="8" xfId="0" applyNumberFormat="1" applyFont="1" applyFill="1" applyBorder="1" applyAlignment="1">
      <alignment vertical="center" wrapText="1" readingOrder="1"/>
    </xf>
    <xf numFmtId="0" fontId="9" fillId="4" borderId="8" xfId="0" applyFont="1" applyFill="1" applyBorder="1"/>
    <xf numFmtId="0" fontId="6" fillId="4" borderId="8" xfId="0" applyNumberFormat="1" applyFont="1" applyFill="1" applyBorder="1" applyAlignment="1">
      <alignment horizontal="center" vertical="center" wrapText="1" readingOrder="1"/>
    </xf>
    <xf numFmtId="0" fontId="7" fillId="4" borderId="8" xfId="0" applyFont="1" applyFill="1" applyBorder="1"/>
    <xf numFmtId="0" fontId="8" fillId="4" borderId="8" xfId="0" applyNumberFormat="1" applyFont="1" applyFill="1" applyBorder="1" applyAlignment="1">
      <alignment horizontal="left" vertical="center" wrapText="1" readingOrder="1"/>
    </xf>
    <xf numFmtId="164" fontId="6" fillId="4" borderId="8" xfId="1" applyNumberFormat="1" applyFont="1" applyFill="1" applyBorder="1" applyAlignment="1">
      <alignment horizontal="right" vertical="center" wrapText="1" readingOrder="1"/>
    </xf>
    <xf numFmtId="164" fontId="7" fillId="4" borderId="8" xfId="1" applyNumberFormat="1" applyFont="1" applyFill="1" applyBorder="1"/>
    <xf numFmtId="164" fontId="6" fillId="2" borderId="5" xfId="1" applyNumberFormat="1" applyFont="1" applyFill="1" applyBorder="1" applyAlignment="1">
      <alignment horizontal="center" vertical="center" wrapText="1" readingOrder="1"/>
    </xf>
    <xf numFmtId="164" fontId="2" fillId="0" borderId="6" xfId="1" applyNumberFormat="1" applyFont="1" applyFill="1" applyBorder="1" applyAlignment="1">
      <alignment vertical="center" wrapText="1" readingOrder="1"/>
    </xf>
    <xf numFmtId="0" fontId="11" fillId="4" borderId="8" xfId="0" applyFont="1" applyFill="1" applyBorder="1"/>
    <xf numFmtId="0" fontId="2" fillId="4" borderId="8" xfId="0" applyFont="1" applyFill="1" applyBorder="1"/>
    <xf numFmtId="164" fontId="2" fillId="4" borderId="8" xfId="1" applyNumberFormat="1" applyFont="1" applyFill="1" applyBorder="1"/>
    <xf numFmtId="164" fontId="5" fillId="0" borderId="8" xfId="1" applyNumberFormat="1" applyFont="1" applyFill="1" applyBorder="1" applyAlignment="1">
      <alignment horizontal="right" vertical="center" wrapText="1" readingOrder="1"/>
    </xf>
    <xf numFmtId="164" fontId="2" fillId="0" borderId="8" xfId="1" applyNumberFormat="1" applyFont="1" applyFill="1" applyBorder="1"/>
    <xf numFmtId="0" fontId="5" fillId="0" borderId="8" xfId="0" applyNumberFormat="1" applyFont="1" applyFill="1" applyBorder="1" applyAlignment="1">
      <alignment horizontal="center" vertical="center" wrapText="1" readingOrder="1"/>
    </xf>
    <xf numFmtId="0" fontId="2" fillId="0" borderId="8" xfId="0" applyFont="1" applyFill="1" applyBorder="1"/>
    <xf numFmtId="0" fontId="10" fillId="0" borderId="8" xfId="0" applyNumberFormat="1" applyFont="1" applyFill="1" applyBorder="1" applyAlignment="1">
      <alignment vertical="center" wrapText="1" readingOrder="1"/>
    </xf>
    <xf numFmtId="0" fontId="11" fillId="0" borderId="8" xfId="0" applyFont="1" applyFill="1" applyBorder="1"/>
    <xf numFmtId="0" fontId="10" fillId="0" borderId="8" xfId="0" applyNumberFormat="1" applyFont="1" applyFill="1" applyBorder="1" applyAlignment="1">
      <alignment horizontal="left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6" fillId="6" borderId="9" xfId="0" applyNumberFormat="1" applyFont="1" applyFill="1" applyBorder="1" applyAlignment="1">
      <alignment horizontal="center" vertical="center" wrapText="1" readingOrder="1"/>
    </xf>
    <xf numFmtId="0" fontId="5" fillId="6" borderId="10" xfId="0" applyNumberFormat="1" applyFont="1" applyFill="1" applyBorder="1" applyAlignment="1">
      <alignment horizontal="center" vertical="center" wrapText="1" readingOrder="1"/>
    </xf>
    <xf numFmtId="0" fontId="5" fillId="6" borderId="11" xfId="0" applyNumberFormat="1" applyFont="1" applyFill="1" applyBorder="1" applyAlignment="1">
      <alignment horizontal="center" vertical="center" wrapText="1" readingOrder="1"/>
    </xf>
    <xf numFmtId="164" fontId="6" fillId="6" borderId="9" xfId="1" applyNumberFormat="1" applyFont="1" applyFill="1" applyBorder="1" applyAlignment="1">
      <alignment horizontal="center" vertical="center" wrapText="1" readingOrder="1"/>
    </xf>
    <xf numFmtId="164" fontId="6" fillId="6" borderId="11" xfId="1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left" vertical="center" wrapText="1" readingOrder="1"/>
    </xf>
    <xf numFmtId="0" fontId="6" fillId="4" borderId="8" xfId="0" applyNumberFormat="1" applyFont="1" applyFill="1" applyBorder="1" applyAlignment="1">
      <alignment vertical="center" wrapText="1" readingOrder="1"/>
    </xf>
    <xf numFmtId="0" fontId="6" fillId="6" borderId="10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164" fontId="5" fillId="0" borderId="9" xfId="1" applyNumberFormat="1" applyFont="1" applyFill="1" applyBorder="1" applyAlignment="1">
      <alignment horizontal="right" vertical="center" wrapText="1" readingOrder="1"/>
    </xf>
    <xf numFmtId="164" fontId="5" fillId="0" borderId="11" xfId="1" applyNumberFormat="1" applyFont="1" applyFill="1" applyBorder="1" applyAlignment="1">
      <alignment horizontal="right"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vertical="center" wrapText="1" readingOrder="1"/>
    </xf>
    <xf numFmtId="0" fontId="10" fillId="0" borderId="10" xfId="0" applyNumberFormat="1" applyFont="1" applyFill="1" applyBorder="1" applyAlignment="1">
      <alignment vertical="center" wrapText="1" readingOrder="1"/>
    </xf>
    <xf numFmtId="0" fontId="10" fillId="0" borderId="11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left" vertical="center" wrapText="1" readingOrder="1"/>
    </xf>
    <xf numFmtId="0" fontId="5" fillId="0" borderId="10" xfId="0" applyNumberFormat="1" applyFont="1" applyFill="1" applyBorder="1" applyAlignment="1">
      <alignment horizontal="left" vertical="center" wrapText="1" readingOrder="1"/>
    </xf>
    <xf numFmtId="0" fontId="5" fillId="0" borderId="11" xfId="0" applyNumberFormat="1" applyFont="1" applyFill="1" applyBorder="1" applyAlignment="1">
      <alignment horizontal="left" vertical="center" wrapText="1" readingOrder="1"/>
    </xf>
    <xf numFmtId="164" fontId="6" fillId="6" borderId="9" xfId="1" applyNumberFormat="1" applyFont="1" applyFill="1" applyBorder="1" applyAlignment="1">
      <alignment vertical="center" wrapText="1" readingOrder="1"/>
    </xf>
    <xf numFmtId="164" fontId="7" fillId="6" borderId="11" xfId="1" applyNumberFormat="1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64" fontId="7" fillId="6" borderId="9" xfId="1" applyNumberFormat="1" applyFont="1" applyFill="1" applyBorder="1" applyAlignment="1">
      <alignment horizontal="center" vertical="center"/>
    </xf>
    <xf numFmtId="164" fontId="7" fillId="6" borderId="11" xfId="1" applyNumberFormat="1" applyFont="1" applyFill="1" applyBorder="1" applyAlignment="1">
      <alignment horizontal="center" vertical="center"/>
    </xf>
  </cellXfs>
  <cellStyles count="5">
    <cellStyle name="Millares" xfId="4" builtinId="3"/>
    <cellStyle name="Millares [0]" xfId="1" builtinId="6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 PRESUPUESTAL</a:t>
            </a:r>
            <a:r>
              <a:rPr lang="es-CO" b="1" baseline="0"/>
              <a:t> DE GASTOS AÑO 2022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7005894755755"/>
          <c:y val="0.10046349848167783"/>
          <c:w val="0.82571763047943691"/>
          <c:h val="0.720900754429440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grafica!$A$18:$AJ$18</c:f>
              <c:strCache>
                <c:ptCount val="36"/>
                <c:pt idx="0">
                  <c:v>A</c:v>
                </c:pt>
                <c:pt idx="2">
                  <c:v>01</c:v>
                </c:pt>
                <c:pt idx="18">
                  <c:v>GASTOS DE PERSONAL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grafica!$AK$18:$BB$18</c:f>
            </c:numRef>
          </c:val>
          <c:extLst>
            <c:ext xmlns:c16="http://schemas.microsoft.com/office/drawing/2014/chart" uri="{C3380CC4-5D6E-409C-BE32-E72D297353CC}">
              <c16:uniqueId val="{00000000-D9F7-417F-8BB3-C12F97C5C8E1}"/>
            </c:ext>
          </c:extLst>
        </c:ser>
        <c:ser>
          <c:idx val="1"/>
          <c:order val="1"/>
          <c:tx>
            <c:strRef>
              <c:f>grafica!$A$19:$AJ$19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18">
                  <c:v>PLANTA DE PERSONAL PERMANENTE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grafica!$AK$19:$BB$19</c:f>
            </c:numRef>
          </c:val>
          <c:extLst>
            <c:ext xmlns:c16="http://schemas.microsoft.com/office/drawing/2014/chart" uri="{C3380CC4-5D6E-409C-BE32-E72D297353CC}">
              <c16:uniqueId val="{00000001-D9F7-417F-8BB3-C12F97C5C8E1}"/>
            </c:ext>
          </c:extLst>
        </c:ser>
        <c:ser>
          <c:idx val="2"/>
          <c:order val="2"/>
          <c:tx>
            <c:strRef>
              <c:f>grafica!$A$20:$AJ$20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18">
                  <c:v>SALARIO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grafica!$AK$20:$BB$20</c:f>
            </c:numRef>
          </c:val>
          <c:extLst>
            <c:ext xmlns:c16="http://schemas.microsoft.com/office/drawing/2014/chart" uri="{C3380CC4-5D6E-409C-BE32-E72D297353CC}">
              <c16:uniqueId val="{00000002-D9F7-417F-8BB3-C12F97C5C8E1}"/>
            </c:ext>
          </c:extLst>
        </c:ser>
        <c:ser>
          <c:idx val="3"/>
          <c:order val="3"/>
          <c:tx>
            <c:strRef>
              <c:f>grafica!$A$21:$AJ$21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8">
                  <c:v>FACTORES SALARIALES COMUNES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grafica!$AK$21:$BB$21</c:f>
            </c:numRef>
          </c:val>
          <c:extLst>
            <c:ext xmlns:c16="http://schemas.microsoft.com/office/drawing/2014/chart" uri="{C3380CC4-5D6E-409C-BE32-E72D297353CC}">
              <c16:uniqueId val="{00000003-D9F7-417F-8BB3-C12F97C5C8E1}"/>
            </c:ext>
          </c:extLst>
        </c:ser>
        <c:ser>
          <c:idx val="4"/>
          <c:order val="4"/>
          <c:tx>
            <c:strRef>
              <c:f>grafica!$A$22:$AJ$22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001</c:v>
                </c:pt>
                <c:pt idx="18">
                  <c:v>SUELDO BÁSICO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grafica!$AK$22:$BB$22</c:f>
            </c:numRef>
          </c:val>
          <c:extLst>
            <c:ext xmlns:c16="http://schemas.microsoft.com/office/drawing/2014/chart" uri="{C3380CC4-5D6E-409C-BE32-E72D297353CC}">
              <c16:uniqueId val="{00000004-D9F7-417F-8BB3-C12F97C5C8E1}"/>
            </c:ext>
          </c:extLst>
        </c:ser>
        <c:ser>
          <c:idx val="5"/>
          <c:order val="5"/>
          <c:tx>
            <c:strRef>
              <c:f>grafica!$A$23:$AJ$23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003</c:v>
                </c:pt>
                <c:pt idx="18">
                  <c:v>PRIMA TÉCNICA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grafica!$AK$23:$BB$23</c:f>
            </c:numRef>
          </c:val>
          <c:extLst>
            <c:ext xmlns:c16="http://schemas.microsoft.com/office/drawing/2014/chart" uri="{C3380CC4-5D6E-409C-BE32-E72D297353CC}">
              <c16:uniqueId val="{00000005-D9F7-417F-8BB3-C12F97C5C8E1}"/>
            </c:ext>
          </c:extLst>
        </c:ser>
        <c:ser>
          <c:idx val="6"/>
          <c:order val="6"/>
          <c:tx>
            <c:strRef>
              <c:f>grafica!$A$24:$AJ$24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004</c:v>
                </c:pt>
                <c:pt idx="18">
                  <c:v>SUBSIDIO DE ALIMENTACIÓN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grafica!$AK$24:$BB$24</c:f>
            </c:numRef>
          </c:val>
          <c:extLst>
            <c:ext xmlns:c16="http://schemas.microsoft.com/office/drawing/2014/chart" uri="{C3380CC4-5D6E-409C-BE32-E72D297353CC}">
              <c16:uniqueId val="{00000006-D9F7-417F-8BB3-C12F97C5C8E1}"/>
            </c:ext>
          </c:extLst>
        </c:ser>
        <c:ser>
          <c:idx val="7"/>
          <c:order val="7"/>
          <c:tx>
            <c:strRef>
              <c:f>grafica!$A$25:$AJ$25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005</c:v>
                </c:pt>
                <c:pt idx="18">
                  <c:v>AUXILIO DE TRANSPORTE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grafica!$AK$25:$BB$25</c:f>
            </c:numRef>
          </c:val>
          <c:extLst>
            <c:ext xmlns:c16="http://schemas.microsoft.com/office/drawing/2014/chart" uri="{C3380CC4-5D6E-409C-BE32-E72D297353CC}">
              <c16:uniqueId val="{00000007-D9F7-417F-8BB3-C12F97C5C8E1}"/>
            </c:ext>
          </c:extLst>
        </c:ser>
        <c:ser>
          <c:idx val="8"/>
          <c:order val="8"/>
          <c:tx>
            <c:strRef>
              <c:f>grafica!$A$26:$AJ$26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006</c:v>
                </c:pt>
                <c:pt idx="18">
                  <c:v>PRIMA DE SERVICIO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grafica!$AK$26:$BB$26</c:f>
            </c:numRef>
          </c:val>
          <c:extLst>
            <c:ext xmlns:c16="http://schemas.microsoft.com/office/drawing/2014/chart" uri="{C3380CC4-5D6E-409C-BE32-E72D297353CC}">
              <c16:uniqueId val="{00000008-D9F7-417F-8BB3-C12F97C5C8E1}"/>
            </c:ext>
          </c:extLst>
        </c:ser>
        <c:ser>
          <c:idx val="9"/>
          <c:order val="9"/>
          <c:tx>
            <c:strRef>
              <c:f>grafica!$A$27:$AJ$27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007</c:v>
                </c:pt>
                <c:pt idx="18">
                  <c:v>BONIFICACIÓN POR SERVICIOS PRESTADOS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grafica!$AK$27:$BB$27</c:f>
            </c:numRef>
          </c:val>
          <c:extLst>
            <c:ext xmlns:c16="http://schemas.microsoft.com/office/drawing/2014/chart" uri="{C3380CC4-5D6E-409C-BE32-E72D297353CC}">
              <c16:uniqueId val="{00000009-D9F7-417F-8BB3-C12F97C5C8E1}"/>
            </c:ext>
          </c:extLst>
        </c:ser>
        <c:ser>
          <c:idx val="10"/>
          <c:order val="10"/>
          <c:tx>
            <c:strRef>
              <c:f>grafica!$A$28:$AJ$28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008</c:v>
                </c:pt>
                <c:pt idx="18">
                  <c:v>HORAS EXTRAS, DOMINICALES, FESTIVOS Y RECARGOS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grafica!$AK$28:$BB$28</c:f>
            </c:numRef>
          </c:val>
          <c:extLst>
            <c:ext xmlns:c16="http://schemas.microsoft.com/office/drawing/2014/chart" uri="{C3380CC4-5D6E-409C-BE32-E72D297353CC}">
              <c16:uniqueId val="{0000000A-D9F7-417F-8BB3-C12F97C5C8E1}"/>
            </c:ext>
          </c:extLst>
        </c:ser>
        <c:ser>
          <c:idx val="11"/>
          <c:order val="11"/>
          <c:tx>
            <c:strRef>
              <c:f>grafica!$A$29:$AJ$29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009</c:v>
                </c:pt>
                <c:pt idx="18">
                  <c:v>PRIMA DE NAVIDAD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grafica!$AK$29:$BB$29</c:f>
            </c:numRef>
          </c:val>
          <c:extLst>
            <c:ext xmlns:c16="http://schemas.microsoft.com/office/drawing/2014/chart" uri="{C3380CC4-5D6E-409C-BE32-E72D297353CC}">
              <c16:uniqueId val="{0000000B-D9F7-417F-8BB3-C12F97C5C8E1}"/>
            </c:ext>
          </c:extLst>
        </c:ser>
        <c:ser>
          <c:idx val="12"/>
          <c:order val="12"/>
          <c:tx>
            <c:strRef>
              <c:f>grafica!$A$30:$AJ$30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010</c:v>
                </c:pt>
                <c:pt idx="18">
                  <c:v>PRIMA DE 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grafica!$AK$30:$BB$30</c:f>
            </c:numRef>
          </c:val>
          <c:extLst>
            <c:ext xmlns:c16="http://schemas.microsoft.com/office/drawing/2014/chart" uri="{C3380CC4-5D6E-409C-BE32-E72D297353CC}">
              <c16:uniqueId val="{0000000C-D9F7-417F-8BB3-C12F97C5C8E1}"/>
            </c:ext>
          </c:extLst>
        </c:ser>
        <c:ser>
          <c:idx val="53"/>
          <c:order val="53"/>
          <c:tx>
            <c:strRef>
              <c:f>grafica!$A$71:$AJ$71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005</c:v>
                </c:pt>
                <c:pt idx="11">
                  <c:v>004</c:v>
                </c:pt>
                <c:pt idx="18">
                  <c:v>SERVICIOS DE CONSTRUCCIÓN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grafica!$AK$71:$BB$71</c:f>
            </c:numRef>
          </c:val>
          <c:extLst>
            <c:ext xmlns:c16="http://schemas.microsoft.com/office/drawing/2014/chart" uri="{C3380CC4-5D6E-409C-BE32-E72D297353CC}">
              <c16:uniqueId val="{0000000D-D9F7-417F-8BB3-C12F97C5C8E1}"/>
            </c:ext>
          </c:extLst>
        </c:ser>
        <c:ser>
          <c:idx val="54"/>
          <c:order val="54"/>
          <c:tx>
            <c:strRef>
              <c:f>grafica!$A$72:$AJ$72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004</c:v>
                </c:pt>
                <c:pt idx="18">
                  <c:v>SERVICIOS DE TRANSPORTE DE PASAJEROS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grafica!$AK$72:$BB$72</c:f>
            </c:numRef>
          </c:val>
          <c:extLst>
            <c:ext xmlns:c16="http://schemas.microsoft.com/office/drawing/2014/chart" uri="{C3380CC4-5D6E-409C-BE32-E72D297353CC}">
              <c16:uniqueId val="{0000000E-D9F7-417F-8BB3-C12F97C5C8E1}"/>
            </c:ext>
          </c:extLst>
        </c:ser>
        <c:ser>
          <c:idx val="55"/>
          <c:order val="55"/>
          <c:tx>
            <c:strRef>
              <c:f>grafica!$A$73:$AJ$73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009</c:v>
                </c:pt>
                <c:pt idx="18">
                  <c:v>SERVICIOS DE DISTRIBUCIÓN DE ELECTRICIDAD, GAS Y AGUA (POR CUENTA PROPIA)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grafica!$AK$73:$BB$73</c:f>
            </c:numRef>
          </c:val>
          <c:extLst>
            <c:ext xmlns:c16="http://schemas.microsoft.com/office/drawing/2014/chart" uri="{C3380CC4-5D6E-409C-BE32-E72D297353CC}">
              <c16:uniqueId val="{0000000F-D9F7-417F-8BB3-C12F97C5C8E1}"/>
            </c:ext>
          </c:extLst>
        </c:ser>
        <c:ser>
          <c:idx val="56"/>
          <c:order val="56"/>
          <c:tx>
            <c:strRef>
              <c:f>grafica!$A$74:$AJ$74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009</c:v>
                </c:pt>
                <c:pt idx="18">
                  <c:v>SERVICIOS DE DISTRIBUCIÓN DE ELECTRICIDAD, GAS Y AGUA (POR CUENTA PROPIA)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grafica!$AK$74:$BB$74</c:f>
            </c:numRef>
          </c:val>
          <c:extLst>
            <c:ext xmlns:c16="http://schemas.microsoft.com/office/drawing/2014/chart" uri="{C3380CC4-5D6E-409C-BE32-E72D297353CC}">
              <c16:uniqueId val="{00000010-D9F7-417F-8BB3-C12F97C5C8E1}"/>
            </c:ext>
          </c:extLst>
        </c:ser>
        <c:ser>
          <c:idx val="57"/>
          <c:order val="57"/>
          <c:tx>
            <c:strRef>
              <c:f>grafica!$A$75:$AJ$75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007</c:v>
                </c:pt>
                <c:pt idx="11">
                  <c:v>001</c:v>
                </c:pt>
                <c:pt idx="18">
                  <c:v>SERVICIOS FINANCIEROS Y SERVICIOS CONEXOS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grafica!$AK$75:$BB$75</c:f>
            </c:numRef>
          </c:val>
          <c:extLst>
            <c:ext xmlns:c16="http://schemas.microsoft.com/office/drawing/2014/chart" uri="{C3380CC4-5D6E-409C-BE32-E72D297353CC}">
              <c16:uniqueId val="{00000011-D9F7-417F-8BB3-C12F97C5C8E1}"/>
            </c:ext>
          </c:extLst>
        </c:ser>
        <c:ser>
          <c:idx val="58"/>
          <c:order val="58"/>
          <c:tx>
            <c:strRef>
              <c:f>grafica!$A$76:$AJ$76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007</c:v>
                </c:pt>
                <c:pt idx="11">
                  <c:v>001</c:v>
                </c:pt>
                <c:pt idx="18">
                  <c:v>SERVICIOS FINANCIEROS Y SERVICIOS CONEXOS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grafica!$AK$76:$BB$76</c:f>
            </c:numRef>
          </c:val>
          <c:extLst>
            <c:ext xmlns:c16="http://schemas.microsoft.com/office/drawing/2014/chart" uri="{C3380CC4-5D6E-409C-BE32-E72D297353CC}">
              <c16:uniqueId val="{00000012-D9F7-417F-8BB3-C12F97C5C8E1}"/>
            </c:ext>
          </c:extLst>
        </c:ser>
        <c:ser>
          <c:idx val="59"/>
          <c:order val="59"/>
          <c:tx>
            <c:strRef>
              <c:f>grafica!$A$77:$AJ$77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002</c:v>
                </c:pt>
                <c:pt idx="18">
                  <c:v>SERVICIOS JURÍDICOS Y CONTABLES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grafica!$AK$77:$BB$77</c:f>
            </c:numRef>
          </c:val>
          <c:extLst>
            <c:ext xmlns:c16="http://schemas.microsoft.com/office/drawing/2014/chart" uri="{C3380CC4-5D6E-409C-BE32-E72D297353CC}">
              <c16:uniqueId val="{00000013-D9F7-417F-8BB3-C12F97C5C8E1}"/>
            </c:ext>
          </c:extLst>
        </c:ser>
        <c:ser>
          <c:idx val="60"/>
          <c:order val="60"/>
          <c:tx>
            <c:strRef>
              <c:f>grafica!$A$78:$AJ$78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003</c:v>
                </c:pt>
                <c:pt idx="18">
                  <c:v>OTROS SERVICIOS PROFESIONALES, CIENTÍFICOS Y TÉCNICOS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grafica!$AK$78:$BB$78</c:f>
            </c:numRef>
          </c:val>
          <c:extLst>
            <c:ext xmlns:c16="http://schemas.microsoft.com/office/drawing/2014/chart" uri="{C3380CC4-5D6E-409C-BE32-E72D297353CC}">
              <c16:uniqueId val="{00000014-D9F7-417F-8BB3-C12F97C5C8E1}"/>
            </c:ext>
          </c:extLst>
        </c:ser>
        <c:ser>
          <c:idx val="61"/>
          <c:order val="61"/>
          <c:tx>
            <c:strRef>
              <c:f>grafica!$A$79:$AJ$79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003</c:v>
                </c:pt>
                <c:pt idx="18">
                  <c:v>OTROS SERVICIOS PROFESIONALES, CIENTÍFICOS Y TÉCNICOS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grafica!$AK$79:$BB$79</c:f>
            </c:numRef>
          </c:val>
          <c:extLst>
            <c:ext xmlns:c16="http://schemas.microsoft.com/office/drawing/2014/chart" uri="{C3380CC4-5D6E-409C-BE32-E72D297353CC}">
              <c16:uniqueId val="{00000015-D9F7-417F-8BB3-C12F97C5C8E1}"/>
            </c:ext>
          </c:extLst>
        </c:ser>
        <c:ser>
          <c:idx val="62"/>
          <c:order val="62"/>
          <c:tx>
            <c:strRef>
              <c:f>grafica!$A$80:$AJ$80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004</c:v>
                </c:pt>
                <c:pt idx="18">
                  <c:v>SERVICIOS DE TELECOMUNICACIONES, TRANSMISIÓN Y SUMINISTRO DE INFORMACIÓN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grafica!$AK$80:$BB$80</c:f>
            </c:numRef>
          </c:val>
          <c:extLst>
            <c:ext xmlns:c16="http://schemas.microsoft.com/office/drawing/2014/chart" uri="{C3380CC4-5D6E-409C-BE32-E72D297353CC}">
              <c16:uniqueId val="{00000016-D9F7-417F-8BB3-C12F97C5C8E1}"/>
            </c:ext>
          </c:extLst>
        </c:ser>
        <c:ser>
          <c:idx val="63"/>
          <c:order val="63"/>
          <c:tx>
            <c:strRef>
              <c:f>grafica!$A$81:$AJ$81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005</c:v>
                </c:pt>
                <c:pt idx="18">
                  <c:v>SERVICIOS DE SOPORTE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grafica!$AK$81:$BB$81</c:f>
            </c:numRef>
          </c:val>
          <c:extLst>
            <c:ext xmlns:c16="http://schemas.microsoft.com/office/drawing/2014/chart" uri="{C3380CC4-5D6E-409C-BE32-E72D297353CC}">
              <c16:uniqueId val="{00000017-D9F7-417F-8BB3-C12F97C5C8E1}"/>
            </c:ext>
          </c:extLst>
        </c:ser>
        <c:ser>
          <c:idx val="64"/>
          <c:order val="64"/>
          <c:tx>
            <c:strRef>
              <c:f>grafica!$A$82:$AJ$82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grafica!$AK$82:$BB$82</c:f>
            </c:numRef>
          </c:val>
          <c:extLst>
            <c:ext xmlns:c16="http://schemas.microsoft.com/office/drawing/2014/chart" uri="{C3380CC4-5D6E-409C-BE32-E72D297353CC}">
              <c16:uniqueId val="{00000018-D9F7-417F-8BB3-C12F97C5C8E1}"/>
            </c:ext>
          </c:extLst>
        </c:ser>
        <c:ser>
          <c:idx val="65"/>
          <c:order val="65"/>
          <c:tx>
            <c:strRef>
              <c:f>grafica!$A$83:$AJ$83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grafica!$AK$83:$BB$83</c:f>
            </c:numRef>
          </c:val>
          <c:extLst>
            <c:ext xmlns:c16="http://schemas.microsoft.com/office/drawing/2014/chart" uri="{C3380CC4-5D6E-409C-BE32-E72D297353CC}">
              <c16:uniqueId val="{00000019-D9F7-417F-8BB3-C12F97C5C8E1}"/>
            </c:ext>
          </c:extLst>
        </c:ser>
        <c:ser>
          <c:idx val="66"/>
          <c:order val="66"/>
          <c:tx>
            <c:strRef>
              <c:f>grafica!$A$84:$AJ$84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grafica!$AK$84:$BB$84</c:f>
            </c:numRef>
          </c:val>
          <c:extLst>
            <c:ext xmlns:c16="http://schemas.microsoft.com/office/drawing/2014/chart" uri="{C3380CC4-5D6E-409C-BE32-E72D297353CC}">
              <c16:uniqueId val="{0000001A-D9F7-417F-8BB3-C12F97C5C8E1}"/>
            </c:ext>
          </c:extLst>
        </c:ser>
        <c:ser>
          <c:idx val="67"/>
          <c:order val="67"/>
          <c:tx>
            <c:strRef>
              <c:f>grafica!$A$85:$AJ$85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004</c:v>
                </c:pt>
                <c:pt idx="18">
                  <c:v>SERVICIOS DE ALCANTARILLADO, RECOLECCIÓN, TRATAMIENTO Y DISPOSICIÓN DE DESECHOS Y OTROS SERVICIOS DE SANEAMIENTO AMBIENTAL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grafica!$AK$85:$BB$85</c:f>
            </c:numRef>
          </c:val>
          <c:extLst>
            <c:ext xmlns:c16="http://schemas.microsoft.com/office/drawing/2014/chart" uri="{C3380CC4-5D6E-409C-BE32-E72D297353CC}">
              <c16:uniqueId val="{0000001B-D9F7-417F-8BB3-C12F97C5C8E1}"/>
            </c:ext>
          </c:extLst>
        </c:ser>
        <c:ser>
          <c:idx val="68"/>
          <c:order val="68"/>
          <c:tx>
            <c:strRef>
              <c:f>grafica!$A$86:$AJ$86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004</c:v>
                </c:pt>
                <c:pt idx="18">
                  <c:v>SERVICIOS DE ALCANTARILLADO, RECOLECCIÓN, TRATAMIENTO Y DISPOSICIÓN DE DESECHOS Y OTROS SERVICIOS DE SANEAMIENTO AMBIENTAL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grafica!$AK$86:$BB$86</c:f>
            </c:numRef>
          </c:val>
          <c:extLst>
            <c:ext xmlns:c16="http://schemas.microsoft.com/office/drawing/2014/chart" uri="{C3380CC4-5D6E-409C-BE32-E72D297353CC}">
              <c16:uniqueId val="{0000001C-D9F7-417F-8BB3-C12F97C5C8E1}"/>
            </c:ext>
          </c:extLst>
        </c:ser>
        <c:ser>
          <c:idx val="69"/>
          <c:order val="69"/>
          <c:tx>
            <c:strRef>
              <c:f>grafica!$A$87:$AJ$87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006</c:v>
                </c:pt>
                <c:pt idx="18">
                  <c:v>SERVICIOS DE ESPARCIMIENTO, CULTURALES Y DEPORTIVOS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grafica!$AK$87:$BB$87</c:f>
            </c:numRef>
          </c:val>
          <c:extLst>
            <c:ext xmlns:c16="http://schemas.microsoft.com/office/drawing/2014/chart" uri="{C3380CC4-5D6E-409C-BE32-E72D297353CC}">
              <c16:uniqueId val="{0000001D-D9F7-417F-8BB3-C12F97C5C8E1}"/>
            </c:ext>
          </c:extLst>
        </c:ser>
        <c:ser>
          <c:idx val="70"/>
          <c:order val="70"/>
          <c:tx>
            <c:strRef>
              <c:f>grafica!$A$88:$AJ$88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007</c:v>
                </c:pt>
                <c:pt idx="18">
                  <c:v>OTROS SERVICIOS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grafica!$AK$88:$BB$88</c:f>
            </c:numRef>
          </c:val>
          <c:extLst>
            <c:ext xmlns:c16="http://schemas.microsoft.com/office/drawing/2014/chart" uri="{C3380CC4-5D6E-409C-BE32-E72D297353CC}">
              <c16:uniqueId val="{0000001E-D9F7-417F-8BB3-C12F97C5C8E1}"/>
            </c:ext>
          </c:extLst>
        </c:ser>
        <c:ser>
          <c:idx val="71"/>
          <c:order val="71"/>
          <c:tx>
            <c:strRef>
              <c:f>grafica!$A$89:$AJ$89</c:f>
              <c:strCache>
                <c:ptCount val="36"/>
                <c:pt idx="0">
                  <c:v>TOTAL GASTOS DE ADQUISICIÓN DE BIENES Y SERVICIOS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grafica!$AK$89:$BB$89</c:f>
              <c:numCache>
                <c:formatCode>_-* #,##0.00_-;\-* #,##0.00_-;_-* "-"_-;_-@_-</c:formatCode>
                <c:ptCount val="5"/>
                <c:pt idx="0">
                  <c:v>702912950</c:v>
                </c:pt>
                <c:pt idx="1">
                  <c:v>684205344.65999985</c:v>
                </c:pt>
                <c:pt idx="3">
                  <c:v>670709401.0999999</c:v>
                </c:pt>
                <c:pt idx="4">
                  <c:v>670088314.0999999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9F7-417F-8BB3-C12F97C5C8E1}"/>
            </c:ext>
          </c:extLst>
        </c:ser>
        <c:ser>
          <c:idx val="72"/>
          <c:order val="72"/>
          <c:tx>
            <c:strRef>
              <c:f>grafica!$A$90:$AJ$90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18">
                  <c:v>PRESTACIONES PARA CUBRIR RIESGOS SOCIALES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grafica!$AK$90:$BB$90</c:f>
            </c:numRef>
          </c:val>
          <c:extLst>
            <c:ext xmlns:c16="http://schemas.microsoft.com/office/drawing/2014/chart" uri="{C3380CC4-5D6E-409C-BE32-E72D297353CC}">
              <c16:uniqueId val="{00000020-D9F7-417F-8BB3-C12F97C5C8E1}"/>
            </c:ext>
          </c:extLst>
        </c:ser>
        <c:ser>
          <c:idx val="73"/>
          <c:order val="73"/>
          <c:tx>
            <c:strRef>
              <c:f>grafica!$A$91:$AJ$91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18">
                  <c:v>PRESTACIONES SOCIALES RELACIONADAS CON EL EMPLEO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grafica!$AK$91:$BB$91</c:f>
            </c:numRef>
          </c:val>
          <c:extLst>
            <c:ext xmlns:c16="http://schemas.microsoft.com/office/drawing/2014/chart" uri="{C3380CC4-5D6E-409C-BE32-E72D297353CC}">
              <c16:uniqueId val="{00000021-D9F7-417F-8BB3-C12F97C5C8E1}"/>
            </c:ext>
          </c:extLst>
        </c:ser>
        <c:ser>
          <c:idx val="74"/>
          <c:order val="74"/>
          <c:tx>
            <c:strRef>
              <c:f>grafica!$A$92:$AJ$92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8">
                  <c:v>INCAPACIDADES Y LICENCIAS DE MATERNIDAD Y PATERNIDAD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grafica!$AK$92:$BB$92</c:f>
            </c:numRef>
          </c:val>
          <c:extLst>
            <c:ext xmlns:c16="http://schemas.microsoft.com/office/drawing/2014/chart" uri="{C3380CC4-5D6E-409C-BE32-E72D297353CC}">
              <c16:uniqueId val="{00000022-D9F7-417F-8BB3-C12F97C5C8E1}"/>
            </c:ext>
          </c:extLst>
        </c:ser>
        <c:ser>
          <c:idx val="75"/>
          <c:order val="75"/>
          <c:tx>
            <c:strRef>
              <c:f>grafica!$A$93:$AJ$93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1">
                  <c:v>001</c:v>
                </c:pt>
                <c:pt idx="18">
                  <c:v>INCAPACIDADES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grafica!$AK$93:$BB$93</c:f>
            </c:numRef>
          </c:val>
          <c:extLst>
            <c:ext xmlns:c16="http://schemas.microsoft.com/office/drawing/2014/chart" uri="{C3380CC4-5D6E-409C-BE32-E72D297353CC}">
              <c16:uniqueId val="{00000023-D9F7-417F-8BB3-C12F97C5C8E1}"/>
            </c:ext>
          </c:extLst>
        </c:ser>
        <c:ser>
          <c:idx val="76"/>
          <c:order val="76"/>
          <c:tx>
            <c:strRef>
              <c:f>grafica!$A$94:$AJ$94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1">
                  <c:v>002</c:v>
                </c:pt>
                <c:pt idx="18">
                  <c:v>LICENCIAS DE MATERNIDAD Y PATERNIDAD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grafica!$AK$94:$BB$94</c:f>
            </c:numRef>
          </c:val>
          <c:extLst>
            <c:ext xmlns:c16="http://schemas.microsoft.com/office/drawing/2014/chart" uri="{C3380CC4-5D6E-409C-BE32-E72D297353CC}">
              <c16:uniqueId val="{00000024-D9F7-417F-8BB3-C12F97C5C8E1}"/>
            </c:ext>
          </c:extLst>
        </c:ser>
        <c:ser>
          <c:idx val="77"/>
          <c:order val="77"/>
          <c:tx>
            <c:strRef>
              <c:f>grafica!$A$95:$AJ$95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10</c:v>
                </c:pt>
                <c:pt idx="18">
                  <c:v>SENTENCIAS Y CONCILIACIONES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grafica!$AK$95:$BB$95</c:f>
            </c:numRef>
          </c:val>
          <c:extLst>
            <c:ext xmlns:c16="http://schemas.microsoft.com/office/drawing/2014/chart" uri="{C3380CC4-5D6E-409C-BE32-E72D297353CC}">
              <c16:uniqueId val="{00000025-D9F7-417F-8BB3-C12F97C5C8E1}"/>
            </c:ext>
          </c:extLst>
        </c:ser>
        <c:ser>
          <c:idx val="78"/>
          <c:order val="78"/>
          <c:tx>
            <c:strRef>
              <c:f>grafica!$A$96:$AJ$96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18">
                  <c:v>IMPUESTOS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grafica!$AK$96:$BB$96</c:f>
            </c:numRef>
          </c:val>
          <c:extLst>
            <c:ext xmlns:c16="http://schemas.microsoft.com/office/drawing/2014/chart" uri="{C3380CC4-5D6E-409C-BE32-E72D297353CC}">
              <c16:uniqueId val="{00000026-D9F7-417F-8BB3-C12F97C5C8E1}"/>
            </c:ext>
          </c:extLst>
        </c:ser>
        <c:ser>
          <c:idx val="79"/>
          <c:order val="79"/>
          <c:tx>
            <c:strRef>
              <c:f>grafica!$A$97:$AJ$97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18">
                  <c:v>IMPUESTOS TERRITORIALES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grafica!$AK$97:$BB$97</c:f>
            </c:numRef>
          </c:val>
          <c:extLst>
            <c:ext xmlns:c16="http://schemas.microsoft.com/office/drawing/2014/chart" uri="{C3380CC4-5D6E-409C-BE32-E72D297353CC}">
              <c16:uniqueId val="{00000027-D9F7-417F-8BB3-C12F97C5C8E1}"/>
            </c:ext>
          </c:extLst>
        </c:ser>
        <c:ser>
          <c:idx val="80"/>
          <c:order val="80"/>
          <c:tx>
            <c:strRef>
              <c:f>grafica!$A$98:$AJ$98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8">
                  <c:v>001</c:v>
                </c:pt>
                <c:pt idx="18">
                  <c:v>IMPUESTO PREDIAL Y SOBRETASA AMBIENTAL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grafica!$AK$98:$BB$98</c:f>
            </c:numRef>
          </c:val>
          <c:extLst>
            <c:ext xmlns:c16="http://schemas.microsoft.com/office/drawing/2014/chart" uri="{C3380CC4-5D6E-409C-BE32-E72D297353CC}">
              <c16:uniqueId val="{00000028-D9F7-417F-8BB3-C12F97C5C8E1}"/>
            </c:ext>
          </c:extLst>
        </c:ser>
        <c:ser>
          <c:idx val="81"/>
          <c:order val="81"/>
          <c:tx>
            <c:strRef>
              <c:f>grafica!$A$99:$AJ$99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8">
                  <c:v>006</c:v>
                </c:pt>
                <c:pt idx="18">
                  <c:v>IMPUESTO SOBRE VEHÍCULOS AUTOMOTORES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grafica!$AK$99:$BB$99</c:f>
            </c:numRef>
          </c:val>
          <c:extLst>
            <c:ext xmlns:c16="http://schemas.microsoft.com/office/drawing/2014/chart" uri="{C3380CC4-5D6E-409C-BE32-E72D297353CC}">
              <c16:uniqueId val="{00000029-D9F7-417F-8BB3-C12F97C5C8E1}"/>
            </c:ext>
          </c:extLst>
        </c:ser>
        <c:ser>
          <c:idx val="82"/>
          <c:order val="82"/>
          <c:tx>
            <c:strRef>
              <c:f>grafica!$A$100:$AJ$100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04</c:v>
                </c:pt>
                <c:pt idx="18">
                  <c:v>CONTRIBUCIONES</c:v>
                </c:pt>
                <c:pt idx="26">
                  <c:v>Nación</c:v>
                </c:pt>
                <c:pt idx="31">
                  <c:v>SSF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grafica!$AK$100:$BB$100</c:f>
            </c:numRef>
          </c:val>
          <c:extLst>
            <c:ext xmlns:c16="http://schemas.microsoft.com/office/drawing/2014/chart" uri="{C3380CC4-5D6E-409C-BE32-E72D297353CC}">
              <c16:uniqueId val="{0000002A-D9F7-417F-8BB3-C12F97C5C8E1}"/>
            </c:ext>
          </c:extLst>
        </c:ser>
        <c:ser>
          <c:idx val="83"/>
          <c:order val="83"/>
          <c:tx>
            <c:strRef>
              <c:f>grafica!$A$101:$AJ$101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04</c:v>
                </c:pt>
                <c:pt idx="6">
                  <c:v>01</c:v>
                </c:pt>
                <c:pt idx="18">
                  <c:v>CUOTA DE FISCALIZACIÓN Y AUDITAJE</c:v>
                </c:pt>
                <c:pt idx="26">
                  <c:v>Nación</c:v>
                </c:pt>
                <c:pt idx="31">
                  <c:v>SSF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grafica!$AK$101:$BB$101</c:f>
            </c:numRef>
          </c:val>
          <c:extLst>
            <c:ext xmlns:c16="http://schemas.microsoft.com/office/drawing/2014/chart" uri="{C3380CC4-5D6E-409C-BE32-E72D297353CC}">
              <c16:uniqueId val="{0000002B-D9F7-417F-8BB3-C12F97C5C8E1}"/>
            </c:ext>
          </c:extLst>
        </c:ser>
        <c:ser>
          <c:idx val="84"/>
          <c:order val="84"/>
          <c:tx>
            <c:strRef>
              <c:f>grafica!$A$102:$AJ$102</c:f>
              <c:strCache>
                <c:ptCount val="36"/>
                <c:pt idx="0">
                  <c:v>B</c:v>
                </c:pt>
                <c:pt idx="2">
                  <c:v>10</c:v>
                </c:pt>
                <c:pt idx="4">
                  <c:v>04</c:v>
                </c:pt>
                <c:pt idx="18">
                  <c:v>FONDO DE CONTINGENCIAS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grafica!$AK$102:$BB$102</c:f>
            </c:numRef>
          </c:val>
          <c:extLst>
            <c:ext xmlns:c16="http://schemas.microsoft.com/office/drawing/2014/chart" uri="{C3380CC4-5D6E-409C-BE32-E72D297353CC}">
              <c16:uniqueId val="{0000002C-D9F7-417F-8BB3-C12F97C5C8E1}"/>
            </c:ext>
          </c:extLst>
        </c:ser>
        <c:ser>
          <c:idx val="85"/>
          <c:order val="85"/>
          <c:tx>
            <c:strRef>
              <c:f>grafica!$A$103:$AJ$103</c:f>
              <c:strCache>
                <c:ptCount val="36"/>
                <c:pt idx="0">
                  <c:v>B</c:v>
                </c:pt>
                <c:pt idx="2">
                  <c:v>10</c:v>
                </c:pt>
                <c:pt idx="4">
                  <c:v>04</c:v>
                </c:pt>
                <c:pt idx="6">
                  <c:v>01</c:v>
                </c:pt>
                <c:pt idx="18">
                  <c:v>APORTES AL FONDO DE CONTINGENCIAS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grafica!$AK$103:$BB$103</c:f>
            </c:numRef>
          </c:val>
          <c:extLst>
            <c:ext xmlns:c16="http://schemas.microsoft.com/office/drawing/2014/chart" uri="{C3380CC4-5D6E-409C-BE32-E72D297353CC}">
              <c16:uniqueId val="{0000002D-D9F7-417F-8BB3-C12F97C5C8E1}"/>
            </c:ext>
          </c:extLst>
        </c:ser>
        <c:ser>
          <c:idx val="86"/>
          <c:order val="86"/>
          <c:tx>
            <c:strRef>
              <c:f>grafica!$A$104:$AJ$104</c:f>
              <c:strCache>
                <c:ptCount val="36"/>
                <c:pt idx="0">
                  <c:v>TOTAL GASTOS DE TRANSFERENCIAS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grafica!$AK$104:$BB$104</c:f>
              <c:numCache>
                <c:formatCode>_-* #,##0.00_-;\-* #,##0.00_-;_-* "-"_-;_-@_-</c:formatCode>
                <c:ptCount val="5"/>
                <c:pt idx="0">
                  <c:v>157948496</c:v>
                </c:pt>
                <c:pt idx="1">
                  <c:v>60615343</c:v>
                </c:pt>
                <c:pt idx="3">
                  <c:v>60615343</c:v>
                </c:pt>
                <c:pt idx="4">
                  <c:v>60615343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9F7-417F-8BB3-C12F97C5C8E1}"/>
            </c:ext>
          </c:extLst>
        </c:ser>
        <c:ser>
          <c:idx val="87"/>
          <c:order val="87"/>
          <c:tx>
            <c:strRef>
              <c:f>grafica!$A$105:$AJ$105</c:f>
              <c:strCache>
                <c:ptCount val="36"/>
                <c:pt idx="0">
                  <c:v>TOTAL GASTOS DE FUNCIONAMIENTO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grafica!$AK$105:$BB$105</c:f>
              <c:numCache>
                <c:formatCode>_-* #,##0.00_-;\-* #,##0.00_-;_-* "-"_-;_-@_-</c:formatCode>
                <c:ptCount val="5"/>
                <c:pt idx="0">
                  <c:v>6087082703</c:v>
                </c:pt>
                <c:pt idx="1">
                  <c:v>5771121126.6599998</c:v>
                </c:pt>
                <c:pt idx="3">
                  <c:v>5757625183.1000004</c:v>
                </c:pt>
                <c:pt idx="4">
                  <c:v>5757004096.1000004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D9F7-417F-8BB3-C12F97C5C8E1}"/>
            </c:ext>
          </c:extLst>
        </c:ser>
        <c:ser>
          <c:idx val="88"/>
          <c:order val="88"/>
          <c:tx>
            <c:strRef>
              <c:f>grafica!$A$106:$AJ$106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8">
                  <c:v>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grafica!$AK$106:$BB$106</c:f>
            </c:numRef>
          </c:val>
          <c:extLst>
            <c:ext xmlns:c16="http://schemas.microsoft.com/office/drawing/2014/chart" uri="{C3380CC4-5D6E-409C-BE32-E72D297353CC}">
              <c16:uniqueId val="{00000030-D9F7-417F-8BB3-C12F97C5C8E1}"/>
            </c:ext>
          </c:extLst>
        </c:ser>
        <c:ser>
          <c:idx val="89"/>
          <c:order val="89"/>
          <c:tx>
            <c:strRef>
              <c:f>grafica!$A$107:$AJ$107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8">
                  <c:v>SERVICIO DE PROMOCIÓN Y DIVULGACIÓN DE LOS DERECHOS DE LAS PERSONAS CON DISCAPACIDAD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grafica!$AK$107:$BB$107</c:f>
            </c:numRef>
          </c:val>
          <c:extLst>
            <c:ext xmlns:c16="http://schemas.microsoft.com/office/drawing/2014/chart" uri="{C3380CC4-5D6E-409C-BE32-E72D297353CC}">
              <c16:uniqueId val="{00000031-D9F7-417F-8BB3-C12F97C5C8E1}"/>
            </c:ext>
          </c:extLst>
        </c:ser>
        <c:ser>
          <c:idx val="90"/>
          <c:order val="90"/>
          <c:tx>
            <c:strRef>
              <c:f>grafica!$A$108:$AJ$108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4">
                  <c:v>02</c:v>
                </c:pt>
                <c:pt idx="18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grafica!$AK$108:$BB$108</c:f>
            </c:numRef>
          </c:val>
          <c:extLst>
            <c:ext xmlns:c16="http://schemas.microsoft.com/office/drawing/2014/chart" uri="{C3380CC4-5D6E-409C-BE32-E72D297353CC}">
              <c16:uniqueId val="{00000032-D9F7-417F-8BB3-C12F97C5C8E1}"/>
            </c:ext>
          </c:extLst>
        </c:ser>
        <c:ser>
          <c:idx val="91"/>
          <c:order val="91"/>
          <c:tx>
            <c:strRef>
              <c:f>grafica!$A$109:$AJ$109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8">
                  <c:v>SERVICIO DE PRODUCCIÓN DE CONTENIDOS Y AJUSTES RAZONABLES PARA PROMOVER Y GARANTIZAR EL ACCESO A LA INFORMACIÓN Y A LA COMUNICACIÓN PARA PERSONAS DISCAPACITADAS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grafica!$AK$109:$BB$109</c:f>
            </c:numRef>
          </c:val>
          <c:extLst>
            <c:ext xmlns:c16="http://schemas.microsoft.com/office/drawing/2014/chart" uri="{C3380CC4-5D6E-409C-BE32-E72D297353CC}">
              <c16:uniqueId val="{00000033-D9F7-417F-8BB3-C12F97C5C8E1}"/>
            </c:ext>
          </c:extLst>
        </c:ser>
        <c:ser>
          <c:idx val="92"/>
          <c:order val="92"/>
          <c:tx>
            <c:strRef>
              <c:f>grafica!$A$110:$AJ$110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4">
                  <c:v>02</c:v>
                </c:pt>
                <c:pt idx="18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grafica!$AK$110:$BB$110</c:f>
            </c:numRef>
          </c:val>
          <c:extLst>
            <c:ext xmlns:c16="http://schemas.microsoft.com/office/drawing/2014/chart" uri="{C3380CC4-5D6E-409C-BE32-E72D297353CC}">
              <c16:uniqueId val="{00000034-D9F7-417F-8BB3-C12F97C5C8E1}"/>
            </c:ext>
          </c:extLst>
        </c:ser>
        <c:ser>
          <c:idx val="93"/>
          <c:order val="93"/>
          <c:tx>
            <c:strRef>
              <c:f>grafica!$A$111:$AJ$111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8">
                  <c:v>SERVICIO DE ASISTENCIA TÉCNICA EN EDUCACIÓN CON ENFOQUE INCLUYENTE Y DE CALIDAD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grafica!$AK$111:$BB$111</c:f>
            </c:numRef>
          </c:val>
          <c:extLst>
            <c:ext xmlns:c16="http://schemas.microsoft.com/office/drawing/2014/chart" uri="{C3380CC4-5D6E-409C-BE32-E72D297353CC}">
              <c16:uniqueId val="{00000035-D9F7-417F-8BB3-C12F97C5C8E1}"/>
            </c:ext>
          </c:extLst>
        </c:ser>
        <c:ser>
          <c:idx val="94"/>
          <c:order val="94"/>
          <c:tx>
            <c:strRef>
              <c:f>grafica!$A$112:$AJ$112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4">
                  <c:v>02</c:v>
                </c:pt>
                <c:pt idx="18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grafica!$AK$112:$BB$112</c:f>
            </c:numRef>
          </c:val>
          <c:extLst>
            <c:ext xmlns:c16="http://schemas.microsoft.com/office/drawing/2014/chart" uri="{C3380CC4-5D6E-409C-BE32-E72D297353CC}">
              <c16:uniqueId val="{00000036-D9F7-417F-8BB3-C12F97C5C8E1}"/>
            </c:ext>
          </c:extLst>
        </c:ser>
        <c:ser>
          <c:idx val="95"/>
          <c:order val="95"/>
          <c:tx>
            <c:strRef>
              <c:f>grafica!$A$113:$AJ$113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8">
                  <c:v>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grafica!$AK$113:$BB$113</c:f>
            </c:numRef>
          </c:val>
          <c:extLst>
            <c:ext xmlns:c16="http://schemas.microsoft.com/office/drawing/2014/chart" uri="{C3380CC4-5D6E-409C-BE32-E72D297353CC}">
              <c16:uniqueId val="{00000037-D9F7-417F-8BB3-C12F97C5C8E1}"/>
            </c:ext>
          </c:extLst>
        </c:ser>
        <c:ser>
          <c:idx val="96"/>
          <c:order val="96"/>
          <c:tx>
            <c:strRef>
              <c:f>grafica!$A$114:$AJ$114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8">
                  <c:v>SERVICIO DE GESTIÓN DOCUMENTAL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grafica!$AK$114:$BB$114</c:f>
            </c:numRef>
          </c:val>
          <c:extLst>
            <c:ext xmlns:c16="http://schemas.microsoft.com/office/drawing/2014/chart" uri="{C3380CC4-5D6E-409C-BE32-E72D297353CC}">
              <c16:uniqueId val="{00000038-D9F7-417F-8BB3-C12F97C5C8E1}"/>
            </c:ext>
          </c:extLst>
        </c:ser>
        <c:ser>
          <c:idx val="97"/>
          <c:order val="97"/>
          <c:tx>
            <c:strRef>
              <c:f>grafica!$A$115:$AJ$115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4">
                  <c:v>02</c:v>
                </c:pt>
                <c:pt idx="18">
                  <c:v>ADQUISICIÓN DE BIENES Y SERVICIOS - SERVICIO DE GESTIÓN DOCUMENTAL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grafica!$AK$115:$BB$115</c:f>
            </c:numRef>
          </c:val>
          <c:extLst>
            <c:ext xmlns:c16="http://schemas.microsoft.com/office/drawing/2014/chart" uri="{C3380CC4-5D6E-409C-BE32-E72D297353CC}">
              <c16:uniqueId val="{00000039-D9F7-417F-8BB3-C12F97C5C8E1}"/>
            </c:ext>
          </c:extLst>
        </c:ser>
        <c:ser>
          <c:idx val="98"/>
          <c:order val="98"/>
          <c:tx>
            <c:strRef>
              <c:f>grafica!$A$116:$AJ$116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2299058</c:v>
                </c:pt>
                <c:pt idx="18">
                  <c:v>SERVICIO DE EDUCACIÓN INFORMAL PARA LA GESTIÓN ADMINISTRATIVA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grafica!$AK$116:$BB$116</c:f>
            </c:numRef>
          </c:val>
          <c:extLst>
            <c:ext xmlns:c16="http://schemas.microsoft.com/office/drawing/2014/chart" uri="{C3380CC4-5D6E-409C-BE32-E72D297353CC}">
              <c16:uniqueId val="{0000003A-D9F7-417F-8BB3-C12F97C5C8E1}"/>
            </c:ext>
          </c:extLst>
        </c:ser>
        <c:ser>
          <c:idx val="99"/>
          <c:order val="99"/>
          <c:tx>
            <c:strRef>
              <c:f>grafica!$A$117:$AJ$117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2299058</c:v>
                </c:pt>
                <c:pt idx="14">
                  <c:v>02</c:v>
                </c:pt>
                <c:pt idx="18">
                  <c:v>ADQUISICIÓN DE BIENES Y SERVICIOS - SERVICIO DE EDUCACIÓN INFORMAL PARA LA GESTIÓN ADMINISTRATIVA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grafica!$AK$117:$BB$117</c:f>
            </c:numRef>
          </c:val>
          <c:extLst>
            <c:ext xmlns:c16="http://schemas.microsoft.com/office/drawing/2014/chart" uri="{C3380CC4-5D6E-409C-BE32-E72D297353CC}">
              <c16:uniqueId val="{0000003B-D9F7-417F-8BB3-C12F97C5C8E1}"/>
            </c:ext>
          </c:extLst>
        </c:ser>
        <c:ser>
          <c:idx val="100"/>
          <c:order val="100"/>
          <c:tx>
            <c:strRef>
              <c:f>grafica!$A$118:$AJ$118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2299060</c:v>
                </c:pt>
                <c:pt idx="14">
                  <c:v>02</c:v>
                </c:pt>
                <c:pt idx="18">
                  <c:v>ADQUISICIÓN DE BIENES Y SERVICIOS - SERVICIO DE IMPLEMENTACIÓN SISTEMAS DE GESTIÓN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grafica!$AK$118:$BB$118</c:f>
            </c:numRef>
          </c:val>
          <c:extLst>
            <c:ext xmlns:c16="http://schemas.microsoft.com/office/drawing/2014/chart" uri="{C3380CC4-5D6E-409C-BE32-E72D297353CC}">
              <c16:uniqueId val="{0000003C-D9F7-417F-8BB3-C12F97C5C8E1}"/>
            </c:ext>
          </c:extLst>
        </c:ser>
        <c:ser>
          <c:idx val="101"/>
          <c:order val="101"/>
          <c:tx>
            <c:strRef>
              <c:f>grafica!$A$119:$AJ$119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2299060</c:v>
                </c:pt>
                <c:pt idx="18">
                  <c:v>SERVICIO DE IMPLEMENTACIÓN SISTEMAS DE GESTIÓN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grafica!$AK$119:$BB$119</c:f>
            </c:numRef>
          </c:val>
          <c:extLst>
            <c:ext xmlns:c16="http://schemas.microsoft.com/office/drawing/2014/chart" uri="{C3380CC4-5D6E-409C-BE32-E72D297353CC}">
              <c16:uniqueId val="{0000003D-D9F7-417F-8BB3-C12F97C5C8E1}"/>
            </c:ext>
          </c:extLst>
        </c:ser>
        <c:ser>
          <c:idx val="102"/>
          <c:order val="102"/>
          <c:tx>
            <c:strRef>
              <c:f>grafica!$A$120:$AJ$120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8">
                  <c:v>SERVICIOS DE INFORMACIÓN ACTUALIZADOS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grafica!$AK$120:$BB$120</c:f>
            </c:numRef>
          </c:val>
          <c:extLst>
            <c:ext xmlns:c16="http://schemas.microsoft.com/office/drawing/2014/chart" uri="{C3380CC4-5D6E-409C-BE32-E72D297353CC}">
              <c16:uniqueId val="{0000003E-D9F7-417F-8BB3-C12F97C5C8E1}"/>
            </c:ext>
          </c:extLst>
        </c:ser>
        <c:ser>
          <c:idx val="103"/>
          <c:order val="103"/>
          <c:tx>
            <c:strRef>
              <c:f>grafica!$A$121:$AJ$121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4">
                  <c:v>02</c:v>
                </c:pt>
                <c:pt idx="18">
                  <c:v>ADQUISICIÓN DE BIENES Y SERVICIOS - SERVICIOS DE INFORMACIÓN ACTUALIZADOS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grafica!$AK$121:$BB$121</c:f>
            </c:numRef>
          </c:val>
          <c:extLst>
            <c:ext xmlns:c16="http://schemas.microsoft.com/office/drawing/2014/chart" uri="{C3380CC4-5D6E-409C-BE32-E72D297353CC}">
              <c16:uniqueId val="{0000003F-D9F7-417F-8BB3-C12F97C5C8E1}"/>
            </c:ext>
          </c:extLst>
        </c:ser>
        <c:ser>
          <c:idx val="104"/>
          <c:order val="104"/>
          <c:tx>
            <c:strRef>
              <c:f>grafica!$A$122:$AJ$122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4">
                  <c:v>02</c:v>
                </c:pt>
                <c:pt idx="18">
                  <c:v>ADQUISICIÓN DE BIENES Y SERVICIOS - SERVICIOS DE INFORMACIÓN ACTUALIZADOS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grafica!$AK$122:$BB$122</c:f>
            </c:numRef>
          </c:val>
          <c:extLst>
            <c:ext xmlns:c16="http://schemas.microsoft.com/office/drawing/2014/chart" uri="{C3380CC4-5D6E-409C-BE32-E72D297353CC}">
              <c16:uniqueId val="{00000040-D9F7-417F-8BB3-C12F97C5C8E1}"/>
            </c:ext>
          </c:extLst>
        </c:ser>
        <c:ser>
          <c:idx val="105"/>
          <c:order val="105"/>
          <c:tx>
            <c:strRef>
              <c:f>grafica!$A$123:$AJ$123</c:f>
              <c:strCache>
                <c:ptCount val="36"/>
                <c:pt idx="0">
                  <c:v>TOTAL GASTOS DE 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grafica!$AK$123:$BB$123</c:f>
              <c:numCache>
                <c:formatCode>_-* #,##0.00_-;\-* #,##0.00_-;_-* "-"_-;_-@_-</c:formatCode>
                <c:ptCount val="5"/>
                <c:pt idx="0">
                  <c:v>1638125690</c:v>
                </c:pt>
                <c:pt idx="1">
                  <c:v>1625545227.5799999</c:v>
                </c:pt>
                <c:pt idx="3">
                  <c:v>1573525707.29</c:v>
                </c:pt>
                <c:pt idx="4">
                  <c:v>1573525707.29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D9F7-417F-8BB3-C12F97C5C8E1}"/>
            </c:ext>
          </c:extLst>
        </c:ser>
        <c:ser>
          <c:idx val="13"/>
          <c:order val="13"/>
          <c:tx>
            <c:strRef>
              <c:f>grafica!$A$31:$AJ$31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18">
                  <c:v>CONTRIBUCIONES INHERENTES A LA NÓMINA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grafica!$AK$31:$BB$31</c:f>
            </c:numRef>
          </c:val>
          <c:extLst>
            <c:ext xmlns:c16="http://schemas.microsoft.com/office/drawing/2014/chart" uri="{C3380CC4-5D6E-409C-BE32-E72D297353CC}">
              <c16:uniqueId val="{00000042-D9F7-417F-8BB3-C12F97C5C8E1}"/>
            </c:ext>
          </c:extLst>
        </c:ser>
        <c:ser>
          <c:idx val="14"/>
          <c:order val="14"/>
          <c:tx>
            <c:strRef>
              <c:f>grafica!$A$32:$AJ$32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001</c:v>
                </c:pt>
                <c:pt idx="18">
                  <c:v>APORTES A LA SEGURIDAD SOCIAL EN PENSIONES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grafica!$AK$32:$BB$32</c:f>
            </c:numRef>
          </c:val>
          <c:extLst>
            <c:ext xmlns:c16="http://schemas.microsoft.com/office/drawing/2014/chart" uri="{C3380CC4-5D6E-409C-BE32-E72D297353CC}">
              <c16:uniqueId val="{00000043-D9F7-417F-8BB3-C12F97C5C8E1}"/>
            </c:ext>
          </c:extLst>
        </c:ser>
        <c:ser>
          <c:idx val="15"/>
          <c:order val="15"/>
          <c:tx>
            <c:strRef>
              <c:f>grafica!$A$33:$AJ$33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002</c:v>
                </c:pt>
                <c:pt idx="18">
                  <c:v>APORTES A LA SEGURIDAD SOCIAL EN SALUD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grafica!$AK$33:$BB$33</c:f>
            </c:numRef>
          </c:val>
          <c:extLst>
            <c:ext xmlns:c16="http://schemas.microsoft.com/office/drawing/2014/chart" uri="{C3380CC4-5D6E-409C-BE32-E72D297353CC}">
              <c16:uniqueId val="{00000044-D9F7-417F-8BB3-C12F97C5C8E1}"/>
            </c:ext>
          </c:extLst>
        </c:ser>
        <c:ser>
          <c:idx val="16"/>
          <c:order val="16"/>
          <c:tx>
            <c:strRef>
              <c:f>grafica!$A$34:$AJ$34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003</c:v>
                </c:pt>
                <c:pt idx="18">
                  <c:v>AUXILIO DE CESANTÍAS 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grafica!$AK$34:$BB$34</c:f>
            </c:numRef>
          </c:val>
          <c:extLst>
            <c:ext xmlns:c16="http://schemas.microsoft.com/office/drawing/2014/chart" uri="{C3380CC4-5D6E-409C-BE32-E72D297353CC}">
              <c16:uniqueId val="{00000045-D9F7-417F-8BB3-C12F97C5C8E1}"/>
            </c:ext>
          </c:extLst>
        </c:ser>
        <c:ser>
          <c:idx val="17"/>
          <c:order val="17"/>
          <c:tx>
            <c:strRef>
              <c:f>grafica!$A$35:$AJ$35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004</c:v>
                </c:pt>
                <c:pt idx="18">
                  <c:v>APORTES A CAJAS DE COMPENSACIÓN FAMILIAR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grafica!$AK$35:$BB$35</c:f>
            </c:numRef>
          </c:val>
          <c:extLst>
            <c:ext xmlns:c16="http://schemas.microsoft.com/office/drawing/2014/chart" uri="{C3380CC4-5D6E-409C-BE32-E72D297353CC}">
              <c16:uniqueId val="{00000046-D9F7-417F-8BB3-C12F97C5C8E1}"/>
            </c:ext>
          </c:extLst>
        </c:ser>
        <c:ser>
          <c:idx val="18"/>
          <c:order val="18"/>
          <c:tx>
            <c:strRef>
              <c:f>grafica!$A$36:$AJ$36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005</c:v>
                </c:pt>
                <c:pt idx="18">
                  <c:v>APORTES GENERALES AL SISTEMA DE RIESGOS LABORALES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grafica!$AK$36:$BB$36</c:f>
            </c:numRef>
          </c:val>
          <c:extLst>
            <c:ext xmlns:c16="http://schemas.microsoft.com/office/drawing/2014/chart" uri="{C3380CC4-5D6E-409C-BE32-E72D297353CC}">
              <c16:uniqueId val="{00000047-D9F7-417F-8BB3-C12F97C5C8E1}"/>
            </c:ext>
          </c:extLst>
        </c:ser>
        <c:ser>
          <c:idx val="19"/>
          <c:order val="19"/>
          <c:tx>
            <c:strRef>
              <c:f>grafica!$A$37:$AJ$37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006</c:v>
                </c:pt>
                <c:pt idx="18">
                  <c:v>APORTES AL ICBF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grafica!$AK$37:$BB$37</c:f>
            </c:numRef>
          </c:val>
          <c:extLst>
            <c:ext xmlns:c16="http://schemas.microsoft.com/office/drawing/2014/chart" uri="{C3380CC4-5D6E-409C-BE32-E72D297353CC}">
              <c16:uniqueId val="{00000048-D9F7-417F-8BB3-C12F97C5C8E1}"/>
            </c:ext>
          </c:extLst>
        </c:ser>
        <c:ser>
          <c:idx val="20"/>
          <c:order val="20"/>
          <c:tx>
            <c:strRef>
              <c:f>grafica!$A$38:$AJ$38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007</c:v>
                </c:pt>
                <c:pt idx="18">
                  <c:v>APORTES AL SENA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grafica!$AK$38:$BB$38</c:f>
            </c:numRef>
          </c:val>
          <c:extLst>
            <c:ext xmlns:c16="http://schemas.microsoft.com/office/drawing/2014/chart" uri="{C3380CC4-5D6E-409C-BE32-E72D297353CC}">
              <c16:uniqueId val="{00000049-D9F7-417F-8BB3-C12F97C5C8E1}"/>
            </c:ext>
          </c:extLst>
        </c:ser>
        <c:ser>
          <c:idx val="21"/>
          <c:order val="21"/>
          <c:tx>
            <c:strRef>
              <c:f>grafica!$A$39:$AJ$39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18">
                  <c:v>REMUNERACIONES NO CONSTITUTIVAS DE FACTOR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grafica!$AK$39:$BB$39</c:f>
            </c:numRef>
          </c:val>
          <c:extLst>
            <c:ext xmlns:c16="http://schemas.microsoft.com/office/drawing/2014/chart" uri="{C3380CC4-5D6E-409C-BE32-E72D297353CC}">
              <c16:uniqueId val="{0000004A-D9F7-417F-8BB3-C12F97C5C8E1}"/>
            </c:ext>
          </c:extLst>
        </c:ser>
        <c:ser>
          <c:idx val="22"/>
          <c:order val="22"/>
          <c:tx>
            <c:strRef>
              <c:f>grafica!$A$40:$AJ$40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8">
                  <c:v>PRESTACIONES SOCIALES SEGÚN DEFINICIÓN LEGAL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grafica!$AK$40:$BB$40</c:f>
            </c:numRef>
          </c:val>
          <c:extLst>
            <c:ext xmlns:c16="http://schemas.microsoft.com/office/drawing/2014/chart" uri="{C3380CC4-5D6E-409C-BE32-E72D297353CC}">
              <c16:uniqueId val="{0000004B-D9F7-417F-8BB3-C12F97C5C8E1}"/>
            </c:ext>
          </c:extLst>
        </c:ser>
        <c:ser>
          <c:idx val="23"/>
          <c:order val="23"/>
          <c:tx>
            <c:strRef>
              <c:f>grafica!$A$41:$AJ$41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001</c:v>
                </c:pt>
                <c:pt idx="18">
                  <c:v>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grafica!$AK$41:$BB$41</c:f>
            </c:numRef>
          </c:val>
          <c:extLst>
            <c:ext xmlns:c16="http://schemas.microsoft.com/office/drawing/2014/chart" uri="{C3380CC4-5D6E-409C-BE32-E72D297353CC}">
              <c16:uniqueId val="{0000004C-D9F7-417F-8BB3-C12F97C5C8E1}"/>
            </c:ext>
          </c:extLst>
        </c:ser>
        <c:ser>
          <c:idx val="24"/>
          <c:order val="24"/>
          <c:tx>
            <c:strRef>
              <c:f>grafica!$A$42:$AJ$42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002</c:v>
                </c:pt>
                <c:pt idx="18">
                  <c:v>INDEMNIZACIÓN POR 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grafica!$AK$42:$BB$42</c:f>
            </c:numRef>
          </c:val>
          <c:extLst>
            <c:ext xmlns:c16="http://schemas.microsoft.com/office/drawing/2014/chart" uri="{C3380CC4-5D6E-409C-BE32-E72D297353CC}">
              <c16:uniqueId val="{0000004D-D9F7-417F-8BB3-C12F97C5C8E1}"/>
            </c:ext>
          </c:extLst>
        </c:ser>
        <c:ser>
          <c:idx val="25"/>
          <c:order val="25"/>
          <c:tx>
            <c:strRef>
              <c:f>grafica!$A$43:$AJ$43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003</c:v>
                </c:pt>
                <c:pt idx="18">
                  <c:v>BONIFICACIÓN ESPECIAL DE RECREACIÓN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grafica!$AK$43:$BB$43</c:f>
            </c:numRef>
          </c:val>
          <c:extLst>
            <c:ext xmlns:c16="http://schemas.microsoft.com/office/drawing/2014/chart" uri="{C3380CC4-5D6E-409C-BE32-E72D297353CC}">
              <c16:uniqueId val="{0000004E-D9F7-417F-8BB3-C12F97C5C8E1}"/>
            </c:ext>
          </c:extLst>
        </c:ser>
        <c:ser>
          <c:idx val="26"/>
          <c:order val="26"/>
          <c:tx>
            <c:strRef>
              <c:f>grafica!$A$44:$AJ$44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002</c:v>
                </c:pt>
                <c:pt idx="18">
                  <c:v>PRIMA TÉCNICA NO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grafica!$AK$44:$BB$44</c:f>
            </c:numRef>
          </c:val>
          <c:extLst>
            <c:ext xmlns:c16="http://schemas.microsoft.com/office/drawing/2014/chart" uri="{C3380CC4-5D6E-409C-BE32-E72D297353CC}">
              <c16:uniqueId val="{0000004F-D9F7-417F-8BB3-C12F97C5C8E1}"/>
            </c:ext>
          </c:extLst>
        </c:ser>
        <c:ser>
          <c:idx val="27"/>
          <c:order val="27"/>
          <c:tx>
            <c:strRef>
              <c:f>grafica!$A$45:$AJ$45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016</c:v>
                </c:pt>
                <c:pt idx="18">
                  <c:v>PRIMA DE COORDINACIÓN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grafica!$AK$45:$BB$45</c:f>
            </c:numRef>
          </c:val>
          <c:extLst>
            <c:ext xmlns:c16="http://schemas.microsoft.com/office/drawing/2014/chart" uri="{C3380CC4-5D6E-409C-BE32-E72D297353CC}">
              <c16:uniqueId val="{00000050-D9F7-417F-8BB3-C12F97C5C8E1}"/>
            </c:ext>
          </c:extLst>
        </c:ser>
        <c:ser>
          <c:idx val="28"/>
          <c:order val="28"/>
          <c:tx>
            <c:strRef>
              <c:f>grafica!$A$46:$AJ$46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030</c:v>
                </c:pt>
                <c:pt idx="18">
                  <c:v>BONIFICACIÓN DE DIRECCIÓN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grafica!$AK$46:$BB$46</c:f>
            </c:numRef>
          </c:val>
          <c:extLst>
            <c:ext xmlns:c16="http://schemas.microsoft.com/office/drawing/2014/chart" uri="{C3380CC4-5D6E-409C-BE32-E72D297353CC}">
              <c16:uniqueId val="{00000051-D9F7-417F-8BB3-C12F97C5C8E1}"/>
            </c:ext>
          </c:extLst>
        </c:ser>
        <c:ser>
          <c:idx val="29"/>
          <c:order val="29"/>
          <c:tx>
            <c:strRef>
              <c:f>grafica!$A$47:$AJ$47</c:f>
              <c:strCache>
                <c:ptCount val="36"/>
                <c:pt idx="0">
                  <c:v>TOTAL GASTOS DE PERSONAL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grafica!$AK$47:$BB$47</c:f>
              <c:numCache>
                <c:formatCode>_-* #,##0.00_-;\-* #,##0.00_-;_-* "-"_-;_-@_-</c:formatCode>
                <c:ptCount val="5"/>
                <c:pt idx="0">
                  <c:v>5226221257</c:v>
                </c:pt>
                <c:pt idx="1">
                  <c:v>5026300439</c:v>
                </c:pt>
                <c:pt idx="3">
                  <c:v>5026300439</c:v>
                </c:pt>
                <c:pt idx="4">
                  <c:v>5026300439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D9F7-417F-8BB3-C12F97C5C8E1}"/>
            </c:ext>
          </c:extLst>
        </c:ser>
        <c:ser>
          <c:idx val="30"/>
          <c:order val="30"/>
          <c:tx>
            <c:strRef>
              <c:f>grafica!$A$48:$AJ$48</c:f>
              <c:strCache>
                <c:ptCount val="36"/>
                <c:pt idx="0">
                  <c:v>A</c:v>
                </c:pt>
                <c:pt idx="2">
                  <c:v>02</c:v>
                </c:pt>
                <c:pt idx="18">
                  <c:v>ADQUISICIÓN DE BIENES  Y SERVICIOS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grafica!$AK$48:$BB$48</c:f>
            </c:numRef>
          </c:val>
          <c:extLst>
            <c:ext xmlns:c16="http://schemas.microsoft.com/office/drawing/2014/chart" uri="{C3380CC4-5D6E-409C-BE32-E72D297353CC}">
              <c16:uniqueId val="{00000053-D9F7-417F-8BB3-C12F97C5C8E1}"/>
            </c:ext>
          </c:extLst>
        </c:ser>
        <c:ser>
          <c:idx val="31"/>
          <c:order val="31"/>
          <c:tx>
            <c:strRef>
              <c:f>grafica!$A$49:$AJ$49</c:f>
              <c:strCache>
                <c:ptCount val="36"/>
                <c:pt idx="0">
                  <c:v>A</c:v>
                </c:pt>
                <c:pt idx="2">
                  <c:v>02</c:v>
                </c:pt>
                <c:pt idx="18">
                  <c:v>ADQUISICIÓN DE BIENES  Y SERVICIOS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grafica!$AK$49:$BB$49</c:f>
            </c:numRef>
          </c:val>
          <c:extLst>
            <c:ext xmlns:c16="http://schemas.microsoft.com/office/drawing/2014/chart" uri="{C3380CC4-5D6E-409C-BE32-E72D297353CC}">
              <c16:uniqueId val="{00000054-D9F7-417F-8BB3-C12F97C5C8E1}"/>
            </c:ext>
          </c:extLst>
        </c:ser>
        <c:ser>
          <c:idx val="32"/>
          <c:order val="32"/>
          <c:tx>
            <c:strRef>
              <c:f>grafica!$A$50:$AJ$50</c:f>
              <c:strCache>
                <c:ptCount val="36"/>
                <c:pt idx="0">
                  <c:v>A</c:v>
                </c:pt>
                <c:pt idx="2">
                  <c:v>02</c:v>
                </c:pt>
                <c:pt idx="18">
                  <c:v>ADQUISICIÓN DE BIENES  Y SERVICIOS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grafica!$AK$50:$BB$50</c:f>
            </c:numRef>
          </c:val>
          <c:extLst>
            <c:ext xmlns:c16="http://schemas.microsoft.com/office/drawing/2014/chart" uri="{C3380CC4-5D6E-409C-BE32-E72D297353CC}">
              <c16:uniqueId val="{00000055-D9F7-417F-8BB3-C12F97C5C8E1}"/>
            </c:ext>
          </c:extLst>
        </c:ser>
        <c:ser>
          <c:idx val="33"/>
          <c:order val="33"/>
          <c:tx>
            <c:strRef>
              <c:f>grafica!$A$51:$AJ$51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grafica!$AK$51:$BB$51</c:f>
            </c:numRef>
          </c:val>
          <c:extLst>
            <c:ext xmlns:c16="http://schemas.microsoft.com/office/drawing/2014/chart" uri="{C3380CC4-5D6E-409C-BE32-E72D297353CC}">
              <c16:uniqueId val="{00000056-D9F7-417F-8BB3-C12F97C5C8E1}"/>
            </c:ext>
          </c:extLst>
        </c:ser>
        <c:ser>
          <c:idx val="34"/>
          <c:order val="34"/>
          <c:tx>
            <c:strRef>
              <c:f>grafica!$A$52:$AJ$52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grafica!$AK$52:$BB$52</c:f>
            </c:numRef>
          </c:val>
          <c:extLst>
            <c:ext xmlns:c16="http://schemas.microsoft.com/office/drawing/2014/chart" uri="{C3380CC4-5D6E-409C-BE32-E72D297353CC}">
              <c16:uniqueId val="{00000057-D9F7-417F-8BB3-C12F97C5C8E1}"/>
            </c:ext>
          </c:extLst>
        </c:ser>
        <c:ser>
          <c:idx val="35"/>
          <c:order val="35"/>
          <c:tx>
            <c:strRef>
              <c:f>grafica!$A$53:$AJ$53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grafica!$AK$53:$BB$53</c:f>
            </c:numRef>
          </c:val>
          <c:extLst>
            <c:ext xmlns:c16="http://schemas.microsoft.com/office/drawing/2014/chart" uri="{C3380CC4-5D6E-409C-BE32-E72D297353CC}">
              <c16:uniqueId val="{00000058-D9F7-417F-8BB3-C12F97C5C8E1}"/>
            </c:ext>
          </c:extLst>
        </c:ser>
        <c:ser>
          <c:idx val="36"/>
          <c:order val="36"/>
          <c:tx>
            <c:strRef>
              <c:f>grafica!$A$54:$AJ$54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000</c:v>
                </c:pt>
                <c:pt idx="11">
                  <c:v>001</c:v>
                </c:pt>
                <c:pt idx="18">
                  <c:v>PRODUCTOS DE LA AGRICULTURA Y LA HORTICULTURA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grafica!$AK$54:$BB$54</c:f>
            </c:numRef>
          </c:val>
          <c:extLst>
            <c:ext xmlns:c16="http://schemas.microsoft.com/office/drawing/2014/chart" uri="{C3380CC4-5D6E-409C-BE32-E72D297353CC}">
              <c16:uniqueId val="{00000059-D9F7-417F-8BB3-C12F97C5C8E1}"/>
            </c:ext>
          </c:extLst>
        </c:ser>
        <c:ser>
          <c:idx val="37"/>
          <c:order val="37"/>
          <c:tx>
            <c:strRef>
              <c:f>grafica!$A$55:$AJ$55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grafica!$AK$55:$BB$55</c:f>
            </c:numRef>
          </c:val>
          <c:extLst>
            <c:ext xmlns:c16="http://schemas.microsoft.com/office/drawing/2014/chart" uri="{C3380CC4-5D6E-409C-BE32-E72D297353CC}">
              <c16:uniqueId val="{0000005A-D9F7-417F-8BB3-C12F97C5C8E1}"/>
            </c:ext>
          </c:extLst>
        </c:ser>
        <c:ser>
          <c:idx val="38"/>
          <c:order val="38"/>
          <c:tx>
            <c:strRef>
              <c:f>grafica!$A$56:$AJ$56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grafica!$AK$56:$BB$56</c:f>
            </c:numRef>
          </c:val>
          <c:extLst>
            <c:ext xmlns:c16="http://schemas.microsoft.com/office/drawing/2014/chart" uri="{C3380CC4-5D6E-409C-BE32-E72D297353CC}">
              <c16:uniqueId val="{0000005B-D9F7-417F-8BB3-C12F97C5C8E1}"/>
            </c:ext>
          </c:extLst>
        </c:ser>
        <c:ser>
          <c:idx val="39"/>
          <c:order val="39"/>
          <c:tx>
            <c:strRef>
              <c:f>grafica!$A$57:$AJ$57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grafica!$AK$57:$BB$57</c:f>
            </c:numRef>
          </c:val>
          <c:extLst>
            <c:ext xmlns:c16="http://schemas.microsoft.com/office/drawing/2014/chart" uri="{C3380CC4-5D6E-409C-BE32-E72D297353CC}">
              <c16:uniqueId val="{0000005C-D9F7-417F-8BB3-C12F97C5C8E1}"/>
            </c:ext>
          </c:extLst>
        </c:ser>
        <c:ser>
          <c:idx val="40"/>
          <c:order val="40"/>
          <c:tx>
            <c:strRef>
              <c:f>grafica!$A$58:$AJ$58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007</c:v>
                </c:pt>
                <c:pt idx="18">
                  <c:v>ARTÍCULOS TEXTILES (EXCEPTO PRENDAS DE VESTIR)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grafica!$AK$58:$BB$58</c:f>
            </c:numRef>
          </c:val>
          <c:extLst>
            <c:ext xmlns:c16="http://schemas.microsoft.com/office/drawing/2014/chart" uri="{C3380CC4-5D6E-409C-BE32-E72D297353CC}">
              <c16:uniqueId val="{0000005D-D9F7-417F-8BB3-C12F97C5C8E1}"/>
            </c:ext>
          </c:extLst>
        </c:ser>
        <c:ser>
          <c:idx val="41"/>
          <c:order val="41"/>
          <c:tx>
            <c:strRef>
              <c:f>grafica!$A$59:$AJ$59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008</c:v>
                </c:pt>
                <c:pt idx="18">
                  <c:v>DOTACIÓN (PRENDAS DE VESTIR Y CALZADO)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grafica!$AK$59:$BB$59</c:f>
            </c:numRef>
          </c:val>
          <c:extLst>
            <c:ext xmlns:c16="http://schemas.microsoft.com/office/drawing/2014/chart" uri="{C3380CC4-5D6E-409C-BE32-E72D297353CC}">
              <c16:uniqueId val="{0000005E-D9F7-417F-8BB3-C12F97C5C8E1}"/>
            </c:ext>
          </c:extLst>
        </c:ser>
        <c:ser>
          <c:idx val="42"/>
          <c:order val="42"/>
          <c:tx>
            <c:strRef>
              <c:f>grafica!$A$60:$AJ$60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002</c:v>
                </c:pt>
                <c:pt idx="18">
                  <c:v>PASTA O PULPA, PAPEL Y PRODUCTOS DE PAPEL; IMPRESOS Y ARTÍCULOS RELACIONADOS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grafica!$AK$60:$BB$60</c:f>
            </c:numRef>
          </c:val>
          <c:extLst>
            <c:ext xmlns:c16="http://schemas.microsoft.com/office/drawing/2014/chart" uri="{C3380CC4-5D6E-409C-BE32-E72D297353CC}">
              <c16:uniqueId val="{0000005F-D9F7-417F-8BB3-C12F97C5C8E1}"/>
            </c:ext>
          </c:extLst>
        </c:ser>
        <c:ser>
          <c:idx val="43"/>
          <c:order val="43"/>
          <c:tx>
            <c:strRef>
              <c:f>grafica!$A$61:$AJ$61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002</c:v>
                </c:pt>
                <c:pt idx="18">
                  <c:v>PASTA O PULPA, PAPEL Y PRODUCTOS DE PAPEL; IMPRESOS Y ARTÍCULOS RELACIONADOS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grafica!$AK$61:$BB$61</c:f>
            </c:numRef>
          </c:val>
          <c:extLst>
            <c:ext xmlns:c16="http://schemas.microsoft.com/office/drawing/2014/chart" uri="{C3380CC4-5D6E-409C-BE32-E72D297353CC}">
              <c16:uniqueId val="{00000060-D9F7-417F-8BB3-C12F97C5C8E1}"/>
            </c:ext>
          </c:extLst>
        </c:ser>
        <c:ser>
          <c:idx val="44"/>
          <c:order val="44"/>
          <c:tx>
            <c:strRef>
              <c:f>grafica!$A$62:$AJ$62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003</c:v>
                </c:pt>
                <c:pt idx="18">
                  <c:v>PRODUCTOS DE HORNOS DE COQUE; PRODUCTOS DE REFINACIÓN DE PETRÓLEO Y COMBUSTIBLE NUCLEAR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grafica!$AK$62:$BB$62</c:f>
            </c:numRef>
          </c:val>
          <c:extLst>
            <c:ext xmlns:c16="http://schemas.microsoft.com/office/drawing/2014/chart" uri="{C3380CC4-5D6E-409C-BE32-E72D297353CC}">
              <c16:uniqueId val="{00000061-D9F7-417F-8BB3-C12F97C5C8E1}"/>
            </c:ext>
          </c:extLst>
        </c:ser>
        <c:ser>
          <c:idx val="45"/>
          <c:order val="45"/>
          <c:tx>
            <c:strRef>
              <c:f>grafica!$A$63:$AJ$63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003</c:v>
                </c:pt>
                <c:pt idx="18">
                  <c:v>PRODUCTOS DE HORNOS DE COQUE; PRODUCTOS DE REFINACIÓN DE PETRÓLEO Y COMBUSTIBLE NUCLEAR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grafica!$AK$63:$BB$63</c:f>
            </c:numRef>
          </c:val>
          <c:extLst>
            <c:ext xmlns:c16="http://schemas.microsoft.com/office/drawing/2014/chart" uri="{C3380CC4-5D6E-409C-BE32-E72D297353CC}">
              <c16:uniqueId val="{00000062-D9F7-417F-8BB3-C12F97C5C8E1}"/>
            </c:ext>
          </c:extLst>
        </c:ser>
        <c:ser>
          <c:idx val="46"/>
          <c:order val="46"/>
          <c:tx>
            <c:strRef>
              <c:f>grafica!$A$64:$AJ$64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005</c:v>
                </c:pt>
                <c:pt idx="18">
                  <c:v>OTROS PRODUCTOS QUÍMICOS; FIBRAS ARTIFICIALES (O FIBRAS INDUSTRIALES HECHAS POR EL HOMBRE)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grafica!$AK$64:$BB$64</c:f>
            </c:numRef>
          </c:val>
          <c:extLst>
            <c:ext xmlns:c16="http://schemas.microsoft.com/office/drawing/2014/chart" uri="{C3380CC4-5D6E-409C-BE32-E72D297353CC}">
              <c16:uniqueId val="{00000063-D9F7-417F-8BB3-C12F97C5C8E1}"/>
            </c:ext>
          </c:extLst>
        </c:ser>
        <c:ser>
          <c:idx val="47"/>
          <c:order val="47"/>
          <c:tx>
            <c:strRef>
              <c:f>grafica!$A$65:$AJ$65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005</c:v>
                </c:pt>
                <c:pt idx="18">
                  <c:v>OTROS PRODUCTOS QUÍMICOS; FIBRAS ARTIFICIALES (O FIBRAS INDUSTRIALES HECHAS POR EL HOMBRE)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grafica!$AK$65:$BB$65</c:f>
            </c:numRef>
          </c:val>
          <c:extLst>
            <c:ext xmlns:c16="http://schemas.microsoft.com/office/drawing/2014/chart" uri="{C3380CC4-5D6E-409C-BE32-E72D297353CC}">
              <c16:uniqueId val="{00000064-D9F7-417F-8BB3-C12F97C5C8E1}"/>
            </c:ext>
          </c:extLst>
        </c:ser>
        <c:ser>
          <c:idx val="48"/>
          <c:order val="48"/>
          <c:tx>
            <c:strRef>
              <c:f>grafica!$A$66:$AJ$66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006</c:v>
                </c:pt>
                <c:pt idx="18">
                  <c:v>PRODUCTOS DE CAUCHO Y PLÁSTICO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grafica!$AK$66:$BB$66</c:f>
            </c:numRef>
          </c:val>
          <c:extLst>
            <c:ext xmlns:c16="http://schemas.microsoft.com/office/drawing/2014/chart" uri="{C3380CC4-5D6E-409C-BE32-E72D297353CC}">
              <c16:uniqueId val="{00000065-D9F7-417F-8BB3-C12F97C5C8E1}"/>
            </c:ext>
          </c:extLst>
        </c:ser>
        <c:ser>
          <c:idx val="49"/>
          <c:order val="49"/>
          <c:tx>
            <c:strRef>
              <c:f>grafica!$A$67:$AJ$67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004</c:v>
                </c:pt>
                <c:pt idx="11">
                  <c:v>007</c:v>
                </c:pt>
                <c:pt idx="18">
                  <c:v>EQUIPO Y APARATOS DE RADIO, TELEVISIÓN Y COMUNICACIONES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grafica!$AK$67:$BB$67</c:f>
            </c:numRef>
          </c:val>
          <c:extLst>
            <c:ext xmlns:c16="http://schemas.microsoft.com/office/drawing/2014/chart" uri="{C3380CC4-5D6E-409C-BE32-E72D297353CC}">
              <c16:uniqueId val="{00000066-D9F7-417F-8BB3-C12F97C5C8E1}"/>
            </c:ext>
          </c:extLst>
        </c:ser>
        <c:ser>
          <c:idx val="50"/>
          <c:order val="50"/>
          <c:tx>
            <c:strRef>
              <c:f>grafica!$A$68:$AJ$68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grafica!$AK$68:$BB$68</c:f>
            </c:numRef>
          </c:val>
          <c:extLst>
            <c:ext xmlns:c16="http://schemas.microsoft.com/office/drawing/2014/chart" uri="{C3380CC4-5D6E-409C-BE32-E72D297353CC}">
              <c16:uniqueId val="{00000067-D9F7-417F-8BB3-C12F97C5C8E1}"/>
            </c:ext>
          </c:extLst>
        </c:ser>
        <c:ser>
          <c:idx val="51"/>
          <c:order val="51"/>
          <c:tx>
            <c:strRef>
              <c:f>grafica!$A$69:$AJ$69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grafica!$AK$69:$BB$69</c:f>
            </c:numRef>
          </c:val>
          <c:extLst>
            <c:ext xmlns:c16="http://schemas.microsoft.com/office/drawing/2014/chart" uri="{C3380CC4-5D6E-409C-BE32-E72D297353CC}">
              <c16:uniqueId val="{00000068-D9F7-417F-8BB3-C12F97C5C8E1}"/>
            </c:ext>
          </c:extLst>
        </c:ser>
        <c:ser>
          <c:idx val="52"/>
          <c:order val="52"/>
          <c:tx>
            <c:strRef>
              <c:f>grafica!$A$70:$AJ$70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grafica!$AK$70:$BB$70</c:f>
            </c:numRef>
          </c:val>
          <c:extLst>
            <c:ext xmlns:c16="http://schemas.microsoft.com/office/drawing/2014/chart" uri="{C3380CC4-5D6E-409C-BE32-E72D297353CC}">
              <c16:uniqueId val="{00000069-D9F7-417F-8BB3-C12F97C5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5665448"/>
        <c:axId val="645662168"/>
      </c:barChart>
      <c:catAx>
        <c:axId val="645665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5662168"/>
        <c:crosses val="autoZero"/>
        <c:auto val="1"/>
        <c:lblAlgn val="ctr"/>
        <c:lblOffset val="100"/>
        <c:noMultiLvlLbl val="0"/>
      </c:catAx>
      <c:valAx>
        <c:axId val="64566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566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6.6969879567623708E-2"/>
          <c:y val="0.92134090237355437"/>
          <c:w val="0.8847037320517247"/>
          <c:h val="5.9265353748952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 PRESUPUESTAL</a:t>
            </a:r>
            <a:r>
              <a:rPr lang="es-CO" b="1" baseline="0"/>
              <a:t> DE GASTOS AÑO 2022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7005894755755"/>
          <c:y val="0.10046349848167783"/>
          <c:w val="0.82571763047943691"/>
          <c:h val="0.720900754429440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grafica!$A$18:$AJ$18</c:f>
              <c:strCache>
                <c:ptCount val="36"/>
                <c:pt idx="0">
                  <c:v>A</c:v>
                </c:pt>
                <c:pt idx="2">
                  <c:v>01</c:v>
                </c:pt>
                <c:pt idx="18">
                  <c:v>GASTOS DE PERSONAL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grafica!$AK$18:$BB$18</c:f>
            </c:numRef>
          </c:val>
          <c:extLst>
            <c:ext xmlns:c16="http://schemas.microsoft.com/office/drawing/2014/chart" uri="{C3380CC4-5D6E-409C-BE32-E72D297353CC}">
              <c16:uniqueId val="{00000000-21C6-48F0-84BE-13BF45826728}"/>
            </c:ext>
          </c:extLst>
        </c:ser>
        <c:ser>
          <c:idx val="1"/>
          <c:order val="1"/>
          <c:tx>
            <c:strRef>
              <c:f>grafica!$A$19:$AJ$19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18">
                  <c:v>PLANTA DE PERSONAL PERMANENTE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grafica!$AK$19:$BB$19</c:f>
            </c:numRef>
          </c:val>
          <c:extLst>
            <c:ext xmlns:c16="http://schemas.microsoft.com/office/drawing/2014/chart" uri="{C3380CC4-5D6E-409C-BE32-E72D297353CC}">
              <c16:uniqueId val="{00000001-21C6-48F0-84BE-13BF45826728}"/>
            </c:ext>
          </c:extLst>
        </c:ser>
        <c:ser>
          <c:idx val="2"/>
          <c:order val="2"/>
          <c:tx>
            <c:strRef>
              <c:f>grafica!$A$20:$AJ$20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18">
                  <c:v>SALARIO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grafica!$AK$20:$BB$20</c:f>
            </c:numRef>
          </c:val>
          <c:extLst>
            <c:ext xmlns:c16="http://schemas.microsoft.com/office/drawing/2014/chart" uri="{C3380CC4-5D6E-409C-BE32-E72D297353CC}">
              <c16:uniqueId val="{00000002-21C6-48F0-84BE-13BF45826728}"/>
            </c:ext>
          </c:extLst>
        </c:ser>
        <c:ser>
          <c:idx val="3"/>
          <c:order val="3"/>
          <c:tx>
            <c:strRef>
              <c:f>grafica!$A$21:$AJ$21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8">
                  <c:v>FACTORES SALARIALES COMUNES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grafica!$AK$21:$BB$21</c:f>
            </c:numRef>
          </c:val>
          <c:extLst>
            <c:ext xmlns:c16="http://schemas.microsoft.com/office/drawing/2014/chart" uri="{C3380CC4-5D6E-409C-BE32-E72D297353CC}">
              <c16:uniqueId val="{00000003-21C6-48F0-84BE-13BF45826728}"/>
            </c:ext>
          </c:extLst>
        </c:ser>
        <c:ser>
          <c:idx val="4"/>
          <c:order val="4"/>
          <c:tx>
            <c:strRef>
              <c:f>grafica!$A$22:$AJ$22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001</c:v>
                </c:pt>
                <c:pt idx="18">
                  <c:v>SUELDO BÁSICO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grafica!$AK$22:$BB$22</c:f>
            </c:numRef>
          </c:val>
          <c:extLst>
            <c:ext xmlns:c16="http://schemas.microsoft.com/office/drawing/2014/chart" uri="{C3380CC4-5D6E-409C-BE32-E72D297353CC}">
              <c16:uniqueId val="{00000004-21C6-48F0-84BE-13BF45826728}"/>
            </c:ext>
          </c:extLst>
        </c:ser>
        <c:ser>
          <c:idx val="5"/>
          <c:order val="5"/>
          <c:tx>
            <c:strRef>
              <c:f>grafica!$A$23:$AJ$23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003</c:v>
                </c:pt>
                <c:pt idx="18">
                  <c:v>PRIMA TÉCNICA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grafica!$AK$23:$BB$23</c:f>
            </c:numRef>
          </c:val>
          <c:extLst>
            <c:ext xmlns:c16="http://schemas.microsoft.com/office/drawing/2014/chart" uri="{C3380CC4-5D6E-409C-BE32-E72D297353CC}">
              <c16:uniqueId val="{00000005-21C6-48F0-84BE-13BF45826728}"/>
            </c:ext>
          </c:extLst>
        </c:ser>
        <c:ser>
          <c:idx val="6"/>
          <c:order val="6"/>
          <c:tx>
            <c:strRef>
              <c:f>grafica!$A$24:$AJ$24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004</c:v>
                </c:pt>
                <c:pt idx="18">
                  <c:v>SUBSIDIO DE ALIMENTACIÓN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grafica!$AK$24:$BB$24</c:f>
            </c:numRef>
          </c:val>
          <c:extLst>
            <c:ext xmlns:c16="http://schemas.microsoft.com/office/drawing/2014/chart" uri="{C3380CC4-5D6E-409C-BE32-E72D297353CC}">
              <c16:uniqueId val="{00000006-21C6-48F0-84BE-13BF45826728}"/>
            </c:ext>
          </c:extLst>
        </c:ser>
        <c:ser>
          <c:idx val="7"/>
          <c:order val="7"/>
          <c:tx>
            <c:strRef>
              <c:f>grafica!$A$25:$AJ$25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005</c:v>
                </c:pt>
                <c:pt idx="18">
                  <c:v>AUXILIO DE TRANSPORTE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grafica!$AK$25:$BB$25</c:f>
            </c:numRef>
          </c:val>
          <c:extLst>
            <c:ext xmlns:c16="http://schemas.microsoft.com/office/drawing/2014/chart" uri="{C3380CC4-5D6E-409C-BE32-E72D297353CC}">
              <c16:uniqueId val="{00000007-21C6-48F0-84BE-13BF45826728}"/>
            </c:ext>
          </c:extLst>
        </c:ser>
        <c:ser>
          <c:idx val="8"/>
          <c:order val="8"/>
          <c:tx>
            <c:strRef>
              <c:f>grafica!$A$26:$AJ$26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006</c:v>
                </c:pt>
                <c:pt idx="18">
                  <c:v>PRIMA DE SERVICIO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grafica!$AK$26:$BB$26</c:f>
            </c:numRef>
          </c:val>
          <c:extLst>
            <c:ext xmlns:c16="http://schemas.microsoft.com/office/drawing/2014/chart" uri="{C3380CC4-5D6E-409C-BE32-E72D297353CC}">
              <c16:uniqueId val="{00000008-21C6-48F0-84BE-13BF45826728}"/>
            </c:ext>
          </c:extLst>
        </c:ser>
        <c:ser>
          <c:idx val="9"/>
          <c:order val="9"/>
          <c:tx>
            <c:strRef>
              <c:f>grafica!$A$27:$AJ$27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007</c:v>
                </c:pt>
                <c:pt idx="18">
                  <c:v>BONIFICACIÓN POR SERVICIOS PRESTADOS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grafica!$AK$27:$BB$27</c:f>
            </c:numRef>
          </c:val>
          <c:extLst>
            <c:ext xmlns:c16="http://schemas.microsoft.com/office/drawing/2014/chart" uri="{C3380CC4-5D6E-409C-BE32-E72D297353CC}">
              <c16:uniqueId val="{00000009-21C6-48F0-84BE-13BF45826728}"/>
            </c:ext>
          </c:extLst>
        </c:ser>
        <c:ser>
          <c:idx val="10"/>
          <c:order val="10"/>
          <c:tx>
            <c:strRef>
              <c:f>grafica!$A$28:$AJ$28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008</c:v>
                </c:pt>
                <c:pt idx="18">
                  <c:v>HORAS EXTRAS, DOMINICALES, FESTIVOS Y RECARGOS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grafica!$AK$28:$BB$28</c:f>
            </c:numRef>
          </c:val>
          <c:extLst>
            <c:ext xmlns:c16="http://schemas.microsoft.com/office/drawing/2014/chart" uri="{C3380CC4-5D6E-409C-BE32-E72D297353CC}">
              <c16:uniqueId val="{0000000A-21C6-48F0-84BE-13BF45826728}"/>
            </c:ext>
          </c:extLst>
        </c:ser>
        <c:ser>
          <c:idx val="11"/>
          <c:order val="11"/>
          <c:tx>
            <c:strRef>
              <c:f>grafica!$A$29:$AJ$29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009</c:v>
                </c:pt>
                <c:pt idx="18">
                  <c:v>PRIMA DE NAVIDAD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grafica!$AK$29:$BB$29</c:f>
            </c:numRef>
          </c:val>
          <c:extLst>
            <c:ext xmlns:c16="http://schemas.microsoft.com/office/drawing/2014/chart" uri="{C3380CC4-5D6E-409C-BE32-E72D297353CC}">
              <c16:uniqueId val="{0000000B-21C6-48F0-84BE-13BF45826728}"/>
            </c:ext>
          </c:extLst>
        </c:ser>
        <c:ser>
          <c:idx val="12"/>
          <c:order val="12"/>
          <c:tx>
            <c:strRef>
              <c:f>grafica!$A$30:$AJ$30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010</c:v>
                </c:pt>
                <c:pt idx="18">
                  <c:v>PRIMA DE 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grafica!$AK$30:$BB$30</c:f>
            </c:numRef>
          </c:val>
          <c:extLst>
            <c:ext xmlns:c16="http://schemas.microsoft.com/office/drawing/2014/chart" uri="{C3380CC4-5D6E-409C-BE32-E72D297353CC}">
              <c16:uniqueId val="{0000000C-21C6-48F0-84BE-13BF45826728}"/>
            </c:ext>
          </c:extLst>
        </c:ser>
        <c:ser>
          <c:idx val="53"/>
          <c:order val="53"/>
          <c:tx>
            <c:strRef>
              <c:f>grafica!$A$71:$AJ$71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005</c:v>
                </c:pt>
                <c:pt idx="11">
                  <c:v>004</c:v>
                </c:pt>
                <c:pt idx="18">
                  <c:v>SERVICIOS DE CONSTRUCCIÓN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grafica!$AK$71:$BB$71</c:f>
            </c:numRef>
          </c:val>
          <c:extLst>
            <c:ext xmlns:c16="http://schemas.microsoft.com/office/drawing/2014/chart" uri="{C3380CC4-5D6E-409C-BE32-E72D297353CC}">
              <c16:uniqueId val="{00000035-21C6-48F0-84BE-13BF45826728}"/>
            </c:ext>
          </c:extLst>
        </c:ser>
        <c:ser>
          <c:idx val="54"/>
          <c:order val="54"/>
          <c:tx>
            <c:strRef>
              <c:f>grafica!$A$72:$AJ$72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004</c:v>
                </c:pt>
                <c:pt idx="18">
                  <c:v>SERVICIOS DE TRANSPORTE DE PASAJEROS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grafica!$AK$72:$BB$72</c:f>
            </c:numRef>
          </c:val>
          <c:extLst>
            <c:ext xmlns:c16="http://schemas.microsoft.com/office/drawing/2014/chart" uri="{C3380CC4-5D6E-409C-BE32-E72D297353CC}">
              <c16:uniqueId val="{00000036-21C6-48F0-84BE-13BF45826728}"/>
            </c:ext>
          </c:extLst>
        </c:ser>
        <c:ser>
          <c:idx val="55"/>
          <c:order val="55"/>
          <c:tx>
            <c:strRef>
              <c:f>grafica!$A$73:$AJ$73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009</c:v>
                </c:pt>
                <c:pt idx="18">
                  <c:v>SERVICIOS DE DISTRIBUCIÓN DE ELECTRICIDAD, GAS Y AGUA (POR CUENTA PROPIA)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grafica!$AK$73:$BB$73</c:f>
            </c:numRef>
          </c:val>
          <c:extLst>
            <c:ext xmlns:c16="http://schemas.microsoft.com/office/drawing/2014/chart" uri="{C3380CC4-5D6E-409C-BE32-E72D297353CC}">
              <c16:uniqueId val="{00000037-21C6-48F0-84BE-13BF45826728}"/>
            </c:ext>
          </c:extLst>
        </c:ser>
        <c:ser>
          <c:idx val="56"/>
          <c:order val="56"/>
          <c:tx>
            <c:strRef>
              <c:f>grafica!$A$74:$AJ$74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009</c:v>
                </c:pt>
                <c:pt idx="18">
                  <c:v>SERVICIOS DE DISTRIBUCIÓN DE ELECTRICIDAD, GAS Y AGUA (POR CUENTA PROPIA)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grafica!$AK$74:$BB$74</c:f>
            </c:numRef>
          </c:val>
          <c:extLst>
            <c:ext xmlns:c16="http://schemas.microsoft.com/office/drawing/2014/chart" uri="{C3380CC4-5D6E-409C-BE32-E72D297353CC}">
              <c16:uniqueId val="{00000038-21C6-48F0-84BE-13BF45826728}"/>
            </c:ext>
          </c:extLst>
        </c:ser>
        <c:ser>
          <c:idx val="57"/>
          <c:order val="57"/>
          <c:tx>
            <c:strRef>
              <c:f>grafica!$A$75:$AJ$75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007</c:v>
                </c:pt>
                <c:pt idx="11">
                  <c:v>001</c:v>
                </c:pt>
                <c:pt idx="18">
                  <c:v>SERVICIOS FINANCIEROS Y SERVICIOS CONEXOS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grafica!$AK$75:$BB$75</c:f>
            </c:numRef>
          </c:val>
          <c:extLst>
            <c:ext xmlns:c16="http://schemas.microsoft.com/office/drawing/2014/chart" uri="{C3380CC4-5D6E-409C-BE32-E72D297353CC}">
              <c16:uniqueId val="{00000039-21C6-48F0-84BE-13BF45826728}"/>
            </c:ext>
          </c:extLst>
        </c:ser>
        <c:ser>
          <c:idx val="58"/>
          <c:order val="58"/>
          <c:tx>
            <c:strRef>
              <c:f>grafica!$A$76:$AJ$76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007</c:v>
                </c:pt>
                <c:pt idx="11">
                  <c:v>001</c:v>
                </c:pt>
                <c:pt idx="18">
                  <c:v>SERVICIOS FINANCIEROS Y SERVICIOS CONEXOS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grafica!$AK$76:$BB$76</c:f>
            </c:numRef>
          </c:val>
          <c:extLst>
            <c:ext xmlns:c16="http://schemas.microsoft.com/office/drawing/2014/chart" uri="{C3380CC4-5D6E-409C-BE32-E72D297353CC}">
              <c16:uniqueId val="{0000003A-21C6-48F0-84BE-13BF45826728}"/>
            </c:ext>
          </c:extLst>
        </c:ser>
        <c:ser>
          <c:idx val="59"/>
          <c:order val="59"/>
          <c:tx>
            <c:strRef>
              <c:f>grafica!$A$77:$AJ$77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002</c:v>
                </c:pt>
                <c:pt idx="18">
                  <c:v>SERVICIOS JURÍDICOS Y CONTABLES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grafica!$AK$77:$BB$77</c:f>
            </c:numRef>
          </c:val>
          <c:extLst>
            <c:ext xmlns:c16="http://schemas.microsoft.com/office/drawing/2014/chart" uri="{C3380CC4-5D6E-409C-BE32-E72D297353CC}">
              <c16:uniqueId val="{0000003B-21C6-48F0-84BE-13BF45826728}"/>
            </c:ext>
          </c:extLst>
        </c:ser>
        <c:ser>
          <c:idx val="60"/>
          <c:order val="60"/>
          <c:tx>
            <c:strRef>
              <c:f>grafica!$A$78:$AJ$78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003</c:v>
                </c:pt>
                <c:pt idx="18">
                  <c:v>OTROS SERVICIOS PROFESIONALES, CIENTÍFICOS Y TÉCNICOS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grafica!$AK$78:$BB$78</c:f>
            </c:numRef>
          </c:val>
          <c:extLst>
            <c:ext xmlns:c16="http://schemas.microsoft.com/office/drawing/2014/chart" uri="{C3380CC4-5D6E-409C-BE32-E72D297353CC}">
              <c16:uniqueId val="{0000003C-21C6-48F0-84BE-13BF45826728}"/>
            </c:ext>
          </c:extLst>
        </c:ser>
        <c:ser>
          <c:idx val="61"/>
          <c:order val="61"/>
          <c:tx>
            <c:strRef>
              <c:f>grafica!$A$79:$AJ$79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003</c:v>
                </c:pt>
                <c:pt idx="18">
                  <c:v>OTROS SERVICIOS PROFESIONALES, CIENTÍFICOS Y TÉCNICOS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grafica!$AK$79:$BB$79</c:f>
            </c:numRef>
          </c:val>
          <c:extLst>
            <c:ext xmlns:c16="http://schemas.microsoft.com/office/drawing/2014/chart" uri="{C3380CC4-5D6E-409C-BE32-E72D297353CC}">
              <c16:uniqueId val="{0000003D-21C6-48F0-84BE-13BF45826728}"/>
            </c:ext>
          </c:extLst>
        </c:ser>
        <c:ser>
          <c:idx val="62"/>
          <c:order val="62"/>
          <c:tx>
            <c:strRef>
              <c:f>grafica!$A$80:$AJ$80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004</c:v>
                </c:pt>
                <c:pt idx="18">
                  <c:v>SERVICIOS DE TELECOMUNICACIONES, TRANSMISIÓN Y SUMINISTRO DE INFORMACIÓN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grafica!$AK$80:$BB$80</c:f>
            </c:numRef>
          </c:val>
          <c:extLst>
            <c:ext xmlns:c16="http://schemas.microsoft.com/office/drawing/2014/chart" uri="{C3380CC4-5D6E-409C-BE32-E72D297353CC}">
              <c16:uniqueId val="{0000003E-21C6-48F0-84BE-13BF45826728}"/>
            </c:ext>
          </c:extLst>
        </c:ser>
        <c:ser>
          <c:idx val="63"/>
          <c:order val="63"/>
          <c:tx>
            <c:strRef>
              <c:f>grafica!$A$81:$AJ$81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005</c:v>
                </c:pt>
                <c:pt idx="18">
                  <c:v>SERVICIOS DE SOPORTE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grafica!$AK$81:$BB$81</c:f>
            </c:numRef>
          </c:val>
          <c:extLst>
            <c:ext xmlns:c16="http://schemas.microsoft.com/office/drawing/2014/chart" uri="{C3380CC4-5D6E-409C-BE32-E72D297353CC}">
              <c16:uniqueId val="{0000003F-21C6-48F0-84BE-13BF45826728}"/>
            </c:ext>
          </c:extLst>
        </c:ser>
        <c:ser>
          <c:idx val="64"/>
          <c:order val="64"/>
          <c:tx>
            <c:strRef>
              <c:f>grafica!$A$82:$AJ$82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grafica!$AK$82:$BB$82</c:f>
            </c:numRef>
          </c:val>
          <c:extLst>
            <c:ext xmlns:c16="http://schemas.microsoft.com/office/drawing/2014/chart" uri="{C3380CC4-5D6E-409C-BE32-E72D297353CC}">
              <c16:uniqueId val="{00000040-21C6-48F0-84BE-13BF45826728}"/>
            </c:ext>
          </c:extLst>
        </c:ser>
        <c:ser>
          <c:idx val="65"/>
          <c:order val="65"/>
          <c:tx>
            <c:strRef>
              <c:f>grafica!$A$83:$AJ$83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grafica!$AK$83:$BB$83</c:f>
            </c:numRef>
          </c:val>
          <c:extLst>
            <c:ext xmlns:c16="http://schemas.microsoft.com/office/drawing/2014/chart" uri="{C3380CC4-5D6E-409C-BE32-E72D297353CC}">
              <c16:uniqueId val="{00000041-21C6-48F0-84BE-13BF45826728}"/>
            </c:ext>
          </c:extLst>
        </c:ser>
        <c:ser>
          <c:idx val="66"/>
          <c:order val="66"/>
          <c:tx>
            <c:strRef>
              <c:f>grafica!$A$84:$AJ$84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grafica!$AK$84:$BB$84</c:f>
            </c:numRef>
          </c:val>
          <c:extLst>
            <c:ext xmlns:c16="http://schemas.microsoft.com/office/drawing/2014/chart" uri="{C3380CC4-5D6E-409C-BE32-E72D297353CC}">
              <c16:uniqueId val="{00000042-21C6-48F0-84BE-13BF45826728}"/>
            </c:ext>
          </c:extLst>
        </c:ser>
        <c:ser>
          <c:idx val="67"/>
          <c:order val="67"/>
          <c:tx>
            <c:strRef>
              <c:f>grafica!$A$85:$AJ$85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004</c:v>
                </c:pt>
                <c:pt idx="18">
                  <c:v>SERVICIOS DE ALCANTARILLADO, RECOLECCIÓN, TRATAMIENTO Y DISPOSICIÓN DE DESECHOS Y OTROS SERVICIOS DE SANEAMIENTO AMBIENTAL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grafica!$AK$85:$BB$85</c:f>
            </c:numRef>
          </c:val>
          <c:extLst>
            <c:ext xmlns:c16="http://schemas.microsoft.com/office/drawing/2014/chart" uri="{C3380CC4-5D6E-409C-BE32-E72D297353CC}">
              <c16:uniqueId val="{00000043-21C6-48F0-84BE-13BF45826728}"/>
            </c:ext>
          </c:extLst>
        </c:ser>
        <c:ser>
          <c:idx val="68"/>
          <c:order val="68"/>
          <c:tx>
            <c:strRef>
              <c:f>grafica!$A$86:$AJ$86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004</c:v>
                </c:pt>
                <c:pt idx="18">
                  <c:v>SERVICIOS DE ALCANTARILLADO, RECOLECCIÓN, TRATAMIENTO Y DISPOSICIÓN DE DESECHOS Y OTROS SERVICIOS DE SANEAMIENTO AMBIENTAL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grafica!$AK$86:$BB$86</c:f>
            </c:numRef>
          </c:val>
          <c:extLst>
            <c:ext xmlns:c16="http://schemas.microsoft.com/office/drawing/2014/chart" uri="{C3380CC4-5D6E-409C-BE32-E72D297353CC}">
              <c16:uniqueId val="{00000044-21C6-48F0-84BE-13BF45826728}"/>
            </c:ext>
          </c:extLst>
        </c:ser>
        <c:ser>
          <c:idx val="69"/>
          <c:order val="69"/>
          <c:tx>
            <c:strRef>
              <c:f>grafica!$A$87:$AJ$87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006</c:v>
                </c:pt>
                <c:pt idx="18">
                  <c:v>SERVICIOS DE ESPARCIMIENTO, CULTURALES Y DEPORTIVOS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grafica!$AK$87:$BB$87</c:f>
            </c:numRef>
          </c:val>
          <c:extLst>
            <c:ext xmlns:c16="http://schemas.microsoft.com/office/drawing/2014/chart" uri="{C3380CC4-5D6E-409C-BE32-E72D297353CC}">
              <c16:uniqueId val="{00000045-21C6-48F0-84BE-13BF45826728}"/>
            </c:ext>
          </c:extLst>
        </c:ser>
        <c:ser>
          <c:idx val="70"/>
          <c:order val="70"/>
          <c:tx>
            <c:strRef>
              <c:f>grafica!$A$88:$AJ$88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007</c:v>
                </c:pt>
                <c:pt idx="18">
                  <c:v>OTROS SERVICIOS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grafica!$AK$88:$BB$88</c:f>
            </c:numRef>
          </c:val>
          <c:extLst>
            <c:ext xmlns:c16="http://schemas.microsoft.com/office/drawing/2014/chart" uri="{C3380CC4-5D6E-409C-BE32-E72D297353CC}">
              <c16:uniqueId val="{00000046-21C6-48F0-84BE-13BF45826728}"/>
            </c:ext>
          </c:extLst>
        </c:ser>
        <c:ser>
          <c:idx val="71"/>
          <c:order val="71"/>
          <c:tx>
            <c:strRef>
              <c:f>grafica!$A$89:$AJ$89</c:f>
              <c:strCache>
                <c:ptCount val="36"/>
                <c:pt idx="0">
                  <c:v>TOTAL GASTOS DE ADQUISICIÓN DE BIENES Y SERVICIOS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grafica!$AK$89:$BB$89</c:f>
              <c:numCache>
                <c:formatCode>_-* #,##0.00_-;\-* #,##0.00_-;_-* "-"_-;_-@_-</c:formatCode>
                <c:ptCount val="5"/>
                <c:pt idx="0">
                  <c:v>702912950</c:v>
                </c:pt>
                <c:pt idx="1">
                  <c:v>684205344.65999985</c:v>
                </c:pt>
                <c:pt idx="3">
                  <c:v>670709401.0999999</c:v>
                </c:pt>
                <c:pt idx="4">
                  <c:v>670088314.0999999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1C6-48F0-84BE-13BF45826728}"/>
            </c:ext>
          </c:extLst>
        </c:ser>
        <c:ser>
          <c:idx val="72"/>
          <c:order val="72"/>
          <c:tx>
            <c:strRef>
              <c:f>grafica!$A$90:$AJ$90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18">
                  <c:v>PRESTACIONES PARA CUBRIR RIESGOS SOCIALES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grafica!$AK$90:$BB$90</c:f>
            </c:numRef>
          </c:val>
          <c:extLst>
            <c:ext xmlns:c16="http://schemas.microsoft.com/office/drawing/2014/chart" uri="{C3380CC4-5D6E-409C-BE32-E72D297353CC}">
              <c16:uniqueId val="{00000048-21C6-48F0-84BE-13BF45826728}"/>
            </c:ext>
          </c:extLst>
        </c:ser>
        <c:ser>
          <c:idx val="73"/>
          <c:order val="73"/>
          <c:tx>
            <c:strRef>
              <c:f>grafica!$A$91:$AJ$91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18">
                  <c:v>PRESTACIONES SOCIALES RELACIONADAS CON EL EMPLEO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grafica!$AK$91:$BB$91</c:f>
            </c:numRef>
          </c:val>
          <c:extLst>
            <c:ext xmlns:c16="http://schemas.microsoft.com/office/drawing/2014/chart" uri="{C3380CC4-5D6E-409C-BE32-E72D297353CC}">
              <c16:uniqueId val="{00000049-21C6-48F0-84BE-13BF45826728}"/>
            </c:ext>
          </c:extLst>
        </c:ser>
        <c:ser>
          <c:idx val="74"/>
          <c:order val="74"/>
          <c:tx>
            <c:strRef>
              <c:f>grafica!$A$92:$AJ$92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8">
                  <c:v>INCAPACIDADES Y LICENCIAS DE MATERNIDAD Y PATERNIDAD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grafica!$AK$92:$BB$92</c:f>
            </c:numRef>
          </c:val>
          <c:extLst>
            <c:ext xmlns:c16="http://schemas.microsoft.com/office/drawing/2014/chart" uri="{C3380CC4-5D6E-409C-BE32-E72D297353CC}">
              <c16:uniqueId val="{0000004A-21C6-48F0-84BE-13BF45826728}"/>
            </c:ext>
          </c:extLst>
        </c:ser>
        <c:ser>
          <c:idx val="75"/>
          <c:order val="75"/>
          <c:tx>
            <c:strRef>
              <c:f>grafica!$A$93:$AJ$93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1">
                  <c:v>001</c:v>
                </c:pt>
                <c:pt idx="18">
                  <c:v>INCAPACIDADES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grafica!$AK$93:$BB$93</c:f>
            </c:numRef>
          </c:val>
          <c:extLst>
            <c:ext xmlns:c16="http://schemas.microsoft.com/office/drawing/2014/chart" uri="{C3380CC4-5D6E-409C-BE32-E72D297353CC}">
              <c16:uniqueId val="{0000004B-21C6-48F0-84BE-13BF45826728}"/>
            </c:ext>
          </c:extLst>
        </c:ser>
        <c:ser>
          <c:idx val="76"/>
          <c:order val="76"/>
          <c:tx>
            <c:strRef>
              <c:f>grafica!$A$94:$AJ$94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1">
                  <c:v>002</c:v>
                </c:pt>
                <c:pt idx="18">
                  <c:v>LICENCIAS DE MATERNIDAD Y PATERNIDAD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grafica!$AK$94:$BB$94</c:f>
            </c:numRef>
          </c:val>
          <c:extLst>
            <c:ext xmlns:c16="http://schemas.microsoft.com/office/drawing/2014/chart" uri="{C3380CC4-5D6E-409C-BE32-E72D297353CC}">
              <c16:uniqueId val="{0000004C-21C6-48F0-84BE-13BF45826728}"/>
            </c:ext>
          </c:extLst>
        </c:ser>
        <c:ser>
          <c:idx val="77"/>
          <c:order val="77"/>
          <c:tx>
            <c:strRef>
              <c:f>grafica!$A$95:$AJ$95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10</c:v>
                </c:pt>
                <c:pt idx="18">
                  <c:v>SENTENCIAS Y CONCILIACIONES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grafica!$AK$95:$BB$95</c:f>
            </c:numRef>
          </c:val>
          <c:extLst>
            <c:ext xmlns:c16="http://schemas.microsoft.com/office/drawing/2014/chart" uri="{C3380CC4-5D6E-409C-BE32-E72D297353CC}">
              <c16:uniqueId val="{0000004D-21C6-48F0-84BE-13BF45826728}"/>
            </c:ext>
          </c:extLst>
        </c:ser>
        <c:ser>
          <c:idx val="78"/>
          <c:order val="78"/>
          <c:tx>
            <c:strRef>
              <c:f>grafica!$A$96:$AJ$96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18">
                  <c:v>IMPUESTOS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grafica!$AK$96:$BB$96</c:f>
            </c:numRef>
          </c:val>
          <c:extLst>
            <c:ext xmlns:c16="http://schemas.microsoft.com/office/drawing/2014/chart" uri="{C3380CC4-5D6E-409C-BE32-E72D297353CC}">
              <c16:uniqueId val="{0000004E-21C6-48F0-84BE-13BF45826728}"/>
            </c:ext>
          </c:extLst>
        </c:ser>
        <c:ser>
          <c:idx val="79"/>
          <c:order val="79"/>
          <c:tx>
            <c:strRef>
              <c:f>grafica!$A$97:$AJ$97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18">
                  <c:v>IMPUESTOS TERRITORIALES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grafica!$AK$97:$BB$97</c:f>
            </c:numRef>
          </c:val>
          <c:extLst>
            <c:ext xmlns:c16="http://schemas.microsoft.com/office/drawing/2014/chart" uri="{C3380CC4-5D6E-409C-BE32-E72D297353CC}">
              <c16:uniqueId val="{0000004F-21C6-48F0-84BE-13BF45826728}"/>
            </c:ext>
          </c:extLst>
        </c:ser>
        <c:ser>
          <c:idx val="80"/>
          <c:order val="80"/>
          <c:tx>
            <c:strRef>
              <c:f>grafica!$A$98:$AJ$98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8">
                  <c:v>001</c:v>
                </c:pt>
                <c:pt idx="18">
                  <c:v>IMPUESTO PREDIAL Y SOBRETASA AMBIENTAL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grafica!$AK$98:$BB$98</c:f>
            </c:numRef>
          </c:val>
          <c:extLst>
            <c:ext xmlns:c16="http://schemas.microsoft.com/office/drawing/2014/chart" uri="{C3380CC4-5D6E-409C-BE32-E72D297353CC}">
              <c16:uniqueId val="{00000050-21C6-48F0-84BE-13BF45826728}"/>
            </c:ext>
          </c:extLst>
        </c:ser>
        <c:ser>
          <c:idx val="81"/>
          <c:order val="81"/>
          <c:tx>
            <c:strRef>
              <c:f>grafica!$A$99:$AJ$99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8">
                  <c:v>006</c:v>
                </c:pt>
                <c:pt idx="18">
                  <c:v>IMPUESTO SOBRE VEHÍCULOS AUTOMOTORES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grafica!$AK$99:$BB$99</c:f>
            </c:numRef>
          </c:val>
          <c:extLst>
            <c:ext xmlns:c16="http://schemas.microsoft.com/office/drawing/2014/chart" uri="{C3380CC4-5D6E-409C-BE32-E72D297353CC}">
              <c16:uniqueId val="{00000051-21C6-48F0-84BE-13BF45826728}"/>
            </c:ext>
          </c:extLst>
        </c:ser>
        <c:ser>
          <c:idx val="82"/>
          <c:order val="82"/>
          <c:tx>
            <c:strRef>
              <c:f>grafica!$A$100:$AJ$100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04</c:v>
                </c:pt>
                <c:pt idx="18">
                  <c:v>CONTRIBUCIONES</c:v>
                </c:pt>
                <c:pt idx="26">
                  <c:v>Nación</c:v>
                </c:pt>
                <c:pt idx="31">
                  <c:v>SSF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grafica!$AK$100:$BB$100</c:f>
            </c:numRef>
          </c:val>
          <c:extLst>
            <c:ext xmlns:c16="http://schemas.microsoft.com/office/drawing/2014/chart" uri="{C3380CC4-5D6E-409C-BE32-E72D297353CC}">
              <c16:uniqueId val="{00000052-21C6-48F0-84BE-13BF45826728}"/>
            </c:ext>
          </c:extLst>
        </c:ser>
        <c:ser>
          <c:idx val="83"/>
          <c:order val="83"/>
          <c:tx>
            <c:strRef>
              <c:f>grafica!$A$101:$AJ$101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04</c:v>
                </c:pt>
                <c:pt idx="6">
                  <c:v>01</c:v>
                </c:pt>
                <c:pt idx="18">
                  <c:v>CUOTA DE FISCALIZACIÓN Y AUDITAJE</c:v>
                </c:pt>
                <c:pt idx="26">
                  <c:v>Nación</c:v>
                </c:pt>
                <c:pt idx="31">
                  <c:v>SSF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grafica!$AK$101:$BB$101</c:f>
            </c:numRef>
          </c:val>
          <c:extLst>
            <c:ext xmlns:c16="http://schemas.microsoft.com/office/drawing/2014/chart" uri="{C3380CC4-5D6E-409C-BE32-E72D297353CC}">
              <c16:uniqueId val="{00000053-21C6-48F0-84BE-13BF45826728}"/>
            </c:ext>
          </c:extLst>
        </c:ser>
        <c:ser>
          <c:idx val="84"/>
          <c:order val="84"/>
          <c:tx>
            <c:strRef>
              <c:f>grafica!$A$102:$AJ$102</c:f>
              <c:strCache>
                <c:ptCount val="36"/>
                <c:pt idx="0">
                  <c:v>B</c:v>
                </c:pt>
                <c:pt idx="2">
                  <c:v>10</c:v>
                </c:pt>
                <c:pt idx="4">
                  <c:v>04</c:v>
                </c:pt>
                <c:pt idx="18">
                  <c:v>FONDO DE CONTINGENCIAS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grafica!$AK$102:$BB$102</c:f>
            </c:numRef>
          </c:val>
          <c:extLst>
            <c:ext xmlns:c16="http://schemas.microsoft.com/office/drawing/2014/chart" uri="{C3380CC4-5D6E-409C-BE32-E72D297353CC}">
              <c16:uniqueId val="{00000054-21C6-48F0-84BE-13BF45826728}"/>
            </c:ext>
          </c:extLst>
        </c:ser>
        <c:ser>
          <c:idx val="85"/>
          <c:order val="85"/>
          <c:tx>
            <c:strRef>
              <c:f>grafica!$A$103:$AJ$103</c:f>
              <c:strCache>
                <c:ptCount val="36"/>
                <c:pt idx="0">
                  <c:v>B</c:v>
                </c:pt>
                <c:pt idx="2">
                  <c:v>10</c:v>
                </c:pt>
                <c:pt idx="4">
                  <c:v>04</c:v>
                </c:pt>
                <c:pt idx="6">
                  <c:v>01</c:v>
                </c:pt>
                <c:pt idx="18">
                  <c:v>APORTES AL FONDO DE CONTINGENCIAS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grafica!$AK$103:$BB$103</c:f>
            </c:numRef>
          </c:val>
          <c:extLst>
            <c:ext xmlns:c16="http://schemas.microsoft.com/office/drawing/2014/chart" uri="{C3380CC4-5D6E-409C-BE32-E72D297353CC}">
              <c16:uniqueId val="{00000055-21C6-48F0-84BE-13BF45826728}"/>
            </c:ext>
          </c:extLst>
        </c:ser>
        <c:ser>
          <c:idx val="86"/>
          <c:order val="86"/>
          <c:tx>
            <c:strRef>
              <c:f>grafica!$A$104:$AJ$104</c:f>
              <c:strCache>
                <c:ptCount val="36"/>
                <c:pt idx="0">
                  <c:v>TOTAL GASTOS DE TRANSFERENCIAS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grafica!$AK$104:$BB$104</c:f>
              <c:numCache>
                <c:formatCode>_-* #,##0.00_-;\-* #,##0.00_-;_-* "-"_-;_-@_-</c:formatCode>
                <c:ptCount val="5"/>
                <c:pt idx="0">
                  <c:v>157948496</c:v>
                </c:pt>
                <c:pt idx="1">
                  <c:v>60615343</c:v>
                </c:pt>
                <c:pt idx="3">
                  <c:v>60615343</c:v>
                </c:pt>
                <c:pt idx="4">
                  <c:v>60615343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21C6-48F0-84BE-13BF45826728}"/>
            </c:ext>
          </c:extLst>
        </c:ser>
        <c:ser>
          <c:idx val="87"/>
          <c:order val="87"/>
          <c:tx>
            <c:strRef>
              <c:f>grafica!$A$105:$AJ$105</c:f>
              <c:strCache>
                <c:ptCount val="36"/>
                <c:pt idx="0">
                  <c:v>TOTAL GASTOS DE FUNCIONAMIENTO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grafica!$AK$105:$BB$105</c:f>
              <c:numCache>
                <c:formatCode>_-* #,##0.00_-;\-* #,##0.00_-;_-* "-"_-;_-@_-</c:formatCode>
                <c:ptCount val="5"/>
                <c:pt idx="0">
                  <c:v>6087082703</c:v>
                </c:pt>
                <c:pt idx="1">
                  <c:v>5771121126.6599998</c:v>
                </c:pt>
                <c:pt idx="3">
                  <c:v>5757625183.1000004</c:v>
                </c:pt>
                <c:pt idx="4">
                  <c:v>5757004096.1000004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21C6-48F0-84BE-13BF45826728}"/>
            </c:ext>
          </c:extLst>
        </c:ser>
        <c:ser>
          <c:idx val="88"/>
          <c:order val="88"/>
          <c:tx>
            <c:strRef>
              <c:f>grafica!$A$106:$AJ$106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8">
                  <c:v>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grafica!$AK$106:$BB$106</c:f>
            </c:numRef>
          </c:val>
          <c:extLst>
            <c:ext xmlns:c16="http://schemas.microsoft.com/office/drawing/2014/chart" uri="{C3380CC4-5D6E-409C-BE32-E72D297353CC}">
              <c16:uniqueId val="{00000058-21C6-48F0-84BE-13BF45826728}"/>
            </c:ext>
          </c:extLst>
        </c:ser>
        <c:ser>
          <c:idx val="89"/>
          <c:order val="89"/>
          <c:tx>
            <c:strRef>
              <c:f>grafica!$A$107:$AJ$107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8">
                  <c:v>SERVICIO DE PROMOCIÓN Y DIVULGACIÓN DE LOS DERECHOS DE LAS PERSONAS CON DISCAPACIDAD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grafica!$AK$107:$BB$107</c:f>
            </c:numRef>
          </c:val>
          <c:extLst>
            <c:ext xmlns:c16="http://schemas.microsoft.com/office/drawing/2014/chart" uri="{C3380CC4-5D6E-409C-BE32-E72D297353CC}">
              <c16:uniqueId val="{00000059-21C6-48F0-84BE-13BF45826728}"/>
            </c:ext>
          </c:extLst>
        </c:ser>
        <c:ser>
          <c:idx val="90"/>
          <c:order val="90"/>
          <c:tx>
            <c:strRef>
              <c:f>grafica!$A$108:$AJ$108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4">
                  <c:v>02</c:v>
                </c:pt>
                <c:pt idx="18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grafica!$AK$108:$BB$108</c:f>
            </c:numRef>
          </c:val>
          <c:extLst>
            <c:ext xmlns:c16="http://schemas.microsoft.com/office/drawing/2014/chart" uri="{C3380CC4-5D6E-409C-BE32-E72D297353CC}">
              <c16:uniqueId val="{0000005A-21C6-48F0-84BE-13BF45826728}"/>
            </c:ext>
          </c:extLst>
        </c:ser>
        <c:ser>
          <c:idx val="91"/>
          <c:order val="91"/>
          <c:tx>
            <c:strRef>
              <c:f>grafica!$A$109:$AJ$109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8">
                  <c:v>SERVICIO DE PRODUCCIÓN DE CONTENIDOS Y AJUSTES RAZONABLES PARA PROMOVER Y GARANTIZAR EL ACCESO A LA INFORMACIÓN Y A LA COMUNICACIÓN PARA PERSONAS DISCAPACITADAS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grafica!$AK$109:$BB$109</c:f>
            </c:numRef>
          </c:val>
          <c:extLst>
            <c:ext xmlns:c16="http://schemas.microsoft.com/office/drawing/2014/chart" uri="{C3380CC4-5D6E-409C-BE32-E72D297353CC}">
              <c16:uniqueId val="{0000005B-21C6-48F0-84BE-13BF45826728}"/>
            </c:ext>
          </c:extLst>
        </c:ser>
        <c:ser>
          <c:idx val="92"/>
          <c:order val="92"/>
          <c:tx>
            <c:strRef>
              <c:f>grafica!$A$110:$AJ$110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4">
                  <c:v>02</c:v>
                </c:pt>
                <c:pt idx="18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grafica!$AK$110:$BB$110</c:f>
            </c:numRef>
          </c:val>
          <c:extLst>
            <c:ext xmlns:c16="http://schemas.microsoft.com/office/drawing/2014/chart" uri="{C3380CC4-5D6E-409C-BE32-E72D297353CC}">
              <c16:uniqueId val="{0000005C-21C6-48F0-84BE-13BF45826728}"/>
            </c:ext>
          </c:extLst>
        </c:ser>
        <c:ser>
          <c:idx val="93"/>
          <c:order val="93"/>
          <c:tx>
            <c:strRef>
              <c:f>grafica!$A$111:$AJ$111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8">
                  <c:v>SERVICIO DE ASISTENCIA TÉCNICA EN EDUCACIÓN CON ENFOQUE INCLUYENTE Y DE CALIDAD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grafica!$AK$111:$BB$111</c:f>
            </c:numRef>
          </c:val>
          <c:extLst>
            <c:ext xmlns:c16="http://schemas.microsoft.com/office/drawing/2014/chart" uri="{C3380CC4-5D6E-409C-BE32-E72D297353CC}">
              <c16:uniqueId val="{0000005D-21C6-48F0-84BE-13BF45826728}"/>
            </c:ext>
          </c:extLst>
        </c:ser>
        <c:ser>
          <c:idx val="94"/>
          <c:order val="94"/>
          <c:tx>
            <c:strRef>
              <c:f>grafica!$A$112:$AJ$112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4">
                  <c:v>02</c:v>
                </c:pt>
                <c:pt idx="18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grafica!$AK$112:$BB$112</c:f>
            </c:numRef>
          </c:val>
          <c:extLst>
            <c:ext xmlns:c16="http://schemas.microsoft.com/office/drawing/2014/chart" uri="{C3380CC4-5D6E-409C-BE32-E72D297353CC}">
              <c16:uniqueId val="{0000005E-21C6-48F0-84BE-13BF45826728}"/>
            </c:ext>
          </c:extLst>
        </c:ser>
        <c:ser>
          <c:idx val="95"/>
          <c:order val="95"/>
          <c:tx>
            <c:strRef>
              <c:f>grafica!$A$113:$AJ$113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8">
                  <c:v>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grafica!$AK$113:$BB$113</c:f>
            </c:numRef>
          </c:val>
          <c:extLst>
            <c:ext xmlns:c16="http://schemas.microsoft.com/office/drawing/2014/chart" uri="{C3380CC4-5D6E-409C-BE32-E72D297353CC}">
              <c16:uniqueId val="{0000005F-21C6-48F0-84BE-13BF45826728}"/>
            </c:ext>
          </c:extLst>
        </c:ser>
        <c:ser>
          <c:idx val="96"/>
          <c:order val="96"/>
          <c:tx>
            <c:strRef>
              <c:f>grafica!$A$114:$AJ$114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8">
                  <c:v>SERVICIO DE GESTIÓN DOCUMENTAL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grafica!$AK$114:$BB$114</c:f>
            </c:numRef>
          </c:val>
          <c:extLst>
            <c:ext xmlns:c16="http://schemas.microsoft.com/office/drawing/2014/chart" uri="{C3380CC4-5D6E-409C-BE32-E72D297353CC}">
              <c16:uniqueId val="{00000060-21C6-48F0-84BE-13BF45826728}"/>
            </c:ext>
          </c:extLst>
        </c:ser>
        <c:ser>
          <c:idx val="97"/>
          <c:order val="97"/>
          <c:tx>
            <c:strRef>
              <c:f>grafica!$A$115:$AJ$115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4">
                  <c:v>02</c:v>
                </c:pt>
                <c:pt idx="18">
                  <c:v>ADQUISICIÓN DE BIENES Y SERVICIOS - SERVICIO DE GESTIÓN DOCUMENTAL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grafica!$AK$115:$BB$115</c:f>
            </c:numRef>
          </c:val>
          <c:extLst>
            <c:ext xmlns:c16="http://schemas.microsoft.com/office/drawing/2014/chart" uri="{C3380CC4-5D6E-409C-BE32-E72D297353CC}">
              <c16:uniqueId val="{00000061-21C6-48F0-84BE-13BF45826728}"/>
            </c:ext>
          </c:extLst>
        </c:ser>
        <c:ser>
          <c:idx val="98"/>
          <c:order val="98"/>
          <c:tx>
            <c:strRef>
              <c:f>grafica!$A$116:$AJ$116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2299058</c:v>
                </c:pt>
                <c:pt idx="18">
                  <c:v>SERVICIO DE EDUCACIÓN INFORMAL PARA LA GESTIÓN ADMINISTRATIVA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grafica!$AK$116:$BB$116</c:f>
            </c:numRef>
          </c:val>
          <c:extLst>
            <c:ext xmlns:c16="http://schemas.microsoft.com/office/drawing/2014/chart" uri="{C3380CC4-5D6E-409C-BE32-E72D297353CC}">
              <c16:uniqueId val="{00000062-21C6-48F0-84BE-13BF45826728}"/>
            </c:ext>
          </c:extLst>
        </c:ser>
        <c:ser>
          <c:idx val="99"/>
          <c:order val="99"/>
          <c:tx>
            <c:strRef>
              <c:f>grafica!$A$117:$AJ$117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2299058</c:v>
                </c:pt>
                <c:pt idx="14">
                  <c:v>02</c:v>
                </c:pt>
                <c:pt idx="18">
                  <c:v>ADQUISICIÓN DE BIENES Y SERVICIOS - SERVICIO DE EDUCACIÓN INFORMAL PARA LA GESTIÓN ADMINISTRATIVA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grafica!$AK$117:$BB$117</c:f>
            </c:numRef>
          </c:val>
          <c:extLst>
            <c:ext xmlns:c16="http://schemas.microsoft.com/office/drawing/2014/chart" uri="{C3380CC4-5D6E-409C-BE32-E72D297353CC}">
              <c16:uniqueId val="{00000063-21C6-48F0-84BE-13BF45826728}"/>
            </c:ext>
          </c:extLst>
        </c:ser>
        <c:ser>
          <c:idx val="100"/>
          <c:order val="100"/>
          <c:tx>
            <c:strRef>
              <c:f>grafica!$A$118:$AJ$118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2299060</c:v>
                </c:pt>
                <c:pt idx="14">
                  <c:v>02</c:v>
                </c:pt>
                <c:pt idx="18">
                  <c:v>ADQUISICIÓN DE BIENES Y SERVICIOS - SERVICIO DE IMPLEMENTACIÓN SISTEMAS DE GESTIÓN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grafica!$AK$118:$BB$118</c:f>
            </c:numRef>
          </c:val>
          <c:extLst>
            <c:ext xmlns:c16="http://schemas.microsoft.com/office/drawing/2014/chart" uri="{C3380CC4-5D6E-409C-BE32-E72D297353CC}">
              <c16:uniqueId val="{00000064-21C6-48F0-84BE-13BF45826728}"/>
            </c:ext>
          </c:extLst>
        </c:ser>
        <c:ser>
          <c:idx val="101"/>
          <c:order val="101"/>
          <c:tx>
            <c:strRef>
              <c:f>grafica!$A$119:$AJ$119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2299060</c:v>
                </c:pt>
                <c:pt idx="18">
                  <c:v>SERVICIO DE IMPLEMENTACIÓN SISTEMAS DE GESTIÓN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grafica!$AK$119:$BB$119</c:f>
            </c:numRef>
          </c:val>
          <c:extLst>
            <c:ext xmlns:c16="http://schemas.microsoft.com/office/drawing/2014/chart" uri="{C3380CC4-5D6E-409C-BE32-E72D297353CC}">
              <c16:uniqueId val="{00000065-21C6-48F0-84BE-13BF45826728}"/>
            </c:ext>
          </c:extLst>
        </c:ser>
        <c:ser>
          <c:idx val="102"/>
          <c:order val="102"/>
          <c:tx>
            <c:strRef>
              <c:f>grafica!$A$120:$AJ$120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8">
                  <c:v>SERVICIOS DE INFORMACIÓN ACTUALIZADOS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grafica!$AK$120:$BB$120</c:f>
            </c:numRef>
          </c:val>
          <c:extLst>
            <c:ext xmlns:c16="http://schemas.microsoft.com/office/drawing/2014/chart" uri="{C3380CC4-5D6E-409C-BE32-E72D297353CC}">
              <c16:uniqueId val="{00000066-21C6-48F0-84BE-13BF45826728}"/>
            </c:ext>
          </c:extLst>
        </c:ser>
        <c:ser>
          <c:idx val="103"/>
          <c:order val="103"/>
          <c:tx>
            <c:strRef>
              <c:f>grafica!$A$121:$AJ$121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4">
                  <c:v>02</c:v>
                </c:pt>
                <c:pt idx="18">
                  <c:v>ADQUISICIÓN DE BIENES Y SERVICIOS - SERVICIOS DE INFORMACIÓN ACTUALIZADOS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grafica!$AK$121:$BB$121</c:f>
            </c:numRef>
          </c:val>
          <c:extLst>
            <c:ext xmlns:c16="http://schemas.microsoft.com/office/drawing/2014/chart" uri="{C3380CC4-5D6E-409C-BE32-E72D297353CC}">
              <c16:uniqueId val="{00000067-21C6-48F0-84BE-13BF45826728}"/>
            </c:ext>
          </c:extLst>
        </c:ser>
        <c:ser>
          <c:idx val="104"/>
          <c:order val="104"/>
          <c:tx>
            <c:strRef>
              <c:f>grafica!$A$122:$AJ$122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4">
                  <c:v>02</c:v>
                </c:pt>
                <c:pt idx="18">
                  <c:v>ADQUISICIÓN DE BIENES Y SERVICIOS - SERVICIOS DE INFORMACIÓN ACTUALIZADOS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grafica!$AK$122:$BB$122</c:f>
            </c:numRef>
          </c:val>
          <c:extLst>
            <c:ext xmlns:c16="http://schemas.microsoft.com/office/drawing/2014/chart" uri="{C3380CC4-5D6E-409C-BE32-E72D297353CC}">
              <c16:uniqueId val="{00000068-21C6-48F0-84BE-13BF45826728}"/>
            </c:ext>
          </c:extLst>
        </c:ser>
        <c:ser>
          <c:idx val="105"/>
          <c:order val="105"/>
          <c:tx>
            <c:strRef>
              <c:f>grafica!$A$123:$AJ$123</c:f>
              <c:strCache>
                <c:ptCount val="36"/>
                <c:pt idx="0">
                  <c:v>TOTAL GASTOS DE 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grafica!$AK$123:$BB$123</c:f>
              <c:numCache>
                <c:formatCode>_-* #,##0.00_-;\-* #,##0.00_-;_-* "-"_-;_-@_-</c:formatCode>
                <c:ptCount val="5"/>
                <c:pt idx="0">
                  <c:v>1638125690</c:v>
                </c:pt>
                <c:pt idx="1">
                  <c:v>1625545227.5799999</c:v>
                </c:pt>
                <c:pt idx="3">
                  <c:v>1573525707.29</c:v>
                </c:pt>
                <c:pt idx="4">
                  <c:v>1573525707.29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21C6-48F0-84BE-13BF45826728}"/>
            </c:ext>
          </c:extLst>
        </c:ser>
        <c:ser>
          <c:idx val="13"/>
          <c:order val="13"/>
          <c:tx>
            <c:strRef>
              <c:f>grafica!$A$31:$AJ$31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18">
                  <c:v>CONTRIBUCIONES INHERENTES A LA NÓMINA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grafica!$AK$31:$BB$31</c:f>
            </c:numRef>
          </c:val>
          <c:extLst>
            <c:ext xmlns:c16="http://schemas.microsoft.com/office/drawing/2014/chart" uri="{C3380CC4-5D6E-409C-BE32-E72D297353CC}">
              <c16:uniqueId val="{0000000D-21C6-48F0-84BE-13BF45826728}"/>
            </c:ext>
          </c:extLst>
        </c:ser>
        <c:ser>
          <c:idx val="14"/>
          <c:order val="14"/>
          <c:tx>
            <c:strRef>
              <c:f>grafica!$A$32:$AJ$32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001</c:v>
                </c:pt>
                <c:pt idx="18">
                  <c:v>APORTES A LA SEGURIDAD SOCIAL EN PENSIONES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grafica!$AK$32:$BB$32</c:f>
            </c:numRef>
          </c:val>
          <c:extLst>
            <c:ext xmlns:c16="http://schemas.microsoft.com/office/drawing/2014/chart" uri="{C3380CC4-5D6E-409C-BE32-E72D297353CC}">
              <c16:uniqueId val="{0000000E-21C6-48F0-84BE-13BF45826728}"/>
            </c:ext>
          </c:extLst>
        </c:ser>
        <c:ser>
          <c:idx val="15"/>
          <c:order val="15"/>
          <c:tx>
            <c:strRef>
              <c:f>grafica!$A$33:$AJ$33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002</c:v>
                </c:pt>
                <c:pt idx="18">
                  <c:v>APORTES A LA SEGURIDAD SOCIAL EN SALUD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grafica!$AK$33:$BB$33</c:f>
            </c:numRef>
          </c:val>
          <c:extLst>
            <c:ext xmlns:c16="http://schemas.microsoft.com/office/drawing/2014/chart" uri="{C3380CC4-5D6E-409C-BE32-E72D297353CC}">
              <c16:uniqueId val="{0000000F-21C6-48F0-84BE-13BF45826728}"/>
            </c:ext>
          </c:extLst>
        </c:ser>
        <c:ser>
          <c:idx val="16"/>
          <c:order val="16"/>
          <c:tx>
            <c:strRef>
              <c:f>grafica!$A$34:$AJ$34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003</c:v>
                </c:pt>
                <c:pt idx="18">
                  <c:v>AUXILIO DE CESANTÍAS 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grafica!$AK$34:$BB$34</c:f>
            </c:numRef>
          </c:val>
          <c:extLst>
            <c:ext xmlns:c16="http://schemas.microsoft.com/office/drawing/2014/chart" uri="{C3380CC4-5D6E-409C-BE32-E72D297353CC}">
              <c16:uniqueId val="{00000010-21C6-48F0-84BE-13BF45826728}"/>
            </c:ext>
          </c:extLst>
        </c:ser>
        <c:ser>
          <c:idx val="17"/>
          <c:order val="17"/>
          <c:tx>
            <c:strRef>
              <c:f>grafica!$A$35:$AJ$35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004</c:v>
                </c:pt>
                <c:pt idx="18">
                  <c:v>APORTES A CAJAS DE COMPENSACIÓN FAMILIAR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grafica!$AK$35:$BB$35</c:f>
            </c:numRef>
          </c:val>
          <c:extLst>
            <c:ext xmlns:c16="http://schemas.microsoft.com/office/drawing/2014/chart" uri="{C3380CC4-5D6E-409C-BE32-E72D297353CC}">
              <c16:uniqueId val="{00000011-21C6-48F0-84BE-13BF45826728}"/>
            </c:ext>
          </c:extLst>
        </c:ser>
        <c:ser>
          <c:idx val="18"/>
          <c:order val="18"/>
          <c:tx>
            <c:strRef>
              <c:f>grafica!$A$36:$AJ$36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005</c:v>
                </c:pt>
                <c:pt idx="18">
                  <c:v>APORTES GENERALES AL SISTEMA DE RIESGOS LABORALES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grafica!$AK$36:$BB$36</c:f>
            </c:numRef>
          </c:val>
          <c:extLst>
            <c:ext xmlns:c16="http://schemas.microsoft.com/office/drawing/2014/chart" uri="{C3380CC4-5D6E-409C-BE32-E72D297353CC}">
              <c16:uniqueId val="{00000012-21C6-48F0-84BE-13BF45826728}"/>
            </c:ext>
          </c:extLst>
        </c:ser>
        <c:ser>
          <c:idx val="19"/>
          <c:order val="19"/>
          <c:tx>
            <c:strRef>
              <c:f>grafica!$A$37:$AJ$37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006</c:v>
                </c:pt>
                <c:pt idx="18">
                  <c:v>APORTES AL ICBF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grafica!$AK$37:$BB$37</c:f>
            </c:numRef>
          </c:val>
          <c:extLst>
            <c:ext xmlns:c16="http://schemas.microsoft.com/office/drawing/2014/chart" uri="{C3380CC4-5D6E-409C-BE32-E72D297353CC}">
              <c16:uniqueId val="{00000013-21C6-48F0-84BE-13BF45826728}"/>
            </c:ext>
          </c:extLst>
        </c:ser>
        <c:ser>
          <c:idx val="20"/>
          <c:order val="20"/>
          <c:tx>
            <c:strRef>
              <c:f>grafica!$A$38:$AJ$38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007</c:v>
                </c:pt>
                <c:pt idx="18">
                  <c:v>APORTES AL SENA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grafica!$AK$38:$BB$38</c:f>
            </c:numRef>
          </c:val>
          <c:extLst>
            <c:ext xmlns:c16="http://schemas.microsoft.com/office/drawing/2014/chart" uri="{C3380CC4-5D6E-409C-BE32-E72D297353CC}">
              <c16:uniqueId val="{00000014-21C6-48F0-84BE-13BF45826728}"/>
            </c:ext>
          </c:extLst>
        </c:ser>
        <c:ser>
          <c:idx val="21"/>
          <c:order val="21"/>
          <c:tx>
            <c:strRef>
              <c:f>grafica!$A$39:$AJ$39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18">
                  <c:v>REMUNERACIONES NO CONSTITUTIVAS DE FACTOR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grafica!$AK$39:$BB$39</c:f>
            </c:numRef>
          </c:val>
          <c:extLst>
            <c:ext xmlns:c16="http://schemas.microsoft.com/office/drawing/2014/chart" uri="{C3380CC4-5D6E-409C-BE32-E72D297353CC}">
              <c16:uniqueId val="{00000015-21C6-48F0-84BE-13BF45826728}"/>
            </c:ext>
          </c:extLst>
        </c:ser>
        <c:ser>
          <c:idx val="22"/>
          <c:order val="22"/>
          <c:tx>
            <c:strRef>
              <c:f>grafica!$A$40:$AJ$40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8">
                  <c:v>PRESTACIONES SOCIALES SEGÚN DEFINICIÓN LEGAL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grafica!$AK$40:$BB$40</c:f>
            </c:numRef>
          </c:val>
          <c:extLst>
            <c:ext xmlns:c16="http://schemas.microsoft.com/office/drawing/2014/chart" uri="{C3380CC4-5D6E-409C-BE32-E72D297353CC}">
              <c16:uniqueId val="{00000016-21C6-48F0-84BE-13BF45826728}"/>
            </c:ext>
          </c:extLst>
        </c:ser>
        <c:ser>
          <c:idx val="23"/>
          <c:order val="23"/>
          <c:tx>
            <c:strRef>
              <c:f>grafica!$A$41:$AJ$41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001</c:v>
                </c:pt>
                <c:pt idx="18">
                  <c:v>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grafica!$AK$41:$BB$41</c:f>
            </c:numRef>
          </c:val>
          <c:extLst>
            <c:ext xmlns:c16="http://schemas.microsoft.com/office/drawing/2014/chart" uri="{C3380CC4-5D6E-409C-BE32-E72D297353CC}">
              <c16:uniqueId val="{00000017-21C6-48F0-84BE-13BF45826728}"/>
            </c:ext>
          </c:extLst>
        </c:ser>
        <c:ser>
          <c:idx val="24"/>
          <c:order val="24"/>
          <c:tx>
            <c:strRef>
              <c:f>grafica!$A$42:$AJ$42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002</c:v>
                </c:pt>
                <c:pt idx="18">
                  <c:v>INDEMNIZACIÓN POR 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grafica!$AK$42:$BB$42</c:f>
            </c:numRef>
          </c:val>
          <c:extLst>
            <c:ext xmlns:c16="http://schemas.microsoft.com/office/drawing/2014/chart" uri="{C3380CC4-5D6E-409C-BE32-E72D297353CC}">
              <c16:uniqueId val="{00000018-21C6-48F0-84BE-13BF45826728}"/>
            </c:ext>
          </c:extLst>
        </c:ser>
        <c:ser>
          <c:idx val="25"/>
          <c:order val="25"/>
          <c:tx>
            <c:strRef>
              <c:f>grafica!$A$43:$AJ$43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003</c:v>
                </c:pt>
                <c:pt idx="18">
                  <c:v>BONIFICACIÓN ESPECIAL DE RECREACIÓN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grafica!$AK$43:$BB$43</c:f>
            </c:numRef>
          </c:val>
          <c:extLst>
            <c:ext xmlns:c16="http://schemas.microsoft.com/office/drawing/2014/chart" uri="{C3380CC4-5D6E-409C-BE32-E72D297353CC}">
              <c16:uniqueId val="{00000019-21C6-48F0-84BE-13BF45826728}"/>
            </c:ext>
          </c:extLst>
        </c:ser>
        <c:ser>
          <c:idx val="26"/>
          <c:order val="26"/>
          <c:tx>
            <c:strRef>
              <c:f>grafica!$A$44:$AJ$44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002</c:v>
                </c:pt>
                <c:pt idx="18">
                  <c:v>PRIMA TÉCNICA NO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grafica!$AK$44:$BB$44</c:f>
            </c:numRef>
          </c:val>
          <c:extLst>
            <c:ext xmlns:c16="http://schemas.microsoft.com/office/drawing/2014/chart" uri="{C3380CC4-5D6E-409C-BE32-E72D297353CC}">
              <c16:uniqueId val="{0000001A-21C6-48F0-84BE-13BF45826728}"/>
            </c:ext>
          </c:extLst>
        </c:ser>
        <c:ser>
          <c:idx val="27"/>
          <c:order val="27"/>
          <c:tx>
            <c:strRef>
              <c:f>grafica!$A$45:$AJ$45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016</c:v>
                </c:pt>
                <c:pt idx="18">
                  <c:v>PRIMA DE COORDINACIÓN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grafica!$AK$45:$BB$45</c:f>
            </c:numRef>
          </c:val>
          <c:extLst>
            <c:ext xmlns:c16="http://schemas.microsoft.com/office/drawing/2014/chart" uri="{C3380CC4-5D6E-409C-BE32-E72D297353CC}">
              <c16:uniqueId val="{0000001B-21C6-48F0-84BE-13BF45826728}"/>
            </c:ext>
          </c:extLst>
        </c:ser>
        <c:ser>
          <c:idx val="28"/>
          <c:order val="28"/>
          <c:tx>
            <c:strRef>
              <c:f>grafica!$A$46:$AJ$46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030</c:v>
                </c:pt>
                <c:pt idx="18">
                  <c:v>BONIFICACIÓN DE DIRECCIÓN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grafica!$AK$46:$BB$46</c:f>
            </c:numRef>
          </c:val>
          <c:extLst>
            <c:ext xmlns:c16="http://schemas.microsoft.com/office/drawing/2014/chart" uri="{C3380CC4-5D6E-409C-BE32-E72D297353CC}">
              <c16:uniqueId val="{0000001C-21C6-48F0-84BE-13BF45826728}"/>
            </c:ext>
          </c:extLst>
        </c:ser>
        <c:ser>
          <c:idx val="29"/>
          <c:order val="29"/>
          <c:tx>
            <c:strRef>
              <c:f>grafica!$A$47:$AJ$47</c:f>
              <c:strCache>
                <c:ptCount val="36"/>
                <c:pt idx="0">
                  <c:v>TOTAL GASTOS DE PERSONAL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grafica!$AK$47:$BB$47</c:f>
              <c:numCache>
                <c:formatCode>_-* #,##0.00_-;\-* #,##0.00_-;_-* "-"_-;_-@_-</c:formatCode>
                <c:ptCount val="5"/>
                <c:pt idx="0">
                  <c:v>5226221257</c:v>
                </c:pt>
                <c:pt idx="1">
                  <c:v>5026300439</c:v>
                </c:pt>
                <c:pt idx="3">
                  <c:v>5026300439</c:v>
                </c:pt>
                <c:pt idx="4">
                  <c:v>5026300439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1C6-48F0-84BE-13BF45826728}"/>
            </c:ext>
          </c:extLst>
        </c:ser>
        <c:ser>
          <c:idx val="30"/>
          <c:order val="30"/>
          <c:tx>
            <c:strRef>
              <c:f>grafica!$A$48:$AJ$48</c:f>
              <c:strCache>
                <c:ptCount val="36"/>
                <c:pt idx="0">
                  <c:v>A</c:v>
                </c:pt>
                <c:pt idx="2">
                  <c:v>02</c:v>
                </c:pt>
                <c:pt idx="18">
                  <c:v>ADQUISICIÓN DE BIENES  Y SERVICIOS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grafica!$AK$48:$BB$48</c:f>
            </c:numRef>
          </c:val>
          <c:extLst>
            <c:ext xmlns:c16="http://schemas.microsoft.com/office/drawing/2014/chart" uri="{C3380CC4-5D6E-409C-BE32-E72D297353CC}">
              <c16:uniqueId val="{0000001E-21C6-48F0-84BE-13BF45826728}"/>
            </c:ext>
          </c:extLst>
        </c:ser>
        <c:ser>
          <c:idx val="31"/>
          <c:order val="31"/>
          <c:tx>
            <c:strRef>
              <c:f>grafica!$A$49:$AJ$49</c:f>
              <c:strCache>
                <c:ptCount val="36"/>
                <c:pt idx="0">
                  <c:v>A</c:v>
                </c:pt>
                <c:pt idx="2">
                  <c:v>02</c:v>
                </c:pt>
                <c:pt idx="18">
                  <c:v>ADQUISICIÓN DE BIENES  Y SERVICIOS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grafica!$AK$49:$BB$49</c:f>
            </c:numRef>
          </c:val>
          <c:extLst>
            <c:ext xmlns:c16="http://schemas.microsoft.com/office/drawing/2014/chart" uri="{C3380CC4-5D6E-409C-BE32-E72D297353CC}">
              <c16:uniqueId val="{0000001F-21C6-48F0-84BE-13BF45826728}"/>
            </c:ext>
          </c:extLst>
        </c:ser>
        <c:ser>
          <c:idx val="32"/>
          <c:order val="32"/>
          <c:tx>
            <c:strRef>
              <c:f>grafica!$A$50:$AJ$50</c:f>
              <c:strCache>
                <c:ptCount val="36"/>
                <c:pt idx="0">
                  <c:v>A</c:v>
                </c:pt>
                <c:pt idx="2">
                  <c:v>02</c:v>
                </c:pt>
                <c:pt idx="18">
                  <c:v>ADQUISICIÓN DE BIENES  Y SERVICIOS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grafica!$AK$50:$BB$50</c:f>
            </c:numRef>
          </c:val>
          <c:extLst>
            <c:ext xmlns:c16="http://schemas.microsoft.com/office/drawing/2014/chart" uri="{C3380CC4-5D6E-409C-BE32-E72D297353CC}">
              <c16:uniqueId val="{00000020-21C6-48F0-84BE-13BF45826728}"/>
            </c:ext>
          </c:extLst>
        </c:ser>
        <c:ser>
          <c:idx val="33"/>
          <c:order val="33"/>
          <c:tx>
            <c:strRef>
              <c:f>grafica!$A$51:$AJ$51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grafica!$AK$51:$BB$51</c:f>
            </c:numRef>
          </c:val>
          <c:extLst>
            <c:ext xmlns:c16="http://schemas.microsoft.com/office/drawing/2014/chart" uri="{C3380CC4-5D6E-409C-BE32-E72D297353CC}">
              <c16:uniqueId val="{00000021-21C6-48F0-84BE-13BF45826728}"/>
            </c:ext>
          </c:extLst>
        </c:ser>
        <c:ser>
          <c:idx val="34"/>
          <c:order val="34"/>
          <c:tx>
            <c:strRef>
              <c:f>grafica!$A$52:$AJ$52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grafica!$AK$52:$BB$52</c:f>
            </c:numRef>
          </c:val>
          <c:extLst>
            <c:ext xmlns:c16="http://schemas.microsoft.com/office/drawing/2014/chart" uri="{C3380CC4-5D6E-409C-BE32-E72D297353CC}">
              <c16:uniqueId val="{00000022-21C6-48F0-84BE-13BF45826728}"/>
            </c:ext>
          </c:extLst>
        </c:ser>
        <c:ser>
          <c:idx val="35"/>
          <c:order val="35"/>
          <c:tx>
            <c:strRef>
              <c:f>grafica!$A$53:$AJ$53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grafica!$AK$53:$BB$53</c:f>
            </c:numRef>
          </c:val>
          <c:extLst>
            <c:ext xmlns:c16="http://schemas.microsoft.com/office/drawing/2014/chart" uri="{C3380CC4-5D6E-409C-BE32-E72D297353CC}">
              <c16:uniqueId val="{00000023-21C6-48F0-84BE-13BF45826728}"/>
            </c:ext>
          </c:extLst>
        </c:ser>
        <c:ser>
          <c:idx val="36"/>
          <c:order val="36"/>
          <c:tx>
            <c:strRef>
              <c:f>grafica!$A$54:$AJ$54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000</c:v>
                </c:pt>
                <c:pt idx="11">
                  <c:v>001</c:v>
                </c:pt>
                <c:pt idx="18">
                  <c:v>PRODUCTOS DE LA AGRICULTURA Y LA HORTICULTURA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grafica!$AK$54:$BB$54</c:f>
            </c:numRef>
          </c:val>
          <c:extLst>
            <c:ext xmlns:c16="http://schemas.microsoft.com/office/drawing/2014/chart" uri="{C3380CC4-5D6E-409C-BE32-E72D297353CC}">
              <c16:uniqueId val="{00000024-21C6-48F0-84BE-13BF45826728}"/>
            </c:ext>
          </c:extLst>
        </c:ser>
        <c:ser>
          <c:idx val="37"/>
          <c:order val="37"/>
          <c:tx>
            <c:strRef>
              <c:f>grafica!$A$55:$AJ$55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grafica!$AK$55:$BB$55</c:f>
            </c:numRef>
          </c:val>
          <c:extLst>
            <c:ext xmlns:c16="http://schemas.microsoft.com/office/drawing/2014/chart" uri="{C3380CC4-5D6E-409C-BE32-E72D297353CC}">
              <c16:uniqueId val="{00000025-21C6-48F0-84BE-13BF45826728}"/>
            </c:ext>
          </c:extLst>
        </c:ser>
        <c:ser>
          <c:idx val="38"/>
          <c:order val="38"/>
          <c:tx>
            <c:strRef>
              <c:f>grafica!$A$56:$AJ$56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grafica!$AK$56:$BB$56</c:f>
            </c:numRef>
          </c:val>
          <c:extLst>
            <c:ext xmlns:c16="http://schemas.microsoft.com/office/drawing/2014/chart" uri="{C3380CC4-5D6E-409C-BE32-E72D297353CC}">
              <c16:uniqueId val="{00000026-21C6-48F0-84BE-13BF45826728}"/>
            </c:ext>
          </c:extLst>
        </c:ser>
        <c:ser>
          <c:idx val="39"/>
          <c:order val="39"/>
          <c:tx>
            <c:strRef>
              <c:f>grafica!$A$57:$AJ$57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grafica!$AK$57:$BB$57</c:f>
            </c:numRef>
          </c:val>
          <c:extLst>
            <c:ext xmlns:c16="http://schemas.microsoft.com/office/drawing/2014/chart" uri="{C3380CC4-5D6E-409C-BE32-E72D297353CC}">
              <c16:uniqueId val="{00000027-21C6-48F0-84BE-13BF45826728}"/>
            </c:ext>
          </c:extLst>
        </c:ser>
        <c:ser>
          <c:idx val="40"/>
          <c:order val="40"/>
          <c:tx>
            <c:strRef>
              <c:f>grafica!$A$58:$AJ$58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007</c:v>
                </c:pt>
                <c:pt idx="18">
                  <c:v>ARTÍCULOS TEXTILES (EXCEPTO PRENDAS DE VESTIR)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grafica!$AK$58:$BB$58</c:f>
            </c:numRef>
          </c:val>
          <c:extLst>
            <c:ext xmlns:c16="http://schemas.microsoft.com/office/drawing/2014/chart" uri="{C3380CC4-5D6E-409C-BE32-E72D297353CC}">
              <c16:uniqueId val="{00000028-21C6-48F0-84BE-13BF45826728}"/>
            </c:ext>
          </c:extLst>
        </c:ser>
        <c:ser>
          <c:idx val="41"/>
          <c:order val="41"/>
          <c:tx>
            <c:strRef>
              <c:f>grafica!$A$59:$AJ$59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008</c:v>
                </c:pt>
                <c:pt idx="18">
                  <c:v>DOTACIÓN (PRENDAS DE VESTIR Y CALZADO)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grafica!$AK$59:$BB$59</c:f>
            </c:numRef>
          </c:val>
          <c:extLst>
            <c:ext xmlns:c16="http://schemas.microsoft.com/office/drawing/2014/chart" uri="{C3380CC4-5D6E-409C-BE32-E72D297353CC}">
              <c16:uniqueId val="{00000029-21C6-48F0-84BE-13BF45826728}"/>
            </c:ext>
          </c:extLst>
        </c:ser>
        <c:ser>
          <c:idx val="42"/>
          <c:order val="42"/>
          <c:tx>
            <c:strRef>
              <c:f>grafica!$A$60:$AJ$60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002</c:v>
                </c:pt>
                <c:pt idx="18">
                  <c:v>PASTA O PULPA, PAPEL Y PRODUCTOS DE PAPEL; IMPRESOS Y ARTÍCULOS RELACIONADOS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grafica!$AK$60:$BB$60</c:f>
            </c:numRef>
          </c:val>
          <c:extLst>
            <c:ext xmlns:c16="http://schemas.microsoft.com/office/drawing/2014/chart" uri="{C3380CC4-5D6E-409C-BE32-E72D297353CC}">
              <c16:uniqueId val="{0000002A-21C6-48F0-84BE-13BF45826728}"/>
            </c:ext>
          </c:extLst>
        </c:ser>
        <c:ser>
          <c:idx val="43"/>
          <c:order val="43"/>
          <c:tx>
            <c:strRef>
              <c:f>grafica!$A$61:$AJ$61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002</c:v>
                </c:pt>
                <c:pt idx="18">
                  <c:v>PASTA O PULPA, PAPEL Y PRODUCTOS DE PAPEL; IMPRESOS Y ARTÍCULOS RELACIONADOS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grafica!$AK$61:$BB$61</c:f>
            </c:numRef>
          </c:val>
          <c:extLst>
            <c:ext xmlns:c16="http://schemas.microsoft.com/office/drawing/2014/chart" uri="{C3380CC4-5D6E-409C-BE32-E72D297353CC}">
              <c16:uniqueId val="{0000002B-21C6-48F0-84BE-13BF45826728}"/>
            </c:ext>
          </c:extLst>
        </c:ser>
        <c:ser>
          <c:idx val="44"/>
          <c:order val="44"/>
          <c:tx>
            <c:strRef>
              <c:f>grafica!$A$62:$AJ$62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003</c:v>
                </c:pt>
                <c:pt idx="18">
                  <c:v>PRODUCTOS DE HORNOS DE COQUE; PRODUCTOS DE REFINACIÓN DE PETRÓLEO Y COMBUSTIBLE NUCLEAR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grafica!$AK$62:$BB$62</c:f>
            </c:numRef>
          </c:val>
          <c:extLst>
            <c:ext xmlns:c16="http://schemas.microsoft.com/office/drawing/2014/chart" uri="{C3380CC4-5D6E-409C-BE32-E72D297353CC}">
              <c16:uniqueId val="{0000002C-21C6-48F0-84BE-13BF45826728}"/>
            </c:ext>
          </c:extLst>
        </c:ser>
        <c:ser>
          <c:idx val="45"/>
          <c:order val="45"/>
          <c:tx>
            <c:strRef>
              <c:f>grafica!$A$63:$AJ$63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003</c:v>
                </c:pt>
                <c:pt idx="18">
                  <c:v>PRODUCTOS DE HORNOS DE COQUE; PRODUCTOS DE REFINACIÓN DE PETRÓLEO Y COMBUSTIBLE NUCLEAR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grafica!$AK$63:$BB$63</c:f>
            </c:numRef>
          </c:val>
          <c:extLst>
            <c:ext xmlns:c16="http://schemas.microsoft.com/office/drawing/2014/chart" uri="{C3380CC4-5D6E-409C-BE32-E72D297353CC}">
              <c16:uniqueId val="{0000002D-21C6-48F0-84BE-13BF45826728}"/>
            </c:ext>
          </c:extLst>
        </c:ser>
        <c:ser>
          <c:idx val="46"/>
          <c:order val="46"/>
          <c:tx>
            <c:strRef>
              <c:f>grafica!$A$64:$AJ$64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005</c:v>
                </c:pt>
                <c:pt idx="18">
                  <c:v>OTROS PRODUCTOS QUÍMICOS; FIBRAS ARTIFICIALES (O FIBRAS INDUSTRIALES HECHAS POR EL HOMBRE)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grafica!$AK$64:$BB$64</c:f>
            </c:numRef>
          </c:val>
          <c:extLst>
            <c:ext xmlns:c16="http://schemas.microsoft.com/office/drawing/2014/chart" uri="{C3380CC4-5D6E-409C-BE32-E72D297353CC}">
              <c16:uniqueId val="{0000002E-21C6-48F0-84BE-13BF45826728}"/>
            </c:ext>
          </c:extLst>
        </c:ser>
        <c:ser>
          <c:idx val="47"/>
          <c:order val="47"/>
          <c:tx>
            <c:strRef>
              <c:f>grafica!$A$65:$AJ$65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005</c:v>
                </c:pt>
                <c:pt idx="18">
                  <c:v>OTROS PRODUCTOS QUÍMICOS; FIBRAS ARTIFICIALES (O FIBRAS INDUSTRIALES HECHAS POR EL HOMBRE)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grafica!$AK$65:$BB$65</c:f>
            </c:numRef>
          </c:val>
          <c:extLst>
            <c:ext xmlns:c16="http://schemas.microsoft.com/office/drawing/2014/chart" uri="{C3380CC4-5D6E-409C-BE32-E72D297353CC}">
              <c16:uniqueId val="{0000002F-21C6-48F0-84BE-13BF45826728}"/>
            </c:ext>
          </c:extLst>
        </c:ser>
        <c:ser>
          <c:idx val="48"/>
          <c:order val="48"/>
          <c:tx>
            <c:strRef>
              <c:f>grafica!$A$66:$AJ$66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006</c:v>
                </c:pt>
                <c:pt idx="18">
                  <c:v>PRODUCTOS DE CAUCHO Y PLÁSTICO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grafica!$AK$66:$BB$66</c:f>
            </c:numRef>
          </c:val>
          <c:extLst>
            <c:ext xmlns:c16="http://schemas.microsoft.com/office/drawing/2014/chart" uri="{C3380CC4-5D6E-409C-BE32-E72D297353CC}">
              <c16:uniqueId val="{00000030-21C6-48F0-84BE-13BF45826728}"/>
            </c:ext>
          </c:extLst>
        </c:ser>
        <c:ser>
          <c:idx val="49"/>
          <c:order val="49"/>
          <c:tx>
            <c:strRef>
              <c:f>grafica!$A$67:$AJ$67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004</c:v>
                </c:pt>
                <c:pt idx="11">
                  <c:v>007</c:v>
                </c:pt>
                <c:pt idx="18">
                  <c:v>EQUIPO Y APARATOS DE RADIO, TELEVISIÓN Y COMUNICACIONES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grafica!$AK$67:$BB$67</c:f>
            </c:numRef>
          </c:val>
          <c:extLst>
            <c:ext xmlns:c16="http://schemas.microsoft.com/office/drawing/2014/chart" uri="{C3380CC4-5D6E-409C-BE32-E72D297353CC}">
              <c16:uniqueId val="{00000031-21C6-48F0-84BE-13BF45826728}"/>
            </c:ext>
          </c:extLst>
        </c:ser>
        <c:ser>
          <c:idx val="50"/>
          <c:order val="50"/>
          <c:tx>
            <c:strRef>
              <c:f>grafica!$A$68:$AJ$68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grafica!$AK$68:$BB$68</c:f>
            </c:numRef>
          </c:val>
          <c:extLst>
            <c:ext xmlns:c16="http://schemas.microsoft.com/office/drawing/2014/chart" uri="{C3380CC4-5D6E-409C-BE32-E72D297353CC}">
              <c16:uniqueId val="{00000032-21C6-48F0-84BE-13BF45826728}"/>
            </c:ext>
          </c:extLst>
        </c:ser>
        <c:ser>
          <c:idx val="51"/>
          <c:order val="51"/>
          <c:tx>
            <c:strRef>
              <c:f>grafica!$A$69:$AJ$69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grafica!$AK$69:$BB$69</c:f>
            </c:numRef>
          </c:val>
          <c:extLst>
            <c:ext xmlns:c16="http://schemas.microsoft.com/office/drawing/2014/chart" uri="{C3380CC4-5D6E-409C-BE32-E72D297353CC}">
              <c16:uniqueId val="{00000033-21C6-48F0-84BE-13BF45826728}"/>
            </c:ext>
          </c:extLst>
        </c:ser>
        <c:ser>
          <c:idx val="52"/>
          <c:order val="52"/>
          <c:tx>
            <c:strRef>
              <c:f>grafica!$A$70:$AJ$70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grafica!$AK$17:$BB$17</c:f>
              <c:strCache>
                <c:ptCount val="5"/>
                <c:pt idx="0">
                  <c:v>APROPIACION
VIGENTE DEP.GSTO</c:v>
                </c:pt>
                <c:pt idx="1">
                  <c:v>TOTAL
COMPROMISO </c:v>
                </c:pt>
                <c:pt idx="3">
                  <c:v>TOTAL
OBLIGACIONES </c:v>
                </c:pt>
                <c:pt idx="4">
                  <c:v>TOTAL PAGOS
</c:v>
                </c:pt>
              </c:strCache>
            </c:strRef>
          </c:cat>
          <c:val>
            <c:numRef>
              <c:f>grafica!$AK$70:$BB$70</c:f>
            </c:numRef>
          </c:val>
          <c:extLst>
            <c:ext xmlns:c16="http://schemas.microsoft.com/office/drawing/2014/chart" uri="{C3380CC4-5D6E-409C-BE32-E72D297353CC}">
              <c16:uniqueId val="{00000034-21C6-48F0-84BE-13BF4582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5665448"/>
        <c:axId val="645662168"/>
      </c:barChart>
      <c:catAx>
        <c:axId val="645665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5662168"/>
        <c:crosses val="autoZero"/>
        <c:auto val="1"/>
        <c:lblAlgn val="ctr"/>
        <c:lblOffset val="100"/>
        <c:noMultiLvlLbl val="0"/>
      </c:catAx>
      <c:valAx>
        <c:axId val="64566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566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6.6969879567623708E-2"/>
          <c:y val="0.92134090237355437"/>
          <c:w val="0.8847037320517247"/>
          <c:h val="5.9265353748952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42</xdr:col>
      <xdr:colOff>751416</xdr:colOff>
      <xdr:row>182</xdr:row>
      <xdr:rowOff>95252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49</xdr:col>
      <xdr:colOff>391584</xdr:colOff>
      <xdr:row>126</xdr:row>
      <xdr:rowOff>52916</xdr:rowOff>
    </xdr:from>
    <xdr:to>
      <xdr:col>65</xdr:col>
      <xdr:colOff>116416</xdr:colOff>
      <xdr:row>178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%2025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MC-01</v>
          </cell>
          <cell r="C1" t="str">
            <v>PROYECTO MEJORAMIENTO DE LAS CONDICIONES PARA LA GARANTÍA DE LOS DERECHOS DE LAS PERSONAS CON DISCAPACIDAD VISUAL EN EL PAÍS</v>
          </cell>
          <cell r="D1" t="str">
            <v>Contratación directa</v>
          </cell>
          <cell r="F1" t="str">
            <v>CONTRATO PRESTACIÓN SERVICIOS (Técnico)</v>
          </cell>
          <cell r="K1" t="str">
            <v>Direccionamiento Estratégico</v>
          </cell>
          <cell r="M1" t="str">
            <v>Direccionamiento Estratégico</v>
          </cell>
        </row>
        <row r="2">
          <cell r="B2" t="str">
            <v>MC-02</v>
          </cell>
          <cell r="C2" t="str">
            <v>PROYECTO FORTALECIMIENTO DE PROCESOS Y RECURSOS DEL INCI PARA CONTRIBUIR CON EL MEJORAMIENTO DE SERVICIOS A LAS PERSONAS CON DISCAPACIDAD VISUAL</v>
          </cell>
          <cell r="D2" t="str">
            <v>Minima Cuantía</v>
          </cell>
          <cell r="F2" t="str">
            <v>CONTRATO  PRESTACIÓN SERVICIOS PROFESIONALES</v>
          </cell>
          <cell r="K2" t="str">
            <v xml:space="preserve"> Comunicaciones</v>
          </cell>
          <cell r="M2" t="str">
            <v xml:space="preserve"> Comunicaciones</v>
          </cell>
        </row>
        <row r="3">
          <cell r="B3" t="str">
            <v>MC-03</v>
          </cell>
          <cell r="D3" t="str">
            <v>Menor Cuantía</v>
          </cell>
          <cell r="F3" t="str">
            <v>TIQUETE TERRESTRE</v>
          </cell>
          <cell r="K3" t="str">
            <v xml:space="preserve">Asistencia Técnica
</v>
          </cell>
          <cell r="M3" t="str">
            <v>Grupo Accesibilidad</v>
          </cell>
        </row>
        <row r="4">
          <cell r="B4" t="str">
            <v>FP-01</v>
          </cell>
          <cell r="D4" t="str">
            <v>No es contrato</v>
          </cell>
          <cell r="F4" t="str">
            <v>TIQUETE AÉREO</v>
          </cell>
          <cell r="K4" t="str">
            <v xml:space="preserve">Centro Cultural
</v>
          </cell>
          <cell r="M4" t="str">
            <v xml:space="preserve"> Grupo Gestión Interinstitucional</v>
          </cell>
        </row>
        <row r="5">
          <cell r="B5" t="str">
            <v>FP-02</v>
          </cell>
          <cell r="F5" t="str">
            <v>VIÁTICOS</v>
          </cell>
          <cell r="K5" t="str">
            <v xml:space="preserve">Unidades Productivas
</v>
          </cell>
          <cell r="M5" t="str">
            <v xml:space="preserve">Grupo Educación
</v>
          </cell>
        </row>
        <row r="6">
          <cell r="B6" t="str">
            <v>FP-03</v>
          </cell>
          <cell r="F6" t="str">
            <v>SERVICIO</v>
          </cell>
          <cell r="K6" t="str">
            <v>Producción radial y audiovisual</v>
          </cell>
          <cell r="M6" t="str">
            <v xml:space="preserve">Centro Cultural
</v>
          </cell>
        </row>
        <row r="7">
          <cell r="B7" t="str">
            <v>FP-04</v>
          </cell>
          <cell r="F7" t="str">
            <v>SUMINISTRO</v>
          </cell>
          <cell r="K7" t="str">
            <v xml:space="preserve">Informática y Tecnología
</v>
          </cell>
          <cell r="M7" t="str">
            <v xml:space="preserve">Unidades Productivas
</v>
          </cell>
        </row>
        <row r="8">
          <cell r="B8" t="str">
            <v>FP-05</v>
          </cell>
          <cell r="K8" t="str">
            <v xml:space="preserve">Gestión documental
</v>
          </cell>
          <cell r="M8" t="str">
            <v>Producción radial y audiovisual</v>
          </cell>
        </row>
        <row r="9">
          <cell r="B9" t="str">
            <v>GG001</v>
          </cell>
          <cell r="K9" t="str">
            <v xml:space="preserve">Gestión Contractual
</v>
          </cell>
          <cell r="M9" t="str">
            <v xml:space="preserve">Informática y Tecnología
</v>
          </cell>
        </row>
        <row r="10">
          <cell r="B10" t="str">
            <v>GG002</v>
          </cell>
          <cell r="K10" t="str">
            <v xml:space="preserve">Gestión Jurídica
</v>
          </cell>
          <cell r="M10" t="str">
            <v xml:space="preserve">Gestión documental
</v>
          </cell>
        </row>
        <row r="11">
          <cell r="B11" t="str">
            <v>GG003</v>
          </cell>
          <cell r="K11" t="str">
            <v xml:space="preserve">Servicio al ciudadano
</v>
          </cell>
          <cell r="M11" t="str">
            <v xml:space="preserve">Gestión Contractual
</v>
          </cell>
        </row>
        <row r="12">
          <cell r="B12" t="str">
            <v>GG004</v>
          </cell>
          <cell r="K12" t="str">
            <v>Gestión Humana</v>
          </cell>
          <cell r="M12" t="str">
            <v xml:space="preserve">Gestión Jurídica
</v>
          </cell>
        </row>
        <row r="13">
          <cell r="B13" t="str">
            <v>GG005</v>
          </cell>
          <cell r="K13" t="str">
            <v xml:space="preserve">Evaluación y Mejoramiento
</v>
          </cell>
          <cell r="M13" t="str">
            <v xml:space="preserve">Servicio al ciudadano
</v>
          </cell>
        </row>
        <row r="14">
          <cell r="B14" t="str">
            <v>GG006</v>
          </cell>
          <cell r="K14" t="str">
            <v xml:space="preserve">Financiero
</v>
          </cell>
          <cell r="M14" t="str">
            <v>Gestión Humana</v>
          </cell>
        </row>
        <row r="15">
          <cell r="B15" t="str">
            <v>GG007</v>
          </cell>
          <cell r="K15" t="str">
            <v>Administrativo</v>
          </cell>
          <cell r="M15" t="str">
            <v xml:space="preserve">Evaluación y Mejoramiento
</v>
          </cell>
        </row>
        <row r="16">
          <cell r="B16" t="str">
            <v>GG008</v>
          </cell>
          <cell r="M16" t="str">
            <v xml:space="preserve">Financiero
</v>
          </cell>
        </row>
        <row r="17">
          <cell r="B17" t="str">
            <v>GG009</v>
          </cell>
          <cell r="M17" t="str">
            <v>Administrativo</v>
          </cell>
        </row>
        <row r="18">
          <cell r="B18" t="str">
            <v>GG010</v>
          </cell>
        </row>
        <row r="19">
          <cell r="B19" t="str">
            <v>TR01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Brindar asistencia técnica en educación a las entidades territoriales certificadas para  el mejoramiento de los procesos de atención de las personas con discapacidad visual</v>
          </cell>
        </row>
        <row r="2">
          <cell r="A2" t="str">
            <v>Dotar instituciones que atiendan personas con discapacidad visual con libros y textos en braille y material en relieve y macrotipo</v>
          </cell>
        </row>
        <row r="3">
          <cell r="A3" t="str">
            <v>Brindar asesoría a entidades públicas y privadas que generen condiciones de accesibilidad al espacio físico, a la información y al uso de tecnología especializada para las personas con discapacidad visual</v>
          </cell>
        </row>
        <row r="4">
          <cell r="A4" t="str">
            <v>Asesorar a las instancias competentes para promover la empleabilidad de las personas con discapacidad visual</v>
          </cell>
        </row>
        <row r="5">
          <cell r="A5" t="str">
            <v>Gestionar documentos de propuestas normativas para hacer efectivos los derechos de las personas con discapacidad visual</v>
          </cell>
        </row>
        <row r="6">
          <cell r="A6" t="str">
            <v>Desarrollar ejercicios de investigación para mejorar las condiciones de inclusión de las personas con discapacidad visual</v>
          </cell>
        </row>
        <row r="7">
          <cell r="A7" t="str">
            <v>Promover y asesorar a organizaciones sociales, familia y  otros colectivos de personas con discapacidad visual, para  la participación y el ejercicio de sus derechos</v>
          </cell>
        </row>
        <row r="8">
          <cell r="A8" t="str">
            <v>Desarrollar talleres especializados en temas relacionados con la discapacidad visual</v>
          </cell>
        </row>
        <row r="9">
          <cell r="A9" t="str">
            <v>Producir y publicar en formatos accesibles documentos para personas con discapacidad visual</v>
          </cell>
        </row>
        <row r="10">
          <cell r="A10" t="str">
            <v>Realizar exposiciones para personas con discapacidad visual y público en general en la sala multisensorial</v>
          </cell>
        </row>
        <row r="11">
          <cell r="A11" t="str">
            <v>Desarrollar campañas de comunicación relacionadas con la temática de discapacidad visual y el quehacer institucional</v>
          </cell>
        </row>
        <row r="12">
          <cell r="A12" t="str">
            <v>Producir y adaptar material audiovisual para promover la inclusión de las personas con discapacidad visual</v>
          </cell>
        </row>
        <row r="13">
          <cell r="A13" t="str">
            <v>Producir y emitir contenidos radiales para promover la inclusión de las personas con discapacidad visual</v>
          </cell>
        </row>
        <row r="14">
          <cell r="A14" t="str">
            <v>Disponer de material, productos y ayudas para la adquisición por parte de las  personas con discapacidad visual</v>
          </cell>
        </row>
        <row r="15">
          <cell r="A15" t="str">
            <v>Transcribir e imprimir libros, textos y material para las personas con discapacidad visual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9"/>
  <sheetViews>
    <sheetView showGridLines="0" tabSelected="1" topLeftCell="A122" zoomScale="90" zoomScaleNormal="90" workbookViewId="0">
      <selection activeCell="AY164" sqref="AY164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6.140625" style="1" customWidth="1"/>
    <col min="15" max="20" width="2.7109375" style="1" customWidth="1"/>
    <col min="21" max="21" width="11.7109375" style="1" customWidth="1"/>
    <col min="22" max="24" width="2.7109375" style="1" customWidth="1"/>
    <col min="25" max="25" width="10.5703125" style="1" customWidth="1"/>
    <col min="26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3" width="2.7109375" style="1" customWidth="1"/>
    <col min="34" max="35" width="4.8554687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.5703125" style="1" customWidth="1"/>
    <col min="42" max="42" width="16" style="2" customWidth="1"/>
    <col min="43" max="43" width="17.85546875" style="2" customWidth="1"/>
    <col min="44" max="44" width="15.7109375" style="2" customWidth="1"/>
    <col min="45" max="45" width="3.85546875" style="2" customWidth="1"/>
    <col min="46" max="46" width="9.7109375" style="2" customWidth="1"/>
    <col min="47" max="47" width="6.85546875" style="2" customWidth="1"/>
    <col min="48" max="48" width="8.7109375" style="2" customWidth="1"/>
    <col min="49" max="49" width="14.85546875" style="2" customWidth="1"/>
    <col min="50" max="50" width="18.7109375" style="2" customWidth="1"/>
    <col min="51" max="51" width="13" style="2" customWidth="1"/>
    <col min="52" max="52" width="16.140625" style="2" customWidth="1"/>
    <col min="53" max="53" width="13.42578125" style="2" customWidth="1"/>
    <col min="54" max="54" width="17.5703125" style="2" customWidth="1"/>
    <col min="55" max="55" width="16.28515625" style="2" customWidth="1"/>
    <col min="56" max="56" width="16.140625" style="2" customWidth="1"/>
    <col min="57" max="57" width="12.7109375" style="1" customWidth="1"/>
    <col min="58" max="58" width="12.85546875" style="1" customWidth="1"/>
    <col min="59" max="59" width="14.7109375" style="1" customWidth="1"/>
    <col min="60" max="60" width="12.5703125" style="1" customWidth="1"/>
    <col min="61" max="16384" width="11.42578125" style="1"/>
  </cols>
  <sheetData>
    <row r="1" spans="1:56" ht="4.3499999999999996" customHeight="1" x14ac:dyDescent="0.2"/>
    <row r="2" spans="1:56" ht="4.3499999999999996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56" ht="14.1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M3" s="47" t="s">
        <v>0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D3" s="48" t="s">
        <v>1</v>
      </c>
      <c r="AE3" s="46"/>
      <c r="AF3" s="46"/>
      <c r="AG3" s="46"/>
      <c r="AH3" s="46"/>
      <c r="AI3" s="46"/>
      <c r="AJ3" s="46"/>
      <c r="AK3" s="46"/>
      <c r="AL3" s="46"/>
      <c r="AM3" s="46"/>
      <c r="AO3" s="49" t="s">
        <v>2</v>
      </c>
      <c r="AP3" s="46"/>
      <c r="AQ3" s="46"/>
      <c r="AR3" s="46"/>
      <c r="AS3" s="46"/>
    </row>
    <row r="4" spans="1:56" ht="7.1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56" ht="28.3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D5" s="48" t="s">
        <v>3</v>
      </c>
      <c r="AE5" s="46"/>
      <c r="AF5" s="46"/>
      <c r="AG5" s="46"/>
      <c r="AH5" s="46"/>
      <c r="AI5" s="46"/>
      <c r="AJ5" s="46"/>
      <c r="AK5" s="46"/>
      <c r="AL5" s="46"/>
      <c r="AM5" s="46"/>
      <c r="AO5" s="49" t="s">
        <v>4</v>
      </c>
      <c r="AP5" s="46"/>
      <c r="AQ5" s="46"/>
      <c r="AR5" s="46"/>
      <c r="AS5" s="46"/>
    </row>
    <row r="6" spans="1:56" ht="2.8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O6" s="46"/>
      <c r="AP6" s="46"/>
      <c r="AQ6" s="46"/>
      <c r="AR6" s="46"/>
      <c r="AS6" s="46"/>
    </row>
    <row r="7" spans="1:56" x14ac:dyDescent="0.2">
      <c r="AD7" s="46"/>
      <c r="AE7" s="46"/>
      <c r="AF7" s="46"/>
      <c r="AG7" s="46"/>
      <c r="AH7" s="46"/>
      <c r="AI7" s="46"/>
      <c r="AJ7" s="46"/>
      <c r="AK7" s="46"/>
      <c r="AL7" s="46"/>
      <c r="AM7" s="46"/>
      <c r="AO7" s="46"/>
      <c r="AP7" s="46"/>
      <c r="AQ7" s="46"/>
      <c r="AR7" s="46"/>
      <c r="AS7" s="46"/>
    </row>
    <row r="8" spans="1:56" ht="7.15" customHeight="1" x14ac:dyDescent="0.2"/>
    <row r="9" spans="1:56" ht="14.1" customHeight="1" x14ac:dyDescent="0.2">
      <c r="AD9" s="48" t="s">
        <v>5</v>
      </c>
      <c r="AE9" s="46"/>
      <c r="AF9" s="46"/>
      <c r="AG9" s="46"/>
      <c r="AH9" s="46"/>
      <c r="AI9" s="46"/>
      <c r="AJ9" s="46"/>
      <c r="AK9" s="46"/>
      <c r="AL9" s="46"/>
      <c r="AM9" s="46"/>
      <c r="AO9" s="49" t="s">
        <v>6</v>
      </c>
      <c r="AP9" s="46"/>
      <c r="AQ9" s="46"/>
      <c r="AR9" s="46"/>
      <c r="AS9" s="46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71" t="s">
        <v>7</v>
      </c>
      <c r="B14" s="60"/>
      <c r="C14" s="60"/>
      <c r="D14" s="60"/>
      <c r="E14" s="61"/>
      <c r="F14" s="72" t="s">
        <v>8</v>
      </c>
      <c r="G14" s="60"/>
      <c r="H14" s="61"/>
      <c r="I14" s="71" t="s">
        <v>9</v>
      </c>
      <c r="J14" s="60"/>
      <c r="K14" s="60"/>
      <c r="L14" s="60"/>
      <c r="M14" s="60"/>
      <c r="N14" s="60"/>
      <c r="O14" s="60"/>
      <c r="P14" s="61"/>
      <c r="Q14" s="73" t="s">
        <v>10</v>
      </c>
      <c r="R14" s="60"/>
      <c r="S14" s="60"/>
      <c r="T14" s="60"/>
      <c r="U14" s="60"/>
      <c r="V14" s="60"/>
      <c r="W14" s="61"/>
      <c r="X14" s="71" t="s">
        <v>11</v>
      </c>
      <c r="Y14" s="60"/>
      <c r="Z14" s="60"/>
      <c r="AA14" s="60"/>
      <c r="AB14" s="60"/>
      <c r="AC14" s="60"/>
      <c r="AD14" s="61"/>
      <c r="AE14" s="73" t="s">
        <v>12</v>
      </c>
      <c r="AF14" s="60"/>
      <c r="AG14" s="60"/>
      <c r="AH14" s="60"/>
      <c r="AI14" s="60"/>
      <c r="AJ14" s="61"/>
      <c r="AK14" s="4" t="s">
        <v>13</v>
      </c>
      <c r="AL14" s="4" t="s">
        <v>13</v>
      </c>
      <c r="AM14" s="74" t="s">
        <v>13</v>
      </c>
      <c r="AN14" s="46"/>
      <c r="AO14" s="46"/>
      <c r="AP14" s="6" t="s">
        <v>13</v>
      </c>
      <c r="AQ14" s="6" t="s">
        <v>13</v>
      </c>
      <c r="AR14" s="6" t="s">
        <v>13</v>
      </c>
      <c r="AS14" s="63" t="s">
        <v>13</v>
      </c>
      <c r="AT14" s="64"/>
      <c r="AU14" s="63" t="s">
        <v>13</v>
      </c>
      <c r="AV14" s="64"/>
      <c r="AW14" s="6" t="s">
        <v>13</v>
      </c>
      <c r="AX14" s="6" t="s">
        <v>13</v>
      </c>
      <c r="AY14" s="6" t="s">
        <v>13</v>
      </c>
      <c r="AZ14" s="6" t="s">
        <v>13</v>
      </c>
      <c r="BA14" s="6" t="s">
        <v>13</v>
      </c>
      <c r="BB14" s="6" t="s">
        <v>13</v>
      </c>
      <c r="BC14" s="6" t="s">
        <v>13</v>
      </c>
      <c r="BD14" s="6" t="s">
        <v>13</v>
      </c>
    </row>
    <row r="15" spans="1:56" x14ac:dyDescent="0.2">
      <c r="A15" s="59" t="s">
        <v>14</v>
      </c>
      <c r="B15" s="60"/>
      <c r="C15" s="60"/>
      <c r="D15" s="60"/>
      <c r="E15" s="60"/>
      <c r="F15" s="61"/>
      <c r="G15" s="62" t="s">
        <v>15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  <c r="AH15" s="7" t="s">
        <v>13</v>
      </c>
      <c r="AI15" s="7" t="s">
        <v>13</v>
      </c>
      <c r="AJ15" s="7" t="s">
        <v>13</v>
      </c>
      <c r="AK15" s="7" t="s">
        <v>13</v>
      </c>
      <c r="AL15" s="7" t="s">
        <v>13</v>
      </c>
      <c r="AM15" s="69" t="s">
        <v>13</v>
      </c>
      <c r="AN15" s="70"/>
      <c r="AO15" s="70"/>
      <c r="AP15" s="6" t="s">
        <v>13</v>
      </c>
      <c r="AQ15" s="6" t="s">
        <v>13</v>
      </c>
      <c r="AR15" s="6" t="s">
        <v>13</v>
      </c>
      <c r="AS15" s="63" t="s">
        <v>13</v>
      </c>
      <c r="AT15" s="64"/>
      <c r="AU15" s="63" t="s">
        <v>13</v>
      </c>
      <c r="AV15" s="64"/>
      <c r="AW15" s="6" t="s">
        <v>13</v>
      </c>
      <c r="AX15" s="6" t="s">
        <v>13</v>
      </c>
      <c r="AY15" s="6" t="s">
        <v>13</v>
      </c>
      <c r="AZ15" s="6" t="s">
        <v>13</v>
      </c>
      <c r="BA15" s="6" t="s">
        <v>13</v>
      </c>
      <c r="BB15" s="6" t="s">
        <v>13</v>
      </c>
      <c r="BC15" s="6" t="s">
        <v>13</v>
      </c>
      <c r="BD15" s="6" t="s">
        <v>13</v>
      </c>
    </row>
    <row r="16" spans="1:56" x14ac:dyDescent="0.2">
      <c r="A16" s="59" t="s">
        <v>16</v>
      </c>
      <c r="B16" s="60"/>
      <c r="C16" s="60"/>
      <c r="D16" s="60"/>
      <c r="E16" s="60"/>
      <c r="F16" s="60"/>
      <c r="G16" s="61"/>
      <c r="H16" s="62" t="s">
        <v>17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1"/>
      <c r="AP16" s="6" t="s">
        <v>13</v>
      </c>
      <c r="AQ16" s="6" t="s">
        <v>13</v>
      </c>
      <c r="AR16" s="6" t="s">
        <v>13</v>
      </c>
      <c r="AS16" s="63" t="s">
        <v>13</v>
      </c>
      <c r="AT16" s="64"/>
      <c r="AU16" s="63" t="s">
        <v>13</v>
      </c>
      <c r="AV16" s="64"/>
      <c r="AW16" s="6" t="s">
        <v>13</v>
      </c>
      <c r="AX16" s="6" t="s">
        <v>13</v>
      </c>
      <c r="AY16" s="6" t="s">
        <v>13</v>
      </c>
      <c r="AZ16" s="6" t="s">
        <v>13</v>
      </c>
      <c r="BA16" s="6" t="s">
        <v>13</v>
      </c>
      <c r="BB16" s="6" t="s">
        <v>13</v>
      </c>
      <c r="BC16" s="6" t="s">
        <v>13</v>
      </c>
      <c r="BD16" s="6" t="s">
        <v>13</v>
      </c>
    </row>
    <row r="17" spans="1:60" s="29" customFormat="1" ht="54.75" customHeight="1" x14ac:dyDescent="0.25">
      <c r="A17" s="65" t="s">
        <v>18</v>
      </c>
      <c r="B17" s="66"/>
      <c r="C17" s="67" t="s">
        <v>19</v>
      </c>
      <c r="D17" s="66"/>
      <c r="E17" s="65" t="s">
        <v>20</v>
      </c>
      <c r="F17" s="66"/>
      <c r="G17" s="65" t="s">
        <v>21</v>
      </c>
      <c r="H17" s="66"/>
      <c r="I17" s="65" t="s">
        <v>22</v>
      </c>
      <c r="J17" s="68"/>
      <c r="K17" s="66"/>
      <c r="L17" s="65" t="s">
        <v>23</v>
      </c>
      <c r="M17" s="68"/>
      <c r="N17" s="66"/>
      <c r="O17" s="65" t="s">
        <v>24</v>
      </c>
      <c r="P17" s="66"/>
      <c r="Q17" s="65" t="s">
        <v>25</v>
      </c>
      <c r="R17" s="66"/>
      <c r="S17" s="65" t="s">
        <v>26</v>
      </c>
      <c r="T17" s="68"/>
      <c r="U17" s="68"/>
      <c r="V17" s="68"/>
      <c r="W17" s="68"/>
      <c r="X17" s="68"/>
      <c r="Y17" s="68"/>
      <c r="Z17" s="66"/>
      <c r="AA17" s="65" t="s">
        <v>27</v>
      </c>
      <c r="AB17" s="68"/>
      <c r="AC17" s="68"/>
      <c r="AD17" s="68"/>
      <c r="AE17" s="66"/>
      <c r="AF17" s="65" t="s">
        <v>28</v>
      </c>
      <c r="AG17" s="68"/>
      <c r="AH17" s="66"/>
      <c r="AI17" s="26" t="s">
        <v>29</v>
      </c>
      <c r="AJ17" s="65" t="s">
        <v>30</v>
      </c>
      <c r="AK17" s="68"/>
      <c r="AL17" s="68"/>
      <c r="AM17" s="68"/>
      <c r="AN17" s="68"/>
      <c r="AO17" s="66"/>
      <c r="AP17" s="27" t="s">
        <v>31</v>
      </c>
      <c r="AQ17" s="27" t="s">
        <v>32</v>
      </c>
      <c r="AR17" s="27" t="s">
        <v>33</v>
      </c>
      <c r="AS17" s="82" t="s">
        <v>34</v>
      </c>
      <c r="AT17" s="83"/>
      <c r="AU17" s="82" t="s">
        <v>35</v>
      </c>
      <c r="AV17" s="83"/>
      <c r="AW17" s="27" t="s">
        <v>36</v>
      </c>
      <c r="AX17" s="27" t="s">
        <v>37</v>
      </c>
      <c r="AY17" s="27" t="s">
        <v>38</v>
      </c>
      <c r="AZ17" s="27" t="s">
        <v>39</v>
      </c>
      <c r="BA17" s="27" t="s">
        <v>40</v>
      </c>
      <c r="BB17" s="27" t="s">
        <v>41</v>
      </c>
      <c r="BC17" s="27" t="s">
        <v>42</v>
      </c>
      <c r="BD17" s="27" t="s">
        <v>43</v>
      </c>
      <c r="BE17" s="28" t="s">
        <v>44</v>
      </c>
      <c r="BF17" s="28" t="s">
        <v>45</v>
      </c>
      <c r="BG17" s="28" t="s">
        <v>46</v>
      </c>
      <c r="BH17" s="28" t="s">
        <v>47</v>
      </c>
    </row>
    <row r="18" spans="1:60" x14ac:dyDescent="0.2">
      <c r="A18" s="77" t="s">
        <v>48</v>
      </c>
      <c r="B18" s="78"/>
      <c r="C18" s="77" t="s">
        <v>49</v>
      </c>
      <c r="D18" s="78"/>
      <c r="E18" s="77"/>
      <c r="F18" s="78"/>
      <c r="G18" s="77"/>
      <c r="H18" s="78"/>
      <c r="I18" s="77"/>
      <c r="J18" s="78"/>
      <c r="K18" s="78"/>
      <c r="L18" s="77"/>
      <c r="M18" s="78"/>
      <c r="N18" s="78"/>
      <c r="O18" s="77"/>
      <c r="P18" s="78"/>
      <c r="Q18" s="77"/>
      <c r="R18" s="78"/>
      <c r="S18" s="75" t="s">
        <v>50</v>
      </c>
      <c r="T18" s="76"/>
      <c r="U18" s="76"/>
      <c r="V18" s="76"/>
      <c r="W18" s="76"/>
      <c r="X18" s="76"/>
      <c r="Y18" s="76"/>
      <c r="Z18" s="76"/>
      <c r="AA18" s="77" t="s">
        <v>51</v>
      </c>
      <c r="AB18" s="78"/>
      <c r="AC18" s="78"/>
      <c r="AD18" s="78"/>
      <c r="AE18" s="78"/>
      <c r="AF18" s="77" t="s">
        <v>52</v>
      </c>
      <c r="AG18" s="78"/>
      <c r="AH18" s="78"/>
      <c r="AI18" s="9" t="s">
        <v>53</v>
      </c>
      <c r="AJ18" s="79" t="s">
        <v>54</v>
      </c>
      <c r="AK18" s="76"/>
      <c r="AL18" s="76"/>
      <c r="AM18" s="76"/>
      <c r="AN18" s="76"/>
      <c r="AO18" s="76"/>
      <c r="AP18" s="10">
        <v>5226221257</v>
      </c>
      <c r="AQ18" s="10">
        <v>5026300439</v>
      </c>
      <c r="AR18" s="10">
        <v>199920818</v>
      </c>
      <c r="AS18" s="80">
        <v>0</v>
      </c>
      <c r="AT18" s="81"/>
      <c r="AU18" s="80">
        <v>5026300439</v>
      </c>
      <c r="AV18" s="81"/>
      <c r="AW18" s="10">
        <v>0</v>
      </c>
      <c r="AX18" s="10">
        <v>5026300439</v>
      </c>
      <c r="AY18" s="10">
        <v>0</v>
      </c>
      <c r="AZ18" s="10">
        <v>5026300439</v>
      </c>
      <c r="BA18" s="10">
        <v>0</v>
      </c>
      <c r="BB18" s="10">
        <v>5026300439</v>
      </c>
      <c r="BC18" s="10">
        <v>0</v>
      </c>
      <c r="BD18" s="10">
        <v>13917700</v>
      </c>
      <c r="BE18" s="11">
        <f>+AQ18/AP18</f>
        <v>0.96174658358900778</v>
      </c>
      <c r="BF18" s="11">
        <f t="shared" ref="BF18:BF61" si="0">+AU18/AP18</f>
        <v>0.96174658358900778</v>
      </c>
      <c r="BG18" s="11">
        <f t="shared" ref="BG18:BG61" si="1">+AX18/AP18</f>
        <v>0.96174658358900778</v>
      </c>
      <c r="BH18" s="11">
        <f t="shared" ref="BH18:BH61" si="2">+BB18/AP18</f>
        <v>0.96174658358900778</v>
      </c>
    </row>
    <row r="19" spans="1:60" x14ac:dyDescent="0.2">
      <c r="A19" s="89" t="s">
        <v>48</v>
      </c>
      <c r="B19" s="90"/>
      <c r="C19" s="89" t="s">
        <v>49</v>
      </c>
      <c r="D19" s="90"/>
      <c r="E19" s="89" t="s">
        <v>49</v>
      </c>
      <c r="F19" s="90"/>
      <c r="G19" s="89"/>
      <c r="H19" s="90"/>
      <c r="I19" s="89"/>
      <c r="J19" s="90"/>
      <c r="K19" s="90"/>
      <c r="L19" s="89"/>
      <c r="M19" s="90"/>
      <c r="N19" s="90"/>
      <c r="O19" s="89"/>
      <c r="P19" s="90"/>
      <c r="Q19" s="89"/>
      <c r="R19" s="90"/>
      <c r="S19" s="91" t="s">
        <v>55</v>
      </c>
      <c r="T19" s="92"/>
      <c r="U19" s="92"/>
      <c r="V19" s="92"/>
      <c r="W19" s="92"/>
      <c r="X19" s="92"/>
      <c r="Y19" s="92"/>
      <c r="Z19" s="92"/>
      <c r="AA19" s="89" t="s">
        <v>51</v>
      </c>
      <c r="AB19" s="90"/>
      <c r="AC19" s="90"/>
      <c r="AD19" s="90"/>
      <c r="AE19" s="90"/>
      <c r="AF19" s="89" t="s">
        <v>52</v>
      </c>
      <c r="AG19" s="90"/>
      <c r="AH19" s="90"/>
      <c r="AI19" s="12" t="s">
        <v>53</v>
      </c>
      <c r="AJ19" s="93" t="s">
        <v>54</v>
      </c>
      <c r="AK19" s="92"/>
      <c r="AL19" s="92"/>
      <c r="AM19" s="92"/>
      <c r="AN19" s="92"/>
      <c r="AO19" s="92"/>
      <c r="AP19" s="13">
        <v>5226221257</v>
      </c>
      <c r="AQ19" s="13">
        <v>5026300439</v>
      </c>
      <c r="AR19" s="13">
        <v>199920818</v>
      </c>
      <c r="AS19" s="87">
        <v>0</v>
      </c>
      <c r="AT19" s="88"/>
      <c r="AU19" s="87">
        <v>5026300439</v>
      </c>
      <c r="AV19" s="88"/>
      <c r="AW19" s="13">
        <v>0</v>
      </c>
      <c r="AX19" s="13">
        <v>5026300439</v>
      </c>
      <c r="AY19" s="13">
        <v>0</v>
      </c>
      <c r="AZ19" s="13">
        <v>5026300439</v>
      </c>
      <c r="BA19" s="13">
        <v>0</v>
      </c>
      <c r="BB19" s="13">
        <v>5026300439</v>
      </c>
      <c r="BC19" s="13">
        <v>0</v>
      </c>
      <c r="BD19" s="13">
        <v>13917700</v>
      </c>
      <c r="BE19" s="14">
        <f t="shared" ref="BE19:BE61" si="3">+AQ19/AP19</f>
        <v>0.96174658358900778</v>
      </c>
      <c r="BF19" s="14">
        <f t="shared" si="0"/>
        <v>0.96174658358900778</v>
      </c>
      <c r="BG19" s="14">
        <f t="shared" si="1"/>
        <v>0.96174658358900778</v>
      </c>
      <c r="BH19" s="14">
        <f t="shared" si="2"/>
        <v>0.96174658358900778</v>
      </c>
    </row>
    <row r="20" spans="1:60" x14ac:dyDescent="0.2">
      <c r="A20" s="77" t="s">
        <v>48</v>
      </c>
      <c r="B20" s="85"/>
      <c r="C20" s="77" t="s">
        <v>49</v>
      </c>
      <c r="D20" s="85"/>
      <c r="E20" s="77" t="s">
        <v>49</v>
      </c>
      <c r="F20" s="85"/>
      <c r="G20" s="77" t="s">
        <v>49</v>
      </c>
      <c r="H20" s="85"/>
      <c r="I20" s="77"/>
      <c r="J20" s="85"/>
      <c r="K20" s="85"/>
      <c r="L20" s="77"/>
      <c r="M20" s="85"/>
      <c r="N20" s="85"/>
      <c r="O20" s="77"/>
      <c r="P20" s="85"/>
      <c r="Q20" s="77"/>
      <c r="R20" s="85"/>
      <c r="S20" s="75" t="s">
        <v>56</v>
      </c>
      <c r="T20" s="84"/>
      <c r="U20" s="84"/>
      <c r="V20" s="84"/>
      <c r="W20" s="84"/>
      <c r="X20" s="84"/>
      <c r="Y20" s="84"/>
      <c r="Z20" s="84"/>
      <c r="AA20" s="77" t="s">
        <v>51</v>
      </c>
      <c r="AB20" s="85"/>
      <c r="AC20" s="85"/>
      <c r="AD20" s="85"/>
      <c r="AE20" s="85"/>
      <c r="AF20" s="77" t="s">
        <v>52</v>
      </c>
      <c r="AG20" s="85"/>
      <c r="AH20" s="85"/>
      <c r="AI20" s="9" t="s">
        <v>53</v>
      </c>
      <c r="AJ20" s="79" t="s">
        <v>54</v>
      </c>
      <c r="AK20" s="84"/>
      <c r="AL20" s="84"/>
      <c r="AM20" s="84"/>
      <c r="AN20" s="84"/>
      <c r="AO20" s="84"/>
      <c r="AP20" s="10">
        <v>3488251650</v>
      </c>
      <c r="AQ20" s="10">
        <v>3383990332</v>
      </c>
      <c r="AR20" s="10">
        <v>104261318</v>
      </c>
      <c r="AS20" s="80">
        <v>0</v>
      </c>
      <c r="AT20" s="86"/>
      <c r="AU20" s="80">
        <v>3383990332</v>
      </c>
      <c r="AV20" s="86"/>
      <c r="AW20" s="10">
        <v>0</v>
      </c>
      <c r="AX20" s="10">
        <v>3383990332</v>
      </c>
      <c r="AY20" s="10">
        <v>0</v>
      </c>
      <c r="AZ20" s="10">
        <v>3383990332</v>
      </c>
      <c r="BA20" s="10">
        <v>0</v>
      </c>
      <c r="BB20" s="10">
        <v>3383990332</v>
      </c>
      <c r="BC20" s="10">
        <v>0</v>
      </c>
      <c r="BD20" s="10">
        <v>11973318</v>
      </c>
      <c r="BE20" s="11">
        <f t="shared" si="3"/>
        <v>0.97011072351961758</v>
      </c>
      <c r="BF20" s="11">
        <f t="shared" si="0"/>
        <v>0.97011072351961758</v>
      </c>
      <c r="BG20" s="11">
        <f t="shared" si="1"/>
        <v>0.97011072351961758</v>
      </c>
      <c r="BH20" s="11">
        <f t="shared" si="2"/>
        <v>0.97011072351961758</v>
      </c>
    </row>
    <row r="21" spans="1:60" ht="10.5" customHeight="1" x14ac:dyDescent="0.2">
      <c r="A21" s="89" t="s">
        <v>48</v>
      </c>
      <c r="B21" s="90"/>
      <c r="C21" s="89" t="s">
        <v>49</v>
      </c>
      <c r="D21" s="90"/>
      <c r="E21" s="89" t="s">
        <v>49</v>
      </c>
      <c r="F21" s="90"/>
      <c r="G21" s="89" t="s">
        <v>49</v>
      </c>
      <c r="H21" s="90"/>
      <c r="I21" s="89" t="s">
        <v>57</v>
      </c>
      <c r="J21" s="90"/>
      <c r="K21" s="90"/>
      <c r="L21" s="89"/>
      <c r="M21" s="90"/>
      <c r="N21" s="90"/>
      <c r="O21" s="89"/>
      <c r="P21" s="90"/>
      <c r="Q21" s="89"/>
      <c r="R21" s="90"/>
      <c r="S21" s="91" t="s">
        <v>58</v>
      </c>
      <c r="T21" s="92"/>
      <c r="U21" s="92"/>
      <c r="V21" s="92"/>
      <c r="W21" s="92"/>
      <c r="X21" s="92"/>
      <c r="Y21" s="92"/>
      <c r="Z21" s="92"/>
      <c r="AA21" s="89" t="s">
        <v>51</v>
      </c>
      <c r="AB21" s="90"/>
      <c r="AC21" s="90"/>
      <c r="AD21" s="90"/>
      <c r="AE21" s="90"/>
      <c r="AF21" s="89" t="s">
        <v>52</v>
      </c>
      <c r="AG21" s="90"/>
      <c r="AH21" s="90"/>
      <c r="AI21" s="12" t="s">
        <v>53</v>
      </c>
      <c r="AJ21" s="93" t="s">
        <v>54</v>
      </c>
      <c r="AK21" s="92"/>
      <c r="AL21" s="92"/>
      <c r="AM21" s="92"/>
      <c r="AN21" s="92"/>
      <c r="AO21" s="92"/>
      <c r="AP21" s="13">
        <v>3488251650</v>
      </c>
      <c r="AQ21" s="13">
        <v>3383990332</v>
      </c>
      <c r="AR21" s="13">
        <v>104261318</v>
      </c>
      <c r="AS21" s="87">
        <v>0</v>
      </c>
      <c r="AT21" s="88"/>
      <c r="AU21" s="87">
        <v>3383990332</v>
      </c>
      <c r="AV21" s="88"/>
      <c r="AW21" s="13">
        <v>0</v>
      </c>
      <c r="AX21" s="13">
        <v>3383990332</v>
      </c>
      <c r="AY21" s="13">
        <v>0</v>
      </c>
      <c r="AZ21" s="13">
        <v>3383990332</v>
      </c>
      <c r="BA21" s="13">
        <v>0</v>
      </c>
      <c r="BB21" s="13">
        <v>3383990332</v>
      </c>
      <c r="BC21" s="13">
        <v>0</v>
      </c>
      <c r="BD21" s="13">
        <v>11973318</v>
      </c>
      <c r="BE21" s="14">
        <f t="shared" si="3"/>
        <v>0.97011072351961758</v>
      </c>
      <c r="BF21" s="14">
        <f t="shared" si="0"/>
        <v>0.97011072351961758</v>
      </c>
      <c r="BG21" s="14">
        <f t="shared" si="1"/>
        <v>0.97011072351961758</v>
      </c>
      <c r="BH21" s="14">
        <f t="shared" si="2"/>
        <v>0.97011072351961758</v>
      </c>
    </row>
    <row r="22" spans="1:60" ht="10.5" customHeight="1" x14ac:dyDescent="0.2">
      <c r="A22" s="89" t="s">
        <v>48</v>
      </c>
      <c r="B22" s="90"/>
      <c r="C22" s="89" t="s">
        <v>49</v>
      </c>
      <c r="D22" s="90"/>
      <c r="E22" s="89" t="s">
        <v>49</v>
      </c>
      <c r="F22" s="90"/>
      <c r="G22" s="89" t="s">
        <v>49</v>
      </c>
      <c r="H22" s="90"/>
      <c r="I22" s="89" t="s">
        <v>57</v>
      </c>
      <c r="J22" s="90"/>
      <c r="K22" s="90"/>
      <c r="L22" s="89" t="s">
        <v>57</v>
      </c>
      <c r="M22" s="90"/>
      <c r="N22" s="90"/>
      <c r="O22" s="89"/>
      <c r="P22" s="90"/>
      <c r="Q22" s="89"/>
      <c r="R22" s="90"/>
      <c r="S22" s="91" t="s">
        <v>59</v>
      </c>
      <c r="T22" s="92"/>
      <c r="U22" s="92"/>
      <c r="V22" s="92"/>
      <c r="W22" s="92"/>
      <c r="X22" s="92"/>
      <c r="Y22" s="92"/>
      <c r="Z22" s="92"/>
      <c r="AA22" s="89" t="s">
        <v>51</v>
      </c>
      <c r="AB22" s="90"/>
      <c r="AC22" s="90"/>
      <c r="AD22" s="90"/>
      <c r="AE22" s="90"/>
      <c r="AF22" s="89" t="s">
        <v>52</v>
      </c>
      <c r="AG22" s="90"/>
      <c r="AH22" s="90"/>
      <c r="AI22" s="12" t="s">
        <v>53</v>
      </c>
      <c r="AJ22" s="93" t="s">
        <v>54</v>
      </c>
      <c r="AK22" s="92"/>
      <c r="AL22" s="92"/>
      <c r="AM22" s="92"/>
      <c r="AN22" s="92"/>
      <c r="AO22" s="92"/>
      <c r="AP22" s="13">
        <v>2669104080</v>
      </c>
      <c r="AQ22" s="13">
        <v>2622870066</v>
      </c>
      <c r="AR22" s="13">
        <v>46234014</v>
      </c>
      <c r="AS22" s="87">
        <v>0</v>
      </c>
      <c r="AT22" s="88"/>
      <c r="AU22" s="87">
        <v>2622870066</v>
      </c>
      <c r="AV22" s="88"/>
      <c r="AW22" s="13">
        <v>0</v>
      </c>
      <c r="AX22" s="13">
        <v>2622870066</v>
      </c>
      <c r="AY22" s="13">
        <v>0</v>
      </c>
      <c r="AZ22" s="13">
        <v>2622870066</v>
      </c>
      <c r="BA22" s="13">
        <v>0</v>
      </c>
      <c r="BB22" s="13">
        <v>2622870066</v>
      </c>
      <c r="BC22" s="13">
        <v>0</v>
      </c>
      <c r="BD22" s="13">
        <v>11453357</v>
      </c>
      <c r="BE22" s="14">
        <f t="shared" si="3"/>
        <v>0.98267807750681646</v>
      </c>
      <c r="BF22" s="14">
        <f t="shared" si="0"/>
        <v>0.98267807750681646</v>
      </c>
      <c r="BG22" s="14">
        <f t="shared" si="1"/>
        <v>0.98267807750681646</v>
      </c>
      <c r="BH22" s="14">
        <f t="shared" si="2"/>
        <v>0.98267807750681646</v>
      </c>
    </row>
    <row r="23" spans="1:60" x14ac:dyDescent="0.2">
      <c r="A23" s="89" t="s">
        <v>48</v>
      </c>
      <c r="B23" s="90"/>
      <c r="C23" s="89" t="s">
        <v>49</v>
      </c>
      <c r="D23" s="90"/>
      <c r="E23" s="89" t="s">
        <v>49</v>
      </c>
      <c r="F23" s="90"/>
      <c r="G23" s="89" t="s">
        <v>49</v>
      </c>
      <c r="H23" s="90"/>
      <c r="I23" s="89" t="s">
        <v>57</v>
      </c>
      <c r="J23" s="90"/>
      <c r="K23" s="90"/>
      <c r="L23" s="89" t="s">
        <v>60</v>
      </c>
      <c r="M23" s="90"/>
      <c r="N23" s="90"/>
      <c r="O23" s="89"/>
      <c r="P23" s="90"/>
      <c r="Q23" s="89"/>
      <c r="R23" s="90"/>
      <c r="S23" s="91" t="s">
        <v>61</v>
      </c>
      <c r="T23" s="92"/>
      <c r="U23" s="92"/>
      <c r="V23" s="92"/>
      <c r="W23" s="92"/>
      <c r="X23" s="92"/>
      <c r="Y23" s="92"/>
      <c r="Z23" s="92"/>
      <c r="AA23" s="89" t="s">
        <v>51</v>
      </c>
      <c r="AB23" s="90"/>
      <c r="AC23" s="90"/>
      <c r="AD23" s="90"/>
      <c r="AE23" s="90"/>
      <c r="AF23" s="89" t="s">
        <v>52</v>
      </c>
      <c r="AG23" s="90"/>
      <c r="AH23" s="90"/>
      <c r="AI23" s="12" t="s">
        <v>53</v>
      </c>
      <c r="AJ23" s="93" t="s">
        <v>54</v>
      </c>
      <c r="AK23" s="92"/>
      <c r="AL23" s="92"/>
      <c r="AM23" s="92"/>
      <c r="AN23" s="92"/>
      <c r="AO23" s="92"/>
      <c r="AP23" s="13">
        <v>130309702</v>
      </c>
      <c r="AQ23" s="13">
        <v>129309098</v>
      </c>
      <c r="AR23" s="13">
        <v>1000604</v>
      </c>
      <c r="AS23" s="87">
        <v>0</v>
      </c>
      <c r="AT23" s="88"/>
      <c r="AU23" s="87">
        <v>129309098</v>
      </c>
      <c r="AV23" s="88"/>
      <c r="AW23" s="13">
        <v>0</v>
      </c>
      <c r="AX23" s="13">
        <v>129309098</v>
      </c>
      <c r="AY23" s="13">
        <v>0</v>
      </c>
      <c r="AZ23" s="13">
        <v>129309098</v>
      </c>
      <c r="BA23" s="13">
        <v>0</v>
      </c>
      <c r="BB23" s="13">
        <v>129309098</v>
      </c>
      <c r="BC23" s="13">
        <v>0</v>
      </c>
      <c r="BD23" s="13">
        <v>0</v>
      </c>
      <c r="BE23" s="14">
        <f t="shared" si="3"/>
        <v>0.99232133920465881</v>
      </c>
      <c r="BF23" s="14">
        <f t="shared" si="0"/>
        <v>0.99232133920465881</v>
      </c>
      <c r="BG23" s="14">
        <f t="shared" si="1"/>
        <v>0.99232133920465881</v>
      </c>
      <c r="BH23" s="14">
        <f t="shared" si="2"/>
        <v>0.99232133920465881</v>
      </c>
    </row>
    <row r="24" spans="1:60" x14ac:dyDescent="0.2">
      <c r="A24" s="89" t="s">
        <v>48</v>
      </c>
      <c r="B24" s="90"/>
      <c r="C24" s="89" t="s">
        <v>49</v>
      </c>
      <c r="D24" s="90"/>
      <c r="E24" s="89" t="s">
        <v>49</v>
      </c>
      <c r="F24" s="90"/>
      <c r="G24" s="89" t="s">
        <v>49</v>
      </c>
      <c r="H24" s="90"/>
      <c r="I24" s="89" t="s">
        <v>57</v>
      </c>
      <c r="J24" s="90"/>
      <c r="K24" s="90"/>
      <c r="L24" s="89" t="s">
        <v>62</v>
      </c>
      <c r="M24" s="90"/>
      <c r="N24" s="90"/>
      <c r="O24" s="89"/>
      <c r="P24" s="90"/>
      <c r="Q24" s="89"/>
      <c r="R24" s="90"/>
      <c r="S24" s="91" t="s">
        <v>63</v>
      </c>
      <c r="T24" s="92"/>
      <c r="U24" s="92"/>
      <c r="V24" s="92"/>
      <c r="W24" s="92"/>
      <c r="X24" s="92"/>
      <c r="Y24" s="92"/>
      <c r="Z24" s="92"/>
      <c r="AA24" s="89" t="s">
        <v>51</v>
      </c>
      <c r="AB24" s="90"/>
      <c r="AC24" s="90"/>
      <c r="AD24" s="90"/>
      <c r="AE24" s="90"/>
      <c r="AF24" s="89" t="s">
        <v>52</v>
      </c>
      <c r="AG24" s="90"/>
      <c r="AH24" s="90"/>
      <c r="AI24" s="12" t="s">
        <v>53</v>
      </c>
      <c r="AJ24" s="93" t="s">
        <v>54</v>
      </c>
      <c r="AK24" s="92"/>
      <c r="AL24" s="92"/>
      <c r="AM24" s="92"/>
      <c r="AN24" s="92"/>
      <c r="AO24" s="92"/>
      <c r="AP24" s="13">
        <v>14858900</v>
      </c>
      <c r="AQ24" s="13">
        <v>11707010</v>
      </c>
      <c r="AR24" s="13">
        <v>3151890</v>
      </c>
      <c r="AS24" s="87">
        <v>0</v>
      </c>
      <c r="AT24" s="88"/>
      <c r="AU24" s="87">
        <v>11707010</v>
      </c>
      <c r="AV24" s="88"/>
      <c r="AW24" s="13">
        <v>0</v>
      </c>
      <c r="AX24" s="13">
        <v>11707010</v>
      </c>
      <c r="AY24" s="13">
        <v>0</v>
      </c>
      <c r="AZ24" s="13">
        <v>11707010</v>
      </c>
      <c r="BA24" s="13">
        <v>0</v>
      </c>
      <c r="BB24" s="13">
        <v>11707010</v>
      </c>
      <c r="BC24" s="13">
        <v>0</v>
      </c>
      <c r="BD24" s="13">
        <v>195769</v>
      </c>
      <c r="BE24" s="14">
        <f t="shared" si="3"/>
        <v>0.78787864512177885</v>
      </c>
      <c r="BF24" s="14">
        <f t="shared" si="0"/>
        <v>0.78787864512177885</v>
      </c>
      <c r="BG24" s="14">
        <f t="shared" si="1"/>
        <v>0.78787864512177885</v>
      </c>
      <c r="BH24" s="14">
        <f t="shared" si="2"/>
        <v>0.78787864512177885</v>
      </c>
    </row>
    <row r="25" spans="1:60" x14ac:dyDescent="0.2">
      <c r="A25" s="89" t="s">
        <v>48</v>
      </c>
      <c r="B25" s="90"/>
      <c r="C25" s="89" t="s">
        <v>49</v>
      </c>
      <c r="D25" s="90"/>
      <c r="E25" s="89" t="s">
        <v>49</v>
      </c>
      <c r="F25" s="90"/>
      <c r="G25" s="89" t="s">
        <v>49</v>
      </c>
      <c r="H25" s="90"/>
      <c r="I25" s="89" t="s">
        <v>57</v>
      </c>
      <c r="J25" s="90"/>
      <c r="K25" s="90"/>
      <c r="L25" s="89" t="s">
        <v>64</v>
      </c>
      <c r="M25" s="90"/>
      <c r="N25" s="90"/>
      <c r="O25" s="89"/>
      <c r="P25" s="90"/>
      <c r="Q25" s="89"/>
      <c r="R25" s="90"/>
      <c r="S25" s="91" t="s">
        <v>65</v>
      </c>
      <c r="T25" s="92"/>
      <c r="U25" s="92"/>
      <c r="V25" s="92"/>
      <c r="W25" s="92"/>
      <c r="X25" s="92"/>
      <c r="Y25" s="92"/>
      <c r="Z25" s="92"/>
      <c r="AA25" s="89" t="s">
        <v>51</v>
      </c>
      <c r="AB25" s="90"/>
      <c r="AC25" s="90"/>
      <c r="AD25" s="90"/>
      <c r="AE25" s="90"/>
      <c r="AF25" s="89" t="s">
        <v>52</v>
      </c>
      <c r="AG25" s="90"/>
      <c r="AH25" s="90"/>
      <c r="AI25" s="12" t="s">
        <v>53</v>
      </c>
      <c r="AJ25" s="93" t="s">
        <v>54</v>
      </c>
      <c r="AK25" s="92"/>
      <c r="AL25" s="92"/>
      <c r="AM25" s="92"/>
      <c r="AN25" s="92"/>
      <c r="AO25" s="92"/>
      <c r="AP25" s="13">
        <v>22607488</v>
      </c>
      <c r="AQ25" s="13">
        <v>20130146</v>
      </c>
      <c r="AR25" s="13">
        <v>2477342</v>
      </c>
      <c r="AS25" s="87">
        <v>0</v>
      </c>
      <c r="AT25" s="88"/>
      <c r="AU25" s="87">
        <v>20130146</v>
      </c>
      <c r="AV25" s="88"/>
      <c r="AW25" s="13">
        <v>0</v>
      </c>
      <c r="AX25" s="13">
        <v>20130146</v>
      </c>
      <c r="AY25" s="13">
        <v>0</v>
      </c>
      <c r="AZ25" s="13">
        <v>20130146</v>
      </c>
      <c r="BA25" s="13">
        <v>0</v>
      </c>
      <c r="BB25" s="13">
        <v>20130146</v>
      </c>
      <c r="BC25" s="13">
        <v>0</v>
      </c>
      <c r="BD25" s="13">
        <v>324192</v>
      </c>
      <c r="BE25" s="14">
        <f t="shared" si="3"/>
        <v>0.89041940440264744</v>
      </c>
      <c r="BF25" s="14">
        <f t="shared" si="0"/>
        <v>0.89041940440264744</v>
      </c>
      <c r="BG25" s="14">
        <f t="shared" si="1"/>
        <v>0.89041940440264744</v>
      </c>
      <c r="BH25" s="14">
        <f t="shared" si="2"/>
        <v>0.89041940440264744</v>
      </c>
    </row>
    <row r="26" spans="1:60" x14ac:dyDescent="0.2">
      <c r="A26" s="89" t="s">
        <v>48</v>
      </c>
      <c r="B26" s="90"/>
      <c r="C26" s="89" t="s">
        <v>49</v>
      </c>
      <c r="D26" s="90"/>
      <c r="E26" s="89" t="s">
        <v>49</v>
      </c>
      <c r="F26" s="90"/>
      <c r="G26" s="89" t="s">
        <v>49</v>
      </c>
      <c r="H26" s="90"/>
      <c r="I26" s="89" t="s">
        <v>57</v>
      </c>
      <c r="J26" s="90"/>
      <c r="K26" s="90"/>
      <c r="L26" s="89" t="s">
        <v>66</v>
      </c>
      <c r="M26" s="90"/>
      <c r="N26" s="90"/>
      <c r="O26" s="89"/>
      <c r="P26" s="90"/>
      <c r="Q26" s="89"/>
      <c r="R26" s="90"/>
      <c r="S26" s="91" t="s">
        <v>67</v>
      </c>
      <c r="T26" s="92"/>
      <c r="U26" s="92"/>
      <c r="V26" s="92"/>
      <c r="W26" s="92"/>
      <c r="X26" s="92"/>
      <c r="Y26" s="92"/>
      <c r="Z26" s="92"/>
      <c r="AA26" s="89" t="s">
        <v>51</v>
      </c>
      <c r="AB26" s="90"/>
      <c r="AC26" s="90"/>
      <c r="AD26" s="90"/>
      <c r="AE26" s="90"/>
      <c r="AF26" s="89" t="s">
        <v>52</v>
      </c>
      <c r="AG26" s="90"/>
      <c r="AH26" s="90"/>
      <c r="AI26" s="12" t="s">
        <v>53</v>
      </c>
      <c r="AJ26" s="93" t="s">
        <v>54</v>
      </c>
      <c r="AK26" s="92"/>
      <c r="AL26" s="92"/>
      <c r="AM26" s="92"/>
      <c r="AN26" s="92"/>
      <c r="AO26" s="92"/>
      <c r="AP26" s="13">
        <v>129382200</v>
      </c>
      <c r="AQ26" s="13">
        <v>126173852</v>
      </c>
      <c r="AR26" s="13">
        <v>3208348</v>
      </c>
      <c r="AS26" s="87">
        <v>0</v>
      </c>
      <c r="AT26" s="88"/>
      <c r="AU26" s="87">
        <v>126173852</v>
      </c>
      <c r="AV26" s="88"/>
      <c r="AW26" s="13">
        <v>0</v>
      </c>
      <c r="AX26" s="13">
        <v>126173852</v>
      </c>
      <c r="AY26" s="13">
        <v>0</v>
      </c>
      <c r="AZ26" s="13">
        <v>126173852</v>
      </c>
      <c r="BA26" s="13">
        <v>0</v>
      </c>
      <c r="BB26" s="13">
        <v>126173852</v>
      </c>
      <c r="BC26" s="13">
        <v>0</v>
      </c>
      <c r="BD26" s="13">
        <v>0</v>
      </c>
      <c r="BE26" s="14">
        <f t="shared" si="3"/>
        <v>0.97520255491095376</v>
      </c>
      <c r="BF26" s="14">
        <f t="shared" si="0"/>
        <v>0.97520255491095376</v>
      </c>
      <c r="BG26" s="14">
        <f t="shared" si="1"/>
        <v>0.97520255491095376</v>
      </c>
      <c r="BH26" s="14">
        <f t="shared" si="2"/>
        <v>0.97520255491095376</v>
      </c>
    </row>
    <row r="27" spans="1:60" x14ac:dyDescent="0.2">
      <c r="A27" s="89" t="s">
        <v>48</v>
      </c>
      <c r="B27" s="90"/>
      <c r="C27" s="89" t="s">
        <v>49</v>
      </c>
      <c r="D27" s="90"/>
      <c r="E27" s="89" t="s">
        <v>49</v>
      </c>
      <c r="F27" s="90"/>
      <c r="G27" s="89" t="s">
        <v>49</v>
      </c>
      <c r="H27" s="90"/>
      <c r="I27" s="89" t="s">
        <v>57</v>
      </c>
      <c r="J27" s="90"/>
      <c r="K27" s="90"/>
      <c r="L27" s="89" t="s">
        <v>68</v>
      </c>
      <c r="M27" s="90"/>
      <c r="N27" s="90"/>
      <c r="O27" s="89"/>
      <c r="P27" s="90"/>
      <c r="Q27" s="89"/>
      <c r="R27" s="90"/>
      <c r="S27" s="91" t="s">
        <v>69</v>
      </c>
      <c r="T27" s="92"/>
      <c r="U27" s="92"/>
      <c r="V27" s="92"/>
      <c r="W27" s="92"/>
      <c r="X27" s="92"/>
      <c r="Y27" s="92"/>
      <c r="Z27" s="92"/>
      <c r="AA27" s="89" t="s">
        <v>51</v>
      </c>
      <c r="AB27" s="90"/>
      <c r="AC27" s="90"/>
      <c r="AD27" s="90"/>
      <c r="AE27" s="90"/>
      <c r="AF27" s="89" t="s">
        <v>52</v>
      </c>
      <c r="AG27" s="90"/>
      <c r="AH27" s="90"/>
      <c r="AI27" s="12" t="s">
        <v>53</v>
      </c>
      <c r="AJ27" s="93" t="s">
        <v>54</v>
      </c>
      <c r="AK27" s="92"/>
      <c r="AL27" s="92"/>
      <c r="AM27" s="92"/>
      <c r="AN27" s="92"/>
      <c r="AO27" s="92"/>
      <c r="AP27" s="13">
        <v>110093322</v>
      </c>
      <c r="AQ27" s="13">
        <v>84590124</v>
      </c>
      <c r="AR27" s="13">
        <v>25503198</v>
      </c>
      <c r="AS27" s="87">
        <v>0</v>
      </c>
      <c r="AT27" s="88"/>
      <c r="AU27" s="87">
        <v>84590124</v>
      </c>
      <c r="AV27" s="88"/>
      <c r="AW27" s="13">
        <v>0</v>
      </c>
      <c r="AX27" s="13">
        <v>84590124</v>
      </c>
      <c r="AY27" s="13">
        <v>0</v>
      </c>
      <c r="AZ27" s="13">
        <v>84590124</v>
      </c>
      <c r="BA27" s="13">
        <v>0</v>
      </c>
      <c r="BB27" s="13">
        <v>84590124</v>
      </c>
      <c r="BC27" s="13">
        <v>0</v>
      </c>
      <c r="BD27" s="13">
        <v>0</v>
      </c>
      <c r="BE27" s="14">
        <f t="shared" si="3"/>
        <v>0.76834927371889095</v>
      </c>
      <c r="BF27" s="14">
        <f t="shared" si="0"/>
        <v>0.76834927371889095</v>
      </c>
      <c r="BG27" s="14">
        <f t="shared" si="1"/>
        <v>0.76834927371889095</v>
      </c>
      <c r="BH27" s="14">
        <f t="shared" si="2"/>
        <v>0.76834927371889095</v>
      </c>
    </row>
    <row r="28" spans="1:60" x14ac:dyDescent="0.2">
      <c r="A28" s="89" t="s">
        <v>48</v>
      </c>
      <c r="B28" s="90"/>
      <c r="C28" s="89" t="s">
        <v>49</v>
      </c>
      <c r="D28" s="90"/>
      <c r="E28" s="89" t="s">
        <v>49</v>
      </c>
      <c r="F28" s="90"/>
      <c r="G28" s="89" t="s">
        <v>49</v>
      </c>
      <c r="H28" s="90"/>
      <c r="I28" s="89" t="s">
        <v>57</v>
      </c>
      <c r="J28" s="90"/>
      <c r="K28" s="90"/>
      <c r="L28" s="89" t="s">
        <v>70</v>
      </c>
      <c r="M28" s="90"/>
      <c r="N28" s="90"/>
      <c r="O28" s="89"/>
      <c r="P28" s="90"/>
      <c r="Q28" s="89"/>
      <c r="R28" s="90"/>
      <c r="S28" s="91" t="s">
        <v>71</v>
      </c>
      <c r="T28" s="92"/>
      <c r="U28" s="92"/>
      <c r="V28" s="92"/>
      <c r="W28" s="92"/>
      <c r="X28" s="92"/>
      <c r="Y28" s="92"/>
      <c r="Z28" s="92"/>
      <c r="AA28" s="89" t="s">
        <v>51</v>
      </c>
      <c r="AB28" s="90"/>
      <c r="AC28" s="90"/>
      <c r="AD28" s="90"/>
      <c r="AE28" s="90"/>
      <c r="AF28" s="89" t="s">
        <v>52</v>
      </c>
      <c r="AG28" s="90"/>
      <c r="AH28" s="90"/>
      <c r="AI28" s="12" t="s">
        <v>53</v>
      </c>
      <c r="AJ28" s="93" t="s">
        <v>54</v>
      </c>
      <c r="AK28" s="92"/>
      <c r="AL28" s="92"/>
      <c r="AM28" s="92"/>
      <c r="AN28" s="92"/>
      <c r="AO28" s="92"/>
      <c r="AP28" s="13">
        <v>107350</v>
      </c>
      <c r="AQ28" s="13">
        <v>46942</v>
      </c>
      <c r="AR28" s="13">
        <v>60408</v>
      </c>
      <c r="AS28" s="87">
        <v>0</v>
      </c>
      <c r="AT28" s="88"/>
      <c r="AU28" s="87">
        <v>46942</v>
      </c>
      <c r="AV28" s="88"/>
      <c r="AW28" s="13">
        <v>0</v>
      </c>
      <c r="AX28" s="13">
        <v>46942</v>
      </c>
      <c r="AY28" s="13">
        <v>0</v>
      </c>
      <c r="AZ28" s="13">
        <v>46942</v>
      </c>
      <c r="BA28" s="13">
        <v>0</v>
      </c>
      <c r="BB28" s="13">
        <v>46942</v>
      </c>
      <c r="BC28" s="13">
        <v>0</v>
      </c>
      <c r="BD28" s="13">
        <v>0</v>
      </c>
      <c r="BE28" s="14">
        <f t="shared" si="3"/>
        <v>0.43727992547741035</v>
      </c>
      <c r="BF28" s="14">
        <f t="shared" si="0"/>
        <v>0.43727992547741035</v>
      </c>
      <c r="BG28" s="14">
        <f t="shared" si="1"/>
        <v>0.43727992547741035</v>
      </c>
      <c r="BH28" s="14">
        <f t="shared" si="2"/>
        <v>0.43727992547741035</v>
      </c>
    </row>
    <row r="29" spans="1:60" x14ac:dyDescent="0.2">
      <c r="A29" s="89" t="s">
        <v>48</v>
      </c>
      <c r="B29" s="90"/>
      <c r="C29" s="89" t="s">
        <v>49</v>
      </c>
      <c r="D29" s="90"/>
      <c r="E29" s="89" t="s">
        <v>49</v>
      </c>
      <c r="F29" s="90"/>
      <c r="G29" s="89" t="s">
        <v>49</v>
      </c>
      <c r="H29" s="90"/>
      <c r="I29" s="89" t="s">
        <v>57</v>
      </c>
      <c r="J29" s="90"/>
      <c r="K29" s="90"/>
      <c r="L29" s="89" t="s">
        <v>72</v>
      </c>
      <c r="M29" s="90"/>
      <c r="N29" s="90"/>
      <c r="O29" s="89"/>
      <c r="P29" s="90"/>
      <c r="Q29" s="89"/>
      <c r="R29" s="90"/>
      <c r="S29" s="91" t="s">
        <v>73</v>
      </c>
      <c r="T29" s="92"/>
      <c r="U29" s="92"/>
      <c r="V29" s="92"/>
      <c r="W29" s="92"/>
      <c r="X29" s="92"/>
      <c r="Y29" s="92"/>
      <c r="Z29" s="92"/>
      <c r="AA29" s="89" t="s">
        <v>51</v>
      </c>
      <c r="AB29" s="90"/>
      <c r="AC29" s="90"/>
      <c r="AD29" s="90"/>
      <c r="AE29" s="90"/>
      <c r="AF29" s="89" t="s">
        <v>52</v>
      </c>
      <c r="AG29" s="90"/>
      <c r="AH29" s="90"/>
      <c r="AI29" s="12" t="s">
        <v>53</v>
      </c>
      <c r="AJ29" s="93" t="s">
        <v>54</v>
      </c>
      <c r="AK29" s="92"/>
      <c r="AL29" s="92"/>
      <c r="AM29" s="92"/>
      <c r="AN29" s="92"/>
      <c r="AO29" s="92"/>
      <c r="AP29" s="13">
        <v>275005008</v>
      </c>
      <c r="AQ29" s="13">
        <v>270967669</v>
      </c>
      <c r="AR29" s="13">
        <v>4037339</v>
      </c>
      <c r="AS29" s="87">
        <v>0</v>
      </c>
      <c r="AT29" s="88"/>
      <c r="AU29" s="87">
        <v>270967669</v>
      </c>
      <c r="AV29" s="88"/>
      <c r="AW29" s="13">
        <v>0</v>
      </c>
      <c r="AX29" s="13">
        <v>270967669</v>
      </c>
      <c r="AY29" s="13">
        <v>0</v>
      </c>
      <c r="AZ29" s="13">
        <v>270967669</v>
      </c>
      <c r="BA29" s="13">
        <v>0</v>
      </c>
      <c r="BB29" s="13">
        <v>270967669</v>
      </c>
      <c r="BC29" s="13">
        <v>0</v>
      </c>
      <c r="BD29" s="13">
        <v>0</v>
      </c>
      <c r="BE29" s="14">
        <f t="shared" si="3"/>
        <v>0.98531903462645309</v>
      </c>
      <c r="BF29" s="14">
        <f t="shared" si="0"/>
        <v>0.98531903462645309</v>
      </c>
      <c r="BG29" s="14">
        <f t="shared" si="1"/>
        <v>0.98531903462645309</v>
      </c>
      <c r="BH29" s="14">
        <f t="shared" si="2"/>
        <v>0.98531903462645309</v>
      </c>
    </row>
    <row r="30" spans="1:60" x14ac:dyDescent="0.2">
      <c r="A30" s="89" t="s">
        <v>48</v>
      </c>
      <c r="B30" s="90"/>
      <c r="C30" s="89" t="s">
        <v>49</v>
      </c>
      <c r="D30" s="90"/>
      <c r="E30" s="89" t="s">
        <v>49</v>
      </c>
      <c r="F30" s="90"/>
      <c r="G30" s="89" t="s">
        <v>49</v>
      </c>
      <c r="H30" s="90"/>
      <c r="I30" s="89" t="s">
        <v>57</v>
      </c>
      <c r="J30" s="90"/>
      <c r="K30" s="90"/>
      <c r="L30" s="89" t="s">
        <v>74</v>
      </c>
      <c r="M30" s="90"/>
      <c r="N30" s="90"/>
      <c r="O30" s="89"/>
      <c r="P30" s="90"/>
      <c r="Q30" s="89"/>
      <c r="R30" s="90"/>
      <c r="S30" s="91" t="s">
        <v>75</v>
      </c>
      <c r="T30" s="92"/>
      <c r="U30" s="92"/>
      <c r="V30" s="92"/>
      <c r="W30" s="92"/>
      <c r="X30" s="92"/>
      <c r="Y30" s="92"/>
      <c r="Z30" s="92"/>
      <c r="AA30" s="89" t="s">
        <v>51</v>
      </c>
      <c r="AB30" s="90"/>
      <c r="AC30" s="90"/>
      <c r="AD30" s="90"/>
      <c r="AE30" s="90"/>
      <c r="AF30" s="89" t="s">
        <v>52</v>
      </c>
      <c r="AG30" s="90"/>
      <c r="AH30" s="90"/>
      <c r="AI30" s="12" t="s">
        <v>53</v>
      </c>
      <c r="AJ30" s="93" t="s">
        <v>54</v>
      </c>
      <c r="AK30" s="92"/>
      <c r="AL30" s="92"/>
      <c r="AM30" s="92"/>
      <c r="AN30" s="92"/>
      <c r="AO30" s="92"/>
      <c r="AP30" s="13">
        <v>136783600</v>
      </c>
      <c r="AQ30" s="13">
        <v>118195425</v>
      </c>
      <c r="AR30" s="13">
        <v>18588175</v>
      </c>
      <c r="AS30" s="87">
        <v>0</v>
      </c>
      <c r="AT30" s="88"/>
      <c r="AU30" s="87">
        <v>118195425</v>
      </c>
      <c r="AV30" s="88"/>
      <c r="AW30" s="13">
        <v>0</v>
      </c>
      <c r="AX30" s="13">
        <v>118195425</v>
      </c>
      <c r="AY30" s="13">
        <v>0</v>
      </c>
      <c r="AZ30" s="13">
        <v>118195425</v>
      </c>
      <c r="BA30" s="13">
        <v>0</v>
      </c>
      <c r="BB30" s="13">
        <v>118195425</v>
      </c>
      <c r="BC30" s="13">
        <v>0</v>
      </c>
      <c r="BD30" s="13">
        <v>0</v>
      </c>
      <c r="BE30" s="14">
        <f t="shared" si="3"/>
        <v>0.86410523630025826</v>
      </c>
      <c r="BF30" s="14">
        <f t="shared" si="0"/>
        <v>0.86410523630025826</v>
      </c>
      <c r="BG30" s="14">
        <f t="shared" si="1"/>
        <v>0.86410523630025826</v>
      </c>
      <c r="BH30" s="14">
        <f t="shared" si="2"/>
        <v>0.86410523630025826</v>
      </c>
    </row>
    <row r="31" spans="1:60" ht="21.75" customHeight="1" x14ac:dyDescent="0.2">
      <c r="A31" s="77" t="s">
        <v>48</v>
      </c>
      <c r="B31" s="78"/>
      <c r="C31" s="77" t="s">
        <v>49</v>
      </c>
      <c r="D31" s="78"/>
      <c r="E31" s="77" t="s">
        <v>49</v>
      </c>
      <c r="F31" s="78"/>
      <c r="G31" s="77" t="s">
        <v>76</v>
      </c>
      <c r="H31" s="78"/>
      <c r="I31" s="77"/>
      <c r="J31" s="78"/>
      <c r="K31" s="78"/>
      <c r="L31" s="77"/>
      <c r="M31" s="78"/>
      <c r="N31" s="78"/>
      <c r="O31" s="77"/>
      <c r="P31" s="78"/>
      <c r="Q31" s="77"/>
      <c r="R31" s="78"/>
      <c r="S31" s="75" t="s">
        <v>77</v>
      </c>
      <c r="T31" s="76"/>
      <c r="U31" s="76"/>
      <c r="V31" s="76"/>
      <c r="W31" s="76"/>
      <c r="X31" s="76"/>
      <c r="Y31" s="76"/>
      <c r="Z31" s="76"/>
      <c r="AA31" s="77" t="s">
        <v>51</v>
      </c>
      <c r="AB31" s="78"/>
      <c r="AC31" s="78"/>
      <c r="AD31" s="78"/>
      <c r="AE31" s="78"/>
      <c r="AF31" s="77" t="s">
        <v>52</v>
      </c>
      <c r="AG31" s="78"/>
      <c r="AH31" s="78"/>
      <c r="AI31" s="9" t="s">
        <v>53</v>
      </c>
      <c r="AJ31" s="79" t="s">
        <v>54</v>
      </c>
      <c r="AK31" s="76"/>
      <c r="AL31" s="76"/>
      <c r="AM31" s="76"/>
      <c r="AN31" s="76"/>
      <c r="AO31" s="76"/>
      <c r="AP31" s="10">
        <v>1262926188</v>
      </c>
      <c r="AQ31" s="10">
        <v>1190065477</v>
      </c>
      <c r="AR31" s="10">
        <v>72860711</v>
      </c>
      <c r="AS31" s="80">
        <v>0</v>
      </c>
      <c r="AT31" s="81"/>
      <c r="AU31" s="80">
        <v>1190065477</v>
      </c>
      <c r="AV31" s="81"/>
      <c r="AW31" s="10">
        <v>0</v>
      </c>
      <c r="AX31" s="10">
        <v>1190065477</v>
      </c>
      <c r="AY31" s="10">
        <v>0</v>
      </c>
      <c r="AZ31" s="10">
        <v>1190065477</v>
      </c>
      <c r="BA31" s="10">
        <v>0</v>
      </c>
      <c r="BB31" s="10">
        <v>1190065477</v>
      </c>
      <c r="BC31" s="10">
        <v>0</v>
      </c>
      <c r="BD31" s="10">
        <v>0</v>
      </c>
      <c r="BE31" s="11">
        <f t="shared" si="3"/>
        <v>0.94230802109236178</v>
      </c>
      <c r="BF31" s="11">
        <f t="shared" si="0"/>
        <v>0.94230802109236178</v>
      </c>
      <c r="BG31" s="11">
        <f t="shared" si="1"/>
        <v>0.94230802109236178</v>
      </c>
      <c r="BH31" s="11">
        <f t="shared" si="2"/>
        <v>0.94230802109236178</v>
      </c>
    </row>
    <row r="32" spans="1:60" x14ac:dyDescent="0.2">
      <c r="A32" s="89" t="s">
        <v>48</v>
      </c>
      <c r="B32" s="90"/>
      <c r="C32" s="89" t="s">
        <v>49</v>
      </c>
      <c r="D32" s="90"/>
      <c r="E32" s="89" t="s">
        <v>49</v>
      </c>
      <c r="F32" s="90"/>
      <c r="G32" s="89" t="s">
        <v>76</v>
      </c>
      <c r="H32" s="90"/>
      <c r="I32" s="89" t="s">
        <v>57</v>
      </c>
      <c r="J32" s="90"/>
      <c r="K32" s="90"/>
      <c r="L32" s="89"/>
      <c r="M32" s="90"/>
      <c r="N32" s="90"/>
      <c r="O32" s="89"/>
      <c r="P32" s="90"/>
      <c r="Q32" s="89"/>
      <c r="R32" s="90"/>
      <c r="S32" s="91" t="s">
        <v>78</v>
      </c>
      <c r="T32" s="92"/>
      <c r="U32" s="92"/>
      <c r="V32" s="92"/>
      <c r="W32" s="92"/>
      <c r="X32" s="92"/>
      <c r="Y32" s="92"/>
      <c r="Z32" s="92"/>
      <c r="AA32" s="89" t="s">
        <v>51</v>
      </c>
      <c r="AB32" s="90"/>
      <c r="AC32" s="90"/>
      <c r="AD32" s="90"/>
      <c r="AE32" s="90"/>
      <c r="AF32" s="89" t="s">
        <v>52</v>
      </c>
      <c r="AG32" s="90"/>
      <c r="AH32" s="90"/>
      <c r="AI32" s="12" t="s">
        <v>53</v>
      </c>
      <c r="AJ32" s="93" t="s">
        <v>54</v>
      </c>
      <c r="AK32" s="92"/>
      <c r="AL32" s="92"/>
      <c r="AM32" s="92"/>
      <c r="AN32" s="92"/>
      <c r="AO32" s="92"/>
      <c r="AP32" s="13">
        <v>348717907</v>
      </c>
      <c r="AQ32" s="13">
        <v>331318901</v>
      </c>
      <c r="AR32" s="13">
        <v>17399006</v>
      </c>
      <c r="AS32" s="87">
        <v>0</v>
      </c>
      <c r="AT32" s="88"/>
      <c r="AU32" s="87">
        <v>331318901</v>
      </c>
      <c r="AV32" s="88"/>
      <c r="AW32" s="13">
        <v>0</v>
      </c>
      <c r="AX32" s="13">
        <v>331318901</v>
      </c>
      <c r="AY32" s="13">
        <v>0</v>
      </c>
      <c r="AZ32" s="13">
        <v>331318901</v>
      </c>
      <c r="BA32" s="13">
        <v>0</v>
      </c>
      <c r="BB32" s="13">
        <v>331318901</v>
      </c>
      <c r="BC32" s="13">
        <v>0</v>
      </c>
      <c r="BD32" s="13">
        <v>0</v>
      </c>
      <c r="BE32" s="14">
        <f t="shared" si="3"/>
        <v>0.95010578564868475</v>
      </c>
      <c r="BF32" s="14">
        <f t="shared" si="0"/>
        <v>0.95010578564868475</v>
      </c>
      <c r="BG32" s="14">
        <f t="shared" si="1"/>
        <v>0.95010578564868475</v>
      </c>
      <c r="BH32" s="14">
        <f t="shared" si="2"/>
        <v>0.95010578564868475</v>
      </c>
    </row>
    <row r="33" spans="1:60" x14ac:dyDescent="0.2">
      <c r="A33" s="89" t="s">
        <v>48</v>
      </c>
      <c r="B33" s="90"/>
      <c r="C33" s="89" t="s">
        <v>49</v>
      </c>
      <c r="D33" s="90"/>
      <c r="E33" s="89" t="s">
        <v>49</v>
      </c>
      <c r="F33" s="90"/>
      <c r="G33" s="89" t="s">
        <v>76</v>
      </c>
      <c r="H33" s="90"/>
      <c r="I33" s="89" t="s">
        <v>79</v>
      </c>
      <c r="J33" s="90"/>
      <c r="K33" s="90"/>
      <c r="L33" s="89"/>
      <c r="M33" s="90"/>
      <c r="N33" s="90"/>
      <c r="O33" s="89"/>
      <c r="P33" s="90"/>
      <c r="Q33" s="89"/>
      <c r="R33" s="90"/>
      <c r="S33" s="91" t="s">
        <v>80</v>
      </c>
      <c r="T33" s="92"/>
      <c r="U33" s="92"/>
      <c r="V33" s="92"/>
      <c r="W33" s="92"/>
      <c r="X33" s="92"/>
      <c r="Y33" s="92"/>
      <c r="Z33" s="92"/>
      <c r="AA33" s="89" t="s">
        <v>51</v>
      </c>
      <c r="AB33" s="90"/>
      <c r="AC33" s="90"/>
      <c r="AD33" s="90"/>
      <c r="AE33" s="90"/>
      <c r="AF33" s="89" t="s">
        <v>52</v>
      </c>
      <c r="AG33" s="90"/>
      <c r="AH33" s="90"/>
      <c r="AI33" s="12" t="s">
        <v>53</v>
      </c>
      <c r="AJ33" s="93" t="s">
        <v>54</v>
      </c>
      <c r="AK33" s="92"/>
      <c r="AL33" s="92"/>
      <c r="AM33" s="92"/>
      <c r="AN33" s="92"/>
      <c r="AO33" s="92"/>
      <c r="AP33" s="13">
        <v>277038909</v>
      </c>
      <c r="AQ33" s="13">
        <v>251838632</v>
      </c>
      <c r="AR33" s="13">
        <v>25200277</v>
      </c>
      <c r="AS33" s="87">
        <v>0</v>
      </c>
      <c r="AT33" s="88"/>
      <c r="AU33" s="87">
        <v>251838632</v>
      </c>
      <c r="AV33" s="88"/>
      <c r="AW33" s="13">
        <v>0</v>
      </c>
      <c r="AX33" s="13">
        <v>251838632</v>
      </c>
      <c r="AY33" s="13">
        <v>0</v>
      </c>
      <c r="AZ33" s="13">
        <v>251838632</v>
      </c>
      <c r="BA33" s="13">
        <v>0</v>
      </c>
      <c r="BB33" s="13">
        <v>251838632</v>
      </c>
      <c r="BC33" s="13">
        <v>0</v>
      </c>
      <c r="BD33" s="13">
        <v>0</v>
      </c>
      <c r="BE33" s="14">
        <f t="shared" si="3"/>
        <v>0.90903704793322004</v>
      </c>
      <c r="BF33" s="14">
        <f t="shared" si="0"/>
        <v>0.90903704793322004</v>
      </c>
      <c r="BG33" s="14">
        <f t="shared" si="1"/>
        <v>0.90903704793322004</v>
      </c>
      <c r="BH33" s="14">
        <f t="shared" si="2"/>
        <v>0.90903704793322004</v>
      </c>
    </row>
    <row r="34" spans="1:60" x14ac:dyDescent="0.2">
      <c r="A34" s="89" t="s">
        <v>48</v>
      </c>
      <c r="B34" s="90"/>
      <c r="C34" s="89" t="s">
        <v>49</v>
      </c>
      <c r="D34" s="90"/>
      <c r="E34" s="89" t="s">
        <v>49</v>
      </c>
      <c r="F34" s="90"/>
      <c r="G34" s="89" t="s">
        <v>76</v>
      </c>
      <c r="H34" s="90"/>
      <c r="I34" s="89" t="s">
        <v>60</v>
      </c>
      <c r="J34" s="90"/>
      <c r="K34" s="90"/>
      <c r="L34" s="89"/>
      <c r="M34" s="90"/>
      <c r="N34" s="90"/>
      <c r="O34" s="89"/>
      <c r="P34" s="90"/>
      <c r="Q34" s="89"/>
      <c r="R34" s="90"/>
      <c r="S34" s="91" t="s">
        <v>81</v>
      </c>
      <c r="T34" s="92"/>
      <c r="U34" s="92"/>
      <c r="V34" s="92"/>
      <c r="W34" s="92"/>
      <c r="X34" s="92"/>
      <c r="Y34" s="92"/>
      <c r="Z34" s="92"/>
      <c r="AA34" s="89" t="s">
        <v>51</v>
      </c>
      <c r="AB34" s="90"/>
      <c r="AC34" s="90"/>
      <c r="AD34" s="90"/>
      <c r="AE34" s="90"/>
      <c r="AF34" s="89" t="s">
        <v>52</v>
      </c>
      <c r="AG34" s="90"/>
      <c r="AH34" s="90"/>
      <c r="AI34" s="12" t="s">
        <v>53</v>
      </c>
      <c r="AJ34" s="93" t="s">
        <v>54</v>
      </c>
      <c r="AK34" s="92"/>
      <c r="AL34" s="92"/>
      <c r="AM34" s="92"/>
      <c r="AN34" s="92"/>
      <c r="AO34" s="92"/>
      <c r="AP34" s="13">
        <v>300159168</v>
      </c>
      <c r="AQ34" s="13">
        <v>293619344</v>
      </c>
      <c r="AR34" s="13">
        <v>6539824</v>
      </c>
      <c r="AS34" s="87">
        <v>0</v>
      </c>
      <c r="AT34" s="88"/>
      <c r="AU34" s="87">
        <v>293619344</v>
      </c>
      <c r="AV34" s="88"/>
      <c r="AW34" s="13">
        <v>0</v>
      </c>
      <c r="AX34" s="13">
        <v>293619344</v>
      </c>
      <c r="AY34" s="13">
        <v>0</v>
      </c>
      <c r="AZ34" s="13">
        <v>293619344</v>
      </c>
      <c r="BA34" s="13">
        <v>0</v>
      </c>
      <c r="BB34" s="13">
        <v>293619344</v>
      </c>
      <c r="BC34" s="13">
        <v>0</v>
      </c>
      <c r="BD34" s="13">
        <v>0</v>
      </c>
      <c r="BE34" s="14">
        <f t="shared" si="3"/>
        <v>0.97821214643025667</v>
      </c>
      <c r="BF34" s="14">
        <f t="shared" si="0"/>
        <v>0.97821214643025667</v>
      </c>
      <c r="BG34" s="14">
        <f t="shared" si="1"/>
        <v>0.97821214643025667</v>
      </c>
      <c r="BH34" s="14">
        <f t="shared" si="2"/>
        <v>0.97821214643025667</v>
      </c>
    </row>
    <row r="35" spans="1:60" x14ac:dyDescent="0.2">
      <c r="A35" s="89" t="s">
        <v>48</v>
      </c>
      <c r="B35" s="90"/>
      <c r="C35" s="89" t="s">
        <v>49</v>
      </c>
      <c r="D35" s="90"/>
      <c r="E35" s="89" t="s">
        <v>49</v>
      </c>
      <c r="F35" s="90"/>
      <c r="G35" s="89" t="s">
        <v>76</v>
      </c>
      <c r="H35" s="90"/>
      <c r="I35" s="89" t="s">
        <v>62</v>
      </c>
      <c r="J35" s="90"/>
      <c r="K35" s="90"/>
      <c r="L35" s="89"/>
      <c r="M35" s="90"/>
      <c r="N35" s="90"/>
      <c r="O35" s="89"/>
      <c r="P35" s="90"/>
      <c r="Q35" s="89"/>
      <c r="R35" s="90"/>
      <c r="S35" s="91" t="s">
        <v>82</v>
      </c>
      <c r="T35" s="92"/>
      <c r="U35" s="92"/>
      <c r="V35" s="92"/>
      <c r="W35" s="92"/>
      <c r="X35" s="92"/>
      <c r="Y35" s="92"/>
      <c r="Z35" s="92"/>
      <c r="AA35" s="89" t="s">
        <v>51</v>
      </c>
      <c r="AB35" s="90"/>
      <c r="AC35" s="90"/>
      <c r="AD35" s="90"/>
      <c r="AE35" s="90"/>
      <c r="AF35" s="89" t="s">
        <v>52</v>
      </c>
      <c r="AG35" s="90"/>
      <c r="AH35" s="90"/>
      <c r="AI35" s="12" t="s">
        <v>53</v>
      </c>
      <c r="AJ35" s="93" t="s">
        <v>54</v>
      </c>
      <c r="AK35" s="92"/>
      <c r="AL35" s="92"/>
      <c r="AM35" s="92"/>
      <c r="AN35" s="92"/>
      <c r="AO35" s="92"/>
      <c r="AP35" s="13">
        <v>134708835</v>
      </c>
      <c r="AQ35" s="13">
        <v>127771200</v>
      </c>
      <c r="AR35" s="13">
        <v>6937635</v>
      </c>
      <c r="AS35" s="87">
        <v>0</v>
      </c>
      <c r="AT35" s="88"/>
      <c r="AU35" s="87">
        <v>127771200</v>
      </c>
      <c r="AV35" s="88"/>
      <c r="AW35" s="13">
        <v>0</v>
      </c>
      <c r="AX35" s="13">
        <v>127771200</v>
      </c>
      <c r="AY35" s="13">
        <v>0</v>
      </c>
      <c r="AZ35" s="13">
        <v>127771200</v>
      </c>
      <c r="BA35" s="13">
        <v>0</v>
      </c>
      <c r="BB35" s="13">
        <v>127771200</v>
      </c>
      <c r="BC35" s="13">
        <v>0</v>
      </c>
      <c r="BD35" s="13">
        <v>0</v>
      </c>
      <c r="BE35" s="14">
        <f t="shared" si="3"/>
        <v>0.9484990349742094</v>
      </c>
      <c r="BF35" s="14">
        <f t="shared" si="0"/>
        <v>0.9484990349742094</v>
      </c>
      <c r="BG35" s="14">
        <f t="shared" si="1"/>
        <v>0.9484990349742094</v>
      </c>
      <c r="BH35" s="14">
        <f t="shared" si="2"/>
        <v>0.9484990349742094</v>
      </c>
    </row>
    <row r="36" spans="1:60" x14ac:dyDescent="0.2">
      <c r="A36" s="89" t="s">
        <v>48</v>
      </c>
      <c r="B36" s="90"/>
      <c r="C36" s="89" t="s">
        <v>49</v>
      </c>
      <c r="D36" s="90"/>
      <c r="E36" s="89" t="s">
        <v>49</v>
      </c>
      <c r="F36" s="90"/>
      <c r="G36" s="89" t="s">
        <v>76</v>
      </c>
      <c r="H36" s="90"/>
      <c r="I36" s="89" t="s">
        <v>64</v>
      </c>
      <c r="J36" s="90"/>
      <c r="K36" s="90"/>
      <c r="L36" s="89"/>
      <c r="M36" s="90"/>
      <c r="N36" s="90"/>
      <c r="O36" s="89"/>
      <c r="P36" s="90"/>
      <c r="Q36" s="89"/>
      <c r="R36" s="90"/>
      <c r="S36" s="91" t="s">
        <v>83</v>
      </c>
      <c r="T36" s="92"/>
      <c r="U36" s="92"/>
      <c r="V36" s="92"/>
      <c r="W36" s="92"/>
      <c r="X36" s="92"/>
      <c r="Y36" s="92"/>
      <c r="Z36" s="92"/>
      <c r="AA36" s="89" t="s">
        <v>51</v>
      </c>
      <c r="AB36" s="90"/>
      <c r="AC36" s="90"/>
      <c r="AD36" s="90"/>
      <c r="AE36" s="90"/>
      <c r="AF36" s="89" t="s">
        <v>52</v>
      </c>
      <c r="AG36" s="90"/>
      <c r="AH36" s="90"/>
      <c r="AI36" s="12" t="s">
        <v>53</v>
      </c>
      <c r="AJ36" s="93" t="s">
        <v>54</v>
      </c>
      <c r="AK36" s="92"/>
      <c r="AL36" s="92"/>
      <c r="AM36" s="92"/>
      <c r="AN36" s="92"/>
      <c r="AO36" s="92"/>
      <c r="AP36" s="13">
        <v>32911162</v>
      </c>
      <c r="AQ36" s="13">
        <v>25778600</v>
      </c>
      <c r="AR36" s="13">
        <v>7132562</v>
      </c>
      <c r="AS36" s="87">
        <v>0</v>
      </c>
      <c r="AT36" s="88"/>
      <c r="AU36" s="87">
        <v>25778600</v>
      </c>
      <c r="AV36" s="88"/>
      <c r="AW36" s="13">
        <v>0</v>
      </c>
      <c r="AX36" s="13">
        <v>25778600</v>
      </c>
      <c r="AY36" s="13">
        <v>0</v>
      </c>
      <c r="AZ36" s="13">
        <v>25778600</v>
      </c>
      <c r="BA36" s="13">
        <v>0</v>
      </c>
      <c r="BB36" s="13">
        <v>25778600</v>
      </c>
      <c r="BC36" s="13">
        <v>0</v>
      </c>
      <c r="BD36" s="13">
        <v>0</v>
      </c>
      <c r="BE36" s="14">
        <f t="shared" si="3"/>
        <v>0.78327832970467592</v>
      </c>
      <c r="BF36" s="14">
        <f t="shared" si="0"/>
        <v>0.78327832970467592</v>
      </c>
      <c r="BG36" s="14">
        <f t="shared" si="1"/>
        <v>0.78327832970467592</v>
      </c>
      <c r="BH36" s="14">
        <f t="shared" si="2"/>
        <v>0.78327832970467592</v>
      </c>
    </row>
    <row r="37" spans="1:60" x14ac:dyDescent="0.2">
      <c r="A37" s="89" t="s">
        <v>48</v>
      </c>
      <c r="B37" s="90"/>
      <c r="C37" s="89" t="s">
        <v>49</v>
      </c>
      <c r="D37" s="90"/>
      <c r="E37" s="89" t="s">
        <v>49</v>
      </c>
      <c r="F37" s="90"/>
      <c r="G37" s="89" t="s">
        <v>76</v>
      </c>
      <c r="H37" s="90"/>
      <c r="I37" s="89" t="s">
        <v>66</v>
      </c>
      <c r="J37" s="90"/>
      <c r="K37" s="90"/>
      <c r="L37" s="89"/>
      <c r="M37" s="90"/>
      <c r="N37" s="90"/>
      <c r="O37" s="89"/>
      <c r="P37" s="90"/>
      <c r="Q37" s="89"/>
      <c r="R37" s="90"/>
      <c r="S37" s="91" t="s">
        <v>84</v>
      </c>
      <c r="T37" s="92"/>
      <c r="U37" s="92"/>
      <c r="V37" s="92"/>
      <c r="W37" s="92"/>
      <c r="X37" s="92"/>
      <c r="Y37" s="92"/>
      <c r="Z37" s="92"/>
      <c r="AA37" s="89" t="s">
        <v>51</v>
      </c>
      <c r="AB37" s="90"/>
      <c r="AC37" s="90"/>
      <c r="AD37" s="90"/>
      <c r="AE37" s="90"/>
      <c r="AF37" s="89" t="s">
        <v>52</v>
      </c>
      <c r="AG37" s="90"/>
      <c r="AH37" s="90"/>
      <c r="AI37" s="12" t="s">
        <v>53</v>
      </c>
      <c r="AJ37" s="93" t="s">
        <v>54</v>
      </c>
      <c r="AK37" s="92"/>
      <c r="AL37" s="92"/>
      <c r="AM37" s="92"/>
      <c r="AN37" s="92"/>
      <c r="AO37" s="92"/>
      <c r="AP37" s="13">
        <v>101030565</v>
      </c>
      <c r="AQ37" s="13">
        <v>95832700</v>
      </c>
      <c r="AR37" s="13">
        <v>5197865</v>
      </c>
      <c r="AS37" s="87">
        <v>0</v>
      </c>
      <c r="AT37" s="88"/>
      <c r="AU37" s="87">
        <v>95832700</v>
      </c>
      <c r="AV37" s="88"/>
      <c r="AW37" s="13">
        <v>0</v>
      </c>
      <c r="AX37" s="13">
        <v>95832700</v>
      </c>
      <c r="AY37" s="13">
        <v>0</v>
      </c>
      <c r="AZ37" s="13">
        <v>95832700</v>
      </c>
      <c r="BA37" s="13">
        <v>0</v>
      </c>
      <c r="BB37" s="13">
        <v>95832700</v>
      </c>
      <c r="BC37" s="13">
        <v>0</v>
      </c>
      <c r="BD37" s="13">
        <v>0</v>
      </c>
      <c r="BE37" s="14">
        <f t="shared" si="3"/>
        <v>0.94855155961960624</v>
      </c>
      <c r="BF37" s="14">
        <f t="shared" si="0"/>
        <v>0.94855155961960624</v>
      </c>
      <c r="BG37" s="14">
        <f t="shared" si="1"/>
        <v>0.94855155961960624</v>
      </c>
      <c r="BH37" s="14">
        <f t="shared" si="2"/>
        <v>0.94855155961960624</v>
      </c>
    </row>
    <row r="38" spans="1:60" x14ac:dyDescent="0.2">
      <c r="A38" s="89" t="s">
        <v>48</v>
      </c>
      <c r="B38" s="90"/>
      <c r="C38" s="89" t="s">
        <v>49</v>
      </c>
      <c r="D38" s="90"/>
      <c r="E38" s="89" t="s">
        <v>49</v>
      </c>
      <c r="F38" s="90"/>
      <c r="G38" s="89" t="s">
        <v>76</v>
      </c>
      <c r="H38" s="90"/>
      <c r="I38" s="89" t="s">
        <v>68</v>
      </c>
      <c r="J38" s="90"/>
      <c r="K38" s="90"/>
      <c r="L38" s="89"/>
      <c r="M38" s="90"/>
      <c r="N38" s="90"/>
      <c r="O38" s="89"/>
      <c r="P38" s="90"/>
      <c r="Q38" s="89"/>
      <c r="R38" s="90"/>
      <c r="S38" s="91" t="s">
        <v>85</v>
      </c>
      <c r="T38" s="92"/>
      <c r="U38" s="92"/>
      <c r="V38" s="92"/>
      <c r="W38" s="92"/>
      <c r="X38" s="92"/>
      <c r="Y38" s="92"/>
      <c r="Z38" s="92"/>
      <c r="AA38" s="89" t="s">
        <v>51</v>
      </c>
      <c r="AB38" s="90"/>
      <c r="AC38" s="90"/>
      <c r="AD38" s="90"/>
      <c r="AE38" s="90"/>
      <c r="AF38" s="89" t="s">
        <v>52</v>
      </c>
      <c r="AG38" s="90"/>
      <c r="AH38" s="90"/>
      <c r="AI38" s="12" t="s">
        <v>53</v>
      </c>
      <c r="AJ38" s="93" t="s">
        <v>54</v>
      </c>
      <c r="AK38" s="92"/>
      <c r="AL38" s="92"/>
      <c r="AM38" s="92"/>
      <c r="AN38" s="92"/>
      <c r="AO38" s="92"/>
      <c r="AP38" s="13">
        <v>68359642</v>
      </c>
      <c r="AQ38" s="13">
        <v>63906100</v>
      </c>
      <c r="AR38" s="13">
        <v>4453542</v>
      </c>
      <c r="AS38" s="87">
        <v>0</v>
      </c>
      <c r="AT38" s="88"/>
      <c r="AU38" s="87">
        <v>63906100</v>
      </c>
      <c r="AV38" s="88"/>
      <c r="AW38" s="13">
        <v>0</v>
      </c>
      <c r="AX38" s="13">
        <v>63906100</v>
      </c>
      <c r="AY38" s="13">
        <v>0</v>
      </c>
      <c r="AZ38" s="13">
        <v>63906100</v>
      </c>
      <c r="BA38" s="13">
        <v>0</v>
      </c>
      <c r="BB38" s="13">
        <v>63906100</v>
      </c>
      <c r="BC38" s="13">
        <v>0</v>
      </c>
      <c r="BD38" s="13">
        <v>0</v>
      </c>
      <c r="BE38" s="14">
        <f t="shared" si="3"/>
        <v>0.93485129720252191</v>
      </c>
      <c r="BF38" s="14">
        <f t="shared" si="0"/>
        <v>0.93485129720252191</v>
      </c>
      <c r="BG38" s="14">
        <f t="shared" si="1"/>
        <v>0.93485129720252191</v>
      </c>
      <c r="BH38" s="14">
        <f t="shared" si="2"/>
        <v>0.93485129720252191</v>
      </c>
    </row>
    <row r="39" spans="1:60" s="15" customFormat="1" ht="24.75" customHeight="1" x14ac:dyDescent="0.2">
      <c r="A39" s="77" t="s">
        <v>48</v>
      </c>
      <c r="B39" s="78"/>
      <c r="C39" s="77" t="s">
        <v>49</v>
      </c>
      <c r="D39" s="78"/>
      <c r="E39" s="77" t="s">
        <v>49</v>
      </c>
      <c r="F39" s="78"/>
      <c r="G39" s="77" t="s">
        <v>86</v>
      </c>
      <c r="H39" s="78"/>
      <c r="I39" s="77"/>
      <c r="J39" s="78"/>
      <c r="K39" s="78"/>
      <c r="L39" s="77"/>
      <c r="M39" s="78"/>
      <c r="N39" s="78"/>
      <c r="O39" s="77"/>
      <c r="P39" s="78"/>
      <c r="Q39" s="77"/>
      <c r="R39" s="78"/>
      <c r="S39" s="75" t="s">
        <v>87</v>
      </c>
      <c r="T39" s="76"/>
      <c r="U39" s="76"/>
      <c r="V39" s="76"/>
      <c r="W39" s="76"/>
      <c r="X39" s="76"/>
      <c r="Y39" s="76"/>
      <c r="Z39" s="76"/>
      <c r="AA39" s="77" t="s">
        <v>51</v>
      </c>
      <c r="AB39" s="78"/>
      <c r="AC39" s="78"/>
      <c r="AD39" s="78"/>
      <c r="AE39" s="78"/>
      <c r="AF39" s="77" t="s">
        <v>52</v>
      </c>
      <c r="AG39" s="78"/>
      <c r="AH39" s="78"/>
      <c r="AI39" s="9" t="s">
        <v>53</v>
      </c>
      <c r="AJ39" s="79" t="s">
        <v>54</v>
      </c>
      <c r="AK39" s="76"/>
      <c r="AL39" s="76"/>
      <c r="AM39" s="76"/>
      <c r="AN39" s="76"/>
      <c r="AO39" s="76"/>
      <c r="AP39" s="10">
        <v>475043419</v>
      </c>
      <c r="AQ39" s="10">
        <v>452244630</v>
      </c>
      <c r="AR39" s="10">
        <v>22798789</v>
      </c>
      <c r="AS39" s="80">
        <v>0</v>
      </c>
      <c r="AT39" s="81"/>
      <c r="AU39" s="80">
        <v>452244630</v>
      </c>
      <c r="AV39" s="81"/>
      <c r="AW39" s="10">
        <v>0</v>
      </c>
      <c r="AX39" s="10">
        <v>452244630</v>
      </c>
      <c r="AY39" s="10">
        <v>0</v>
      </c>
      <c r="AZ39" s="10">
        <v>452244630</v>
      </c>
      <c r="BA39" s="10">
        <v>0</v>
      </c>
      <c r="BB39" s="10">
        <v>452244630</v>
      </c>
      <c r="BC39" s="10">
        <v>0</v>
      </c>
      <c r="BD39" s="10">
        <v>1944382</v>
      </c>
      <c r="BE39" s="11">
        <f t="shared" si="3"/>
        <v>0.95200693644384538</v>
      </c>
      <c r="BF39" s="11">
        <f t="shared" si="0"/>
        <v>0.95200693644384538</v>
      </c>
      <c r="BG39" s="11">
        <f t="shared" si="1"/>
        <v>0.95200693644384538</v>
      </c>
      <c r="BH39" s="11">
        <f t="shared" si="2"/>
        <v>0.95200693644384538</v>
      </c>
    </row>
    <row r="40" spans="1:60" x14ac:dyDescent="0.2">
      <c r="A40" s="89" t="s">
        <v>48</v>
      </c>
      <c r="B40" s="90"/>
      <c r="C40" s="89" t="s">
        <v>49</v>
      </c>
      <c r="D40" s="90"/>
      <c r="E40" s="89" t="s">
        <v>49</v>
      </c>
      <c r="F40" s="90"/>
      <c r="G40" s="89" t="s">
        <v>86</v>
      </c>
      <c r="H40" s="90"/>
      <c r="I40" s="89" t="s">
        <v>57</v>
      </c>
      <c r="J40" s="90"/>
      <c r="K40" s="90"/>
      <c r="L40" s="89"/>
      <c r="M40" s="90"/>
      <c r="N40" s="90"/>
      <c r="O40" s="89"/>
      <c r="P40" s="90"/>
      <c r="Q40" s="89"/>
      <c r="R40" s="90"/>
      <c r="S40" s="91" t="s">
        <v>88</v>
      </c>
      <c r="T40" s="92"/>
      <c r="U40" s="92"/>
      <c r="V40" s="92"/>
      <c r="W40" s="92"/>
      <c r="X40" s="92"/>
      <c r="Y40" s="92"/>
      <c r="Z40" s="92"/>
      <c r="AA40" s="89" t="s">
        <v>51</v>
      </c>
      <c r="AB40" s="90"/>
      <c r="AC40" s="90"/>
      <c r="AD40" s="90"/>
      <c r="AE40" s="90"/>
      <c r="AF40" s="89" t="s">
        <v>52</v>
      </c>
      <c r="AG40" s="90"/>
      <c r="AH40" s="90"/>
      <c r="AI40" s="12" t="s">
        <v>53</v>
      </c>
      <c r="AJ40" s="93" t="s">
        <v>54</v>
      </c>
      <c r="AK40" s="92"/>
      <c r="AL40" s="92"/>
      <c r="AM40" s="92"/>
      <c r="AN40" s="92"/>
      <c r="AO40" s="92"/>
      <c r="AP40" s="13">
        <v>222195668</v>
      </c>
      <c r="AQ40" s="13">
        <v>199572959</v>
      </c>
      <c r="AR40" s="13">
        <v>22622709</v>
      </c>
      <c r="AS40" s="87">
        <v>0</v>
      </c>
      <c r="AT40" s="88"/>
      <c r="AU40" s="87">
        <v>199572959</v>
      </c>
      <c r="AV40" s="88"/>
      <c r="AW40" s="13">
        <v>0</v>
      </c>
      <c r="AX40" s="13">
        <v>199572959</v>
      </c>
      <c r="AY40" s="13">
        <v>0</v>
      </c>
      <c r="AZ40" s="13">
        <v>199572959</v>
      </c>
      <c r="BA40" s="13">
        <v>0</v>
      </c>
      <c r="BB40" s="13">
        <v>199572959</v>
      </c>
      <c r="BC40" s="13">
        <v>0</v>
      </c>
      <c r="BD40" s="13">
        <v>0</v>
      </c>
      <c r="BE40" s="14">
        <f t="shared" si="3"/>
        <v>0.89818564329525996</v>
      </c>
      <c r="BF40" s="14">
        <f t="shared" si="0"/>
        <v>0.89818564329525996</v>
      </c>
      <c r="BG40" s="14">
        <f t="shared" si="1"/>
        <v>0.89818564329525996</v>
      </c>
      <c r="BH40" s="14">
        <f t="shared" si="2"/>
        <v>0.89818564329525996</v>
      </c>
    </row>
    <row r="41" spans="1:60" x14ac:dyDescent="0.2">
      <c r="A41" s="89" t="s">
        <v>48</v>
      </c>
      <c r="B41" s="90"/>
      <c r="C41" s="89" t="s">
        <v>49</v>
      </c>
      <c r="D41" s="90"/>
      <c r="E41" s="89" t="s">
        <v>49</v>
      </c>
      <c r="F41" s="90"/>
      <c r="G41" s="89" t="s">
        <v>86</v>
      </c>
      <c r="H41" s="90"/>
      <c r="I41" s="89" t="s">
        <v>57</v>
      </c>
      <c r="J41" s="90"/>
      <c r="K41" s="90"/>
      <c r="L41" s="89" t="s">
        <v>57</v>
      </c>
      <c r="M41" s="90"/>
      <c r="N41" s="90"/>
      <c r="O41" s="89"/>
      <c r="P41" s="90"/>
      <c r="Q41" s="89"/>
      <c r="R41" s="90"/>
      <c r="S41" s="91" t="s">
        <v>89</v>
      </c>
      <c r="T41" s="92"/>
      <c r="U41" s="92"/>
      <c r="V41" s="92"/>
      <c r="W41" s="92"/>
      <c r="X41" s="92"/>
      <c r="Y41" s="92"/>
      <c r="Z41" s="92"/>
      <c r="AA41" s="89" t="s">
        <v>51</v>
      </c>
      <c r="AB41" s="90"/>
      <c r="AC41" s="90"/>
      <c r="AD41" s="90"/>
      <c r="AE41" s="90"/>
      <c r="AF41" s="89" t="s">
        <v>52</v>
      </c>
      <c r="AG41" s="90"/>
      <c r="AH41" s="90"/>
      <c r="AI41" s="12" t="s">
        <v>53</v>
      </c>
      <c r="AJ41" s="93" t="s">
        <v>54</v>
      </c>
      <c r="AK41" s="92"/>
      <c r="AL41" s="92"/>
      <c r="AM41" s="92"/>
      <c r="AN41" s="92"/>
      <c r="AO41" s="92"/>
      <c r="AP41" s="13">
        <v>130160298</v>
      </c>
      <c r="AQ41" s="13">
        <v>130160298</v>
      </c>
      <c r="AR41" s="13">
        <v>0</v>
      </c>
      <c r="AS41" s="87">
        <v>0</v>
      </c>
      <c r="AT41" s="88"/>
      <c r="AU41" s="87">
        <v>130160298</v>
      </c>
      <c r="AV41" s="88"/>
      <c r="AW41" s="13">
        <v>0</v>
      </c>
      <c r="AX41" s="13">
        <v>130160298</v>
      </c>
      <c r="AY41" s="13">
        <v>0</v>
      </c>
      <c r="AZ41" s="13">
        <v>130160298</v>
      </c>
      <c r="BA41" s="13">
        <v>0</v>
      </c>
      <c r="BB41" s="13">
        <v>130160298</v>
      </c>
      <c r="BC41" s="13">
        <v>0</v>
      </c>
      <c r="BD41" s="13">
        <v>0</v>
      </c>
      <c r="BE41" s="14">
        <f t="shared" si="3"/>
        <v>1</v>
      </c>
      <c r="BF41" s="14">
        <f t="shared" si="0"/>
        <v>1</v>
      </c>
      <c r="BG41" s="14">
        <f t="shared" si="1"/>
        <v>1</v>
      </c>
      <c r="BH41" s="14">
        <f t="shared" si="2"/>
        <v>1</v>
      </c>
    </row>
    <row r="42" spans="1:60" x14ac:dyDescent="0.2">
      <c r="A42" s="89" t="s">
        <v>48</v>
      </c>
      <c r="B42" s="90"/>
      <c r="C42" s="89" t="s">
        <v>49</v>
      </c>
      <c r="D42" s="90"/>
      <c r="E42" s="89" t="s">
        <v>49</v>
      </c>
      <c r="F42" s="90"/>
      <c r="G42" s="89" t="s">
        <v>86</v>
      </c>
      <c r="H42" s="90"/>
      <c r="I42" s="89" t="s">
        <v>57</v>
      </c>
      <c r="J42" s="90"/>
      <c r="K42" s="90"/>
      <c r="L42" s="89" t="s">
        <v>79</v>
      </c>
      <c r="M42" s="90"/>
      <c r="N42" s="90"/>
      <c r="O42" s="89"/>
      <c r="P42" s="90"/>
      <c r="Q42" s="89"/>
      <c r="R42" s="90"/>
      <c r="S42" s="91" t="s">
        <v>90</v>
      </c>
      <c r="T42" s="92"/>
      <c r="U42" s="92"/>
      <c r="V42" s="92"/>
      <c r="W42" s="92"/>
      <c r="X42" s="92"/>
      <c r="Y42" s="92"/>
      <c r="Z42" s="92"/>
      <c r="AA42" s="89" t="s">
        <v>51</v>
      </c>
      <c r="AB42" s="90"/>
      <c r="AC42" s="90"/>
      <c r="AD42" s="90"/>
      <c r="AE42" s="90"/>
      <c r="AF42" s="89" t="s">
        <v>52</v>
      </c>
      <c r="AG42" s="90"/>
      <c r="AH42" s="90"/>
      <c r="AI42" s="12" t="s">
        <v>53</v>
      </c>
      <c r="AJ42" s="93" t="s">
        <v>54</v>
      </c>
      <c r="AK42" s="92"/>
      <c r="AL42" s="92"/>
      <c r="AM42" s="92"/>
      <c r="AN42" s="92"/>
      <c r="AO42" s="92"/>
      <c r="AP42" s="13">
        <v>75667628</v>
      </c>
      <c r="AQ42" s="13">
        <v>55029972</v>
      </c>
      <c r="AR42" s="13">
        <v>20637656</v>
      </c>
      <c r="AS42" s="87">
        <v>0</v>
      </c>
      <c r="AT42" s="88"/>
      <c r="AU42" s="87">
        <v>55029972</v>
      </c>
      <c r="AV42" s="88"/>
      <c r="AW42" s="13">
        <v>0</v>
      </c>
      <c r="AX42" s="13">
        <v>55029972</v>
      </c>
      <c r="AY42" s="13">
        <v>0</v>
      </c>
      <c r="AZ42" s="13">
        <v>55029972</v>
      </c>
      <c r="BA42" s="13">
        <v>0</v>
      </c>
      <c r="BB42" s="13">
        <v>55029972</v>
      </c>
      <c r="BC42" s="13">
        <v>0</v>
      </c>
      <c r="BD42" s="13">
        <v>0</v>
      </c>
      <c r="BE42" s="14">
        <f t="shared" si="3"/>
        <v>0.72725911270801302</v>
      </c>
      <c r="BF42" s="14">
        <f t="shared" si="0"/>
        <v>0.72725911270801302</v>
      </c>
      <c r="BG42" s="14">
        <f t="shared" si="1"/>
        <v>0.72725911270801302</v>
      </c>
      <c r="BH42" s="14">
        <f t="shared" si="2"/>
        <v>0.72725911270801302</v>
      </c>
    </row>
    <row r="43" spans="1:60" x14ac:dyDescent="0.2">
      <c r="A43" s="89" t="s">
        <v>48</v>
      </c>
      <c r="B43" s="90"/>
      <c r="C43" s="89" t="s">
        <v>49</v>
      </c>
      <c r="D43" s="90"/>
      <c r="E43" s="89" t="s">
        <v>49</v>
      </c>
      <c r="F43" s="90"/>
      <c r="G43" s="89" t="s">
        <v>86</v>
      </c>
      <c r="H43" s="90"/>
      <c r="I43" s="89" t="s">
        <v>57</v>
      </c>
      <c r="J43" s="90"/>
      <c r="K43" s="90"/>
      <c r="L43" s="89" t="s">
        <v>60</v>
      </c>
      <c r="M43" s="90"/>
      <c r="N43" s="90"/>
      <c r="O43" s="89"/>
      <c r="P43" s="90"/>
      <c r="Q43" s="89"/>
      <c r="R43" s="90"/>
      <c r="S43" s="91" t="s">
        <v>91</v>
      </c>
      <c r="T43" s="92"/>
      <c r="U43" s="92"/>
      <c r="V43" s="92"/>
      <c r="W43" s="92"/>
      <c r="X43" s="92"/>
      <c r="Y43" s="92"/>
      <c r="Z43" s="92"/>
      <c r="AA43" s="89" t="s">
        <v>51</v>
      </c>
      <c r="AB43" s="90"/>
      <c r="AC43" s="90"/>
      <c r="AD43" s="90"/>
      <c r="AE43" s="90"/>
      <c r="AF43" s="89" t="s">
        <v>52</v>
      </c>
      <c r="AG43" s="90"/>
      <c r="AH43" s="90"/>
      <c r="AI43" s="12" t="s">
        <v>53</v>
      </c>
      <c r="AJ43" s="93" t="s">
        <v>54</v>
      </c>
      <c r="AK43" s="92"/>
      <c r="AL43" s="92"/>
      <c r="AM43" s="92"/>
      <c r="AN43" s="92"/>
      <c r="AO43" s="92"/>
      <c r="AP43" s="13">
        <v>16367742</v>
      </c>
      <c r="AQ43" s="13">
        <v>14382689</v>
      </c>
      <c r="AR43" s="13">
        <v>1985053</v>
      </c>
      <c r="AS43" s="87">
        <v>0</v>
      </c>
      <c r="AT43" s="88"/>
      <c r="AU43" s="87">
        <v>14382689</v>
      </c>
      <c r="AV43" s="88"/>
      <c r="AW43" s="13">
        <v>0</v>
      </c>
      <c r="AX43" s="13">
        <v>14382689</v>
      </c>
      <c r="AY43" s="13">
        <v>0</v>
      </c>
      <c r="AZ43" s="13">
        <v>14382689</v>
      </c>
      <c r="BA43" s="13">
        <v>0</v>
      </c>
      <c r="BB43" s="13">
        <v>14382689</v>
      </c>
      <c r="BC43" s="13">
        <v>0</v>
      </c>
      <c r="BD43" s="13">
        <v>0</v>
      </c>
      <c r="BE43" s="14">
        <f t="shared" si="3"/>
        <v>0.87872163429751027</v>
      </c>
      <c r="BF43" s="14">
        <f t="shared" si="0"/>
        <v>0.87872163429751027</v>
      </c>
      <c r="BG43" s="14">
        <f t="shared" si="1"/>
        <v>0.87872163429751027</v>
      </c>
      <c r="BH43" s="14">
        <f t="shared" si="2"/>
        <v>0.87872163429751027</v>
      </c>
    </row>
    <row r="44" spans="1:60" x14ac:dyDescent="0.2">
      <c r="A44" s="89" t="s">
        <v>48</v>
      </c>
      <c r="B44" s="90"/>
      <c r="C44" s="89" t="s">
        <v>49</v>
      </c>
      <c r="D44" s="90"/>
      <c r="E44" s="89" t="s">
        <v>49</v>
      </c>
      <c r="F44" s="90"/>
      <c r="G44" s="89" t="s">
        <v>86</v>
      </c>
      <c r="H44" s="90"/>
      <c r="I44" s="89" t="s">
        <v>79</v>
      </c>
      <c r="J44" s="90"/>
      <c r="K44" s="90"/>
      <c r="L44" s="89"/>
      <c r="M44" s="90"/>
      <c r="N44" s="90"/>
      <c r="O44" s="89"/>
      <c r="P44" s="90"/>
      <c r="Q44" s="89"/>
      <c r="R44" s="90"/>
      <c r="S44" s="91" t="s">
        <v>92</v>
      </c>
      <c r="T44" s="92"/>
      <c r="U44" s="92"/>
      <c r="V44" s="92"/>
      <c r="W44" s="92"/>
      <c r="X44" s="92"/>
      <c r="Y44" s="92"/>
      <c r="Z44" s="92"/>
      <c r="AA44" s="89" t="s">
        <v>51</v>
      </c>
      <c r="AB44" s="90"/>
      <c r="AC44" s="90"/>
      <c r="AD44" s="90"/>
      <c r="AE44" s="90"/>
      <c r="AF44" s="89" t="s">
        <v>52</v>
      </c>
      <c r="AG44" s="90"/>
      <c r="AH44" s="90"/>
      <c r="AI44" s="12" t="s">
        <v>53</v>
      </c>
      <c r="AJ44" s="93" t="s">
        <v>54</v>
      </c>
      <c r="AK44" s="92"/>
      <c r="AL44" s="92"/>
      <c r="AM44" s="92"/>
      <c r="AN44" s="92"/>
      <c r="AO44" s="92"/>
      <c r="AP44" s="13">
        <v>147984500</v>
      </c>
      <c r="AQ44" s="13">
        <v>147928625</v>
      </c>
      <c r="AR44" s="13">
        <v>55875</v>
      </c>
      <c r="AS44" s="87">
        <v>0</v>
      </c>
      <c r="AT44" s="88"/>
      <c r="AU44" s="87">
        <v>147928625</v>
      </c>
      <c r="AV44" s="88"/>
      <c r="AW44" s="13">
        <v>0</v>
      </c>
      <c r="AX44" s="13">
        <v>147928625</v>
      </c>
      <c r="AY44" s="13">
        <v>0</v>
      </c>
      <c r="AZ44" s="13">
        <v>147928625</v>
      </c>
      <c r="BA44" s="13">
        <v>0</v>
      </c>
      <c r="BB44" s="13">
        <v>147928625</v>
      </c>
      <c r="BC44" s="13">
        <v>0</v>
      </c>
      <c r="BD44" s="13">
        <v>55601</v>
      </c>
      <c r="BE44" s="14">
        <f t="shared" si="3"/>
        <v>0.99962242667306378</v>
      </c>
      <c r="BF44" s="14">
        <f t="shared" si="0"/>
        <v>0.99962242667306378</v>
      </c>
      <c r="BG44" s="14">
        <f t="shared" si="1"/>
        <v>0.99962242667306378</v>
      </c>
      <c r="BH44" s="14">
        <f t="shared" si="2"/>
        <v>0.99962242667306378</v>
      </c>
    </row>
    <row r="45" spans="1:60" x14ac:dyDescent="0.2">
      <c r="A45" s="89" t="s">
        <v>48</v>
      </c>
      <c r="B45" s="90"/>
      <c r="C45" s="89" t="s">
        <v>49</v>
      </c>
      <c r="D45" s="90"/>
      <c r="E45" s="89" t="s">
        <v>49</v>
      </c>
      <c r="F45" s="90"/>
      <c r="G45" s="89" t="s">
        <v>86</v>
      </c>
      <c r="H45" s="90"/>
      <c r="I45" s="89" t="s">
        <v>93</v>
      </c>
      <c r="J45" s="90"/>
      <c r="K45" s="90"/>
      <c r="L45" s="89"/>
      <c r="M45" s="90"/>
      <c r="N45" s="90"/>
      <c r="O45" s="89"/>
      <c r="P45" s="90"/>
      <c r="Q45" s="89"/>
      <c r="R45" s="90"/>
      <c r="S45" s="91" t="s">
        <v>94</v>
      </c>
      <c r="T45" s="92"/>
      <c r="U45" s="92"/>
      <c r="V45" s="92"/>
      <c r="W45" s="92"/>
      <c r="X45" s="92"/>
      <c r="Y45" s="92"/>
      <c r="Z45" s="92"/>
      <c r="AA45" s="89" t="s">
        <v>51</v>
      </c>
      <c r="AB45" s="90"/>
      <c r="AC45" s="90"/>
      <c r="AD45" s="90"/>
      <c r="AE45" s="90"/>
      <c r="AF45" s="89" t="s">
        <v>52</v>
      </c>
      <c r="AG45" s="90"/>
      <c r="AH45" s="90"/>
      <c r="AI45" s="12" t="s">
        <v>53</v>
      </c>
      <c r="AJ45" s="93" t="s">
        <v>54</v>
      </c>
      <c r="AK45" s="92"/>
      <c r="AL45" s="92"/>
      <c r="AM45" s="92"/>
      <c r="AN45" s="92"/>
      <c r="AO45" s="92"/>
      <c r="AP45" s="13">
        <v>58557401</v>
      </c>
      <c r="AQ45" s="13">
        <v>58437346</v>
      </c>
      <c r="AR45" s="13">
        <v>120055</v>
      </c>
      <c r="AS45" s="87">
        <v>0</v>
      </c>
      <c r="AT45" s="88"/>
      <c r="AU45" s="87">
        <v>58437346</v>
      </c>
      <c r="AV45" s="88"/>
      <c r="AW45" s="13">
        <v>0</v>
      </c>
      <c r="AX45" s="13">
        <v>58437346</v>
      </c>
      <c r="AY45" s="13">
        <v>0</v>
      </c>
      <c r="AZ45" s="13">
        <v>58437346</v>
      </c>
      <c r="BA45" s="13">
        <v>0</v>
      </c>
      <c r="BB45" s="13">
        <v>58437346</v>
      </c>
      <c r="BC45" s="13">
        <v>0</v>
      </c>
      <c r="BD45" s="13">
        <v>1888781</v>
      </c>
      <c r="BE45" s="14">
        <f t="shared" si="3"/>
        <v>0.99794978947238455</v>
      </c>
      <c r="BF45" s="14">
        <f t="shared" si="0"/>
        <v>0.99794978947238455</v>
      </c>
      <c r="BG45" s="14">
        <f t="shared" si="1"/>
        <v>0.99794978947238455</v>
      </c>
      <c r="BH45" s="14">
        <f t="shared" si="2"/>
        <v>0.99794978947238455</v>
      </c>
    </row>
    <row r="46" spans="1:60" x14ac:dyDescent="0.2">
      <c r="A46" s="89" t="s">
        <v>48</v>
      </c>
      <c r="B46" s="90"/>
      <c r="C46" s="89" t="s">
        <v>49</v>
      </c>
      <c r="D46" s="90"/>
      <c r="E46" s="89" t="s">
        <v>49</v>
      </c>
      <c r="F46" s="90"/>
      <c r="G46" s="89" t="s">
        <v>86</v>
      </c>
      <c r="H46" s="90"/>
      <c r="I46" s="89" t="s">
        <v>95</v>
      </c>
      <c r="J46" s="90"/>
      <c r="K46" s="90"/>
      <c r="L46" s="89"/>
      <c r="M46" s="90"/>
      <c r="N46" s="90"/>
      <c r="O46" s="89"/>
      <c r="P46" s="90"/>
      <c r="Q46" s="89"/>
      <c r="R46" s="90"/>
      <c r="S46" s="91" t="s">
        <v>96</v>
      </c>
      <c r="T46" s="92"/>
      <c r="U46" s="92"/>
      <c r="V46" s="92"/>
      <c r="W46" s="92"/>
      <c r="X46" s="92"/>
      <c r="Y46" s="92"/>
      <c r="Z46" s="92"/>
      <c r="AA46" s="89" t="s">
        <v>51</v>
      </c>
      <c r="AB46" s="90"/>
      <c r="AC46" s="90"/>
      <c r="AD46" s="90"/>
      <c r="AE46" s="90"/>
      <c r="AF46" s="89" t="s">
        <v>52</v>
      </c>
      <c r="AG46" s="90"/>
      <c r="AH46" s="90"/>
      <c r="AI46" s="12" t="s">
        <v>53</v>
      </c>
      <c r="AJ46" s="93" t="s">
        <v>54</v>
      </c>
      <c r="AK46" s="92"/>
      <c r="AL46" s="92"/>
      <c r="AM46" s="92"/>
      <c r="AN46" s="92"/>
      <c r="AO46" s="92"/>
      <c r="AP46" s="13">
        <v>46305850</v>
      </c>
      <c r="AQ46" s="13">
        <v>46305700</v>
      </c>
      <c r="AR46" s="13">
        <v>150</v>
      </c>
      <c r="AS46" s="87">
        <v>0</v>
      </c>
      <c r="AT46" s="88"/>
      <c r="AU46" s="87">
        <v>46305700</v>
      </c>
      <c r="AV46" s="88"/>
      <c r="AW46" s="13">
        <v>0</v>
      </c>
      <c r="AX46" s="13">
        <v>46305700</v>
      </c>
      <c r="AY46" s="13">
        <v>0</v>
      </c>
      <c r="AZ46" s="13">
        <v>46305700</v>
      </c>
      <c r="BA46" s="13">
        <v>0</v>
      </c>
      <c r="BB46" s="13">
        <v>46305700</v>
      </c>
      <c r="BC46" s="13">
        <v>0</v>
      </c>
      <c r="BD46" s="13">
        <v>0</v>
      </c>
      <c r="BE46" s="14">
        <f t="shared" si="3"/>
        <v>0.99999676066846843</v>
      </c>
      <c r="BF46" s="14">
        <f t="shared" si="0"/>
        <v>0.99999676066846843</v>
      </c>
      <c r="BG46" s="14">
        <f t="shared" si="1"/>
        <v>0.99999676066846843</v>
      </c>
      <c r="BH46" s="14">
        <f t="shared" si="2"/>
        <v>0.99999676066846843</v>
      </c>
    </row>
    <row r="47" spans="1:60" ht="16.5" customHeight="1" x14ac:dyDescent="0.2">
      <c r="A47" s="96" t="s">
        <v>97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8"/>
      <c r="AP47" s="18">
        <f>AP20+AP31+AP39</f>
        <v>5226221257</v>
      </c>
      <c r="AQ47" s="18">
        <f t="shared" ref="AQ47:AR47" si="4">AQ20+AQ31+AQ39</f>
        <v>5026300439</v>
      </c>
      <c r="AR47" s="18">
        <f t="shared" si="4"/>
        <v>199920818</v>
      </c>
      <c r="AS47" s="99">
        <f>+AS39+AS31+AS20</f>
        <v>0</v>
      </c>
      <c r="AT47" s="100"/>
      <c r="AU47" s="99">
        <f>+AU39+AU31+AU20</f>
        <v>5026300439</v>
      </c>
      <c r="AV47" s="100"/>
      <c r="AW47" s="18">
        <f>+AW39+AW31+AW20</f>
        <v>0</v>
      </c>
      <c r="AX47" s="18">
        <f t="shared" ref="AX47:BD47" si="5">+AX39+AX31+AX20</f>
        <v>5026300439</v>
      </c>
      <c r="AY47" s="18">
        <f t="shared" si="5"/>
        <v>0</v>
      </c>
      <c r="AZ47" s="18">
        <f t="shared" si="5"/>
        <v>5026300439</v>
      </c>
      <c r="BA47" s="18">
        <f t="shared" si="5"/>
        <v>0</v>
      </c>
      <c r="BB47" s="18">
        <f t="shared" si="5"/>
        <v>5026300439</v>
      </c>
      <c r="BC47" s="18">
        <f t="shared" si="5"/>
        <v>0</v>
      </c>
      <c r="BD47" s="18">
        <f t="shared" si="5"/>
        <v>13917700</v>
      </c>
      <c r="BE47" s="16">
        <f t="shared" si="3"/>
        <v>0.96174658358900778</v>
      </c>
      <c r="BF47" s="16">
        <f t="shared" si="0"/>
        <v>0.96174658358900778</v>
      </c>
      <c r="BG47" s="16">
        <f t="shared" si="1"/>
        <v>0.96174658358900778</v>
      </c>
      <c r="BH47" s="16">
        <f t="shared" si="2"/>
        <v>0.96174658358900778</v>
      </c>
    </row>
    <row r="48" spans="1:60" x14ac:dyDescent="0.2">
      <c r="A48" s="89" t="s">
        <v>48</v>
      </c>
      <c r="B48" s="90"/>
      <c r="C48" s="89" t="s">
        <v>76</v>
      </c>
      <c r="D48" s="90"/>
      <c r="E48" s="89"/>
      <c r="F48" s="90"/>
      <c r="G48" s="89"/>
      <c r="H48" s="90"/>
      <c r="I48" s="89"/>
      <c r="J48" s="90"/>
      <c r="K48" s="90"/>
      <c r="L48" s="89"/>
      <c r="M48" s="90"/>
      <c r="N48" s="90"/>
      <c r="O48" s="89"/>
      <c r="P48" s="90"/>
      <c r="Q48" s="89"/>
      <c r="R48" s="90"/>
      <c r="S48" s="94" t="s">
        <v>98</v>
      </c>
      <c r="T48" s="90"/>
      <c r="U48" s="90"/>
      <c r="V48" s="90"/>
      <c r="W48" s="90"/>
      <c r="X48" s="90"/>
      <c r="Y48" s="90"/>
      <c r="Z48" s="90"/>
      <c r="AA48" s="89" t="s">
        <v>51</v>
      </c>
      <c r="AB48" s="90"/>
      <c r="AC48" s="90"/>
      <c r="AD48" s="90"/>
      <c r="AE48" s="90"/>
      <c r="AF48" s="89" t="s">
        <v>52</v>
      </c>
      <c r="AG48" s="90"/>
      <c r="AH48" s="90"/>
      <c r="AI48" s="12" t="s">
        <v>53</v>
      </c>
      <c r="AJ48" s="95" t="s">
        <v>54</v>
      </c>
      <c r="AK48" s="90"/>
      <c r="AL48" s="90"/>
      <c r="AM48" s="90"/>
      <c r="AN48" s="90"/>
      <c r="AO48" s="90"/>
      <c r="AP48" s="13">
        <v>377973038</v>
      </c>
      <c r="AQ48" s="13">
        <v>373618007.27999997</v>
      </c>
      <c r="AR48" s="13">
        <v>4355030.72</v>
      </c>
      <c r="AS48" s="87">
        <v>0</v>
      </c>
      <c r="AT48" s="88"/>
      <c r="AU48" s="87">
        <v>371045429.22000003</v>
      </c>
      <c r="AV48" s="88"/>
      <c r="AW48" s="13">
        <v>2572578.06</v>
      </c>
      <c r="AX48" s="13">
        <v>370589207.48000002</v>
      </c>
      <c r="AY48" s="13">
        <v>456221.74</v>
      </c>
      <c r="AZ48" s="13">
        <v>370589207.48000002</v>
      </c>
      <c r="BA48" s="13">
        <v>0</v>
      </c>
      <c r="BB48" s="13">
        <v>370589207.48000002</v>
      </c>
      <c r="BC48" s="13">
        <v>0</v>
      </c>
      <c r="BD48" s="13">
        <v>0</v>
      </c>
      <c r="BE48" s="14">
        <f t="shared" si="3"/>
        <v>0.98847793286250218</v>
      </c>
      <c r="BF48" s="14">
        <f t="shared" si="0"/>
        <v>0.98167168532269766</v>
      </c>
      <c r="BG48" s="14">
        <f t="shared" si="1"/>
        <v>0.98046466340808158</v>
      </c>
      <c r="BH48" s="14">
        <f t="shared" si="2"/>
        <v>0.98046466340808158</v>
      </c>
    </row>
    <row r="49" spans="1:60" x14ac:dyDescent="0.2">
      <c r="A49" s="89" t="s">
        <v>48</v>
      </c>
      <c r="B49" s="90"/>
      <c r="C49" s="89" t="s">
        <v>76</v>
      </c>
      <c r="D49" s="90"/>
      <c r="E49" s="89"/>
      <c r="F49" s="90"/>
      <c r="G49" s="89"/>
      <c r="H49" s="90"/>
      <c r="I49" s="89"/>
      <c r="J49" s="90"/>
      <c r="K49" s="90"/>
      <c r="L49" s="89"/>
      <c r="M49" s="90"/>
      <c r="N49" s="90"/>
      <c r="O49" s="89"/>
      <c r="P49" s="90"/>
      <c r="Q49" s="89"/>
      <c r="R49" s="90"/>
      <c r="S49" s="94" t="s">
        <v>98</v>
      </c>
      <c r="T49" s="90"/>
      <c r="U49" s="90"/>
      <c r="V49" s="90"/>
      <c r="W49" s="90"/>
      <c r="X49" s="90"/>
      <c r="Y49" s="90"/>
      <c r="Z49" s="90"/>
      <c r="AA49" s="89" t="s">
        <v>99</v>
      </c>
      <c r="AB49" s="90"/>
      <c r="AC49" s="90"/>
      <c r="AD49" s="90"/>
      <c r="AE49" s="90"/>
      <c r="AF49" s="89" t="s">
        <v>52</v>
      </c>
      <c r="AG49" s="90"/>
      <c r="AH49" s="90"/>
      <c r="AI49" s="12" t="s">
        <v>100</v>
      </c>
      <c r="AJ49" s="95" t="s">
        <v>101</v>
      </c>
      <c r="AK49" s="90"/>
      <c r="AL49" s="90"/>
      <c r="AM49" s="90"/>
      <c r="AN49" s="90"/>
      <c r="AO49" s="90"/>
      <c r="AP49" s="13">
        <v>314039912</v>
      </c>
      <c r="AQ49" s="13">
        <v>306814719.58999997</v>
      </c>
      <c r="AR49" s="13">
        <v>7225192.4100000001</v>
      </c>
      <c r="AS49" s="87">
        <v>0</v>
      </c>
      <c r="AT49" s="88"/>
      <c r="AU49" s="87">
        <v>306814718.86000001</v>
      </c>
      <c r="AV49" s="88"/>
      <c r="AW49" s="13">
        <v>0.73</v>
      </c>
      <c r="AX49" s="13">
        <v>293816159.98000002</v>
      </c>
      <c r="AY49" s="13">
        <v>12998558.880000001</v>
      </c>
      <c r="AZ49" s="13">
        <v>293195072.98000002</v>
      </c>
      <c r="BA49" s="13">
        <v>621087</v>
      </c>
      <c r="BB49" s="13">
        <v>293195072.98000002</v>
      </c>
      <c r="BC49" s="13">
        <v>0</v>
      </c>
      <c r="BD49" s="13">
        <v>0</v>
      </c>
      <c r="BE49" s="14">
        <f t="shared" si="3"/>
        <v>0.97699275750019943</v>
      </c>
      <c r="BF49" s="14">
        <f t="shared" si="0"/>
        <v>0.97699275517565431</v>
      </c>
      <c r="BG49" s="14">
        <f t="shared" si="1"/>
        <v>0.93560133203705653</v>
      </c>
      <c r="BH49" s="14">
        <f t="shared" si="2"/>
        <v>0.93362359934682448</v>
      </c>
    </row>
    <row r="50" spans="1:60" x14ac:dyDescent="0.2">
      <c r="A50" s="89" t="s">
        <v>48</v>
      </c>
      <c r="B50" s="90"/>
      <c r="C50" s="89" t="s">
        <v>76</v>
      </c>
      <c r="D50" s="90"/>
      <c r="E50" s="89"/>
      <c r="F50" s="90"/>
      <c r="G50" s="89"/>
      <c r="H50" s="90"/>
      <c r="I50" s="89"/>
      <c r="J50" s="90"/>
      <c r="K50" s="90"/>
      <c r="L50" s="89"/>
      <c r="M50" s="90"/>
      <c r="N50" s="90"/>
      <c r="O50" s="89"/>
      <c r="P50" s="90"/>
      <c r="Q50" s="89"/>
      <c r="R50" s="90"/>
      <c r="S50" s="94" t="s">
        <v>98</v>
      </c>
      <c r="T50" s="90"/>
      <c r="U50" s="90"/>
      <c r="V50" s="90"/>
      <c r="W50" s="90"/>
      <c r="X50" s="90"/>
      <c r="Y50" s="90"/>
      <c r="Z50" s="90"/>
      <c r="AA50" s="89" t="s">
        <v>99</v>
      </c>
      <c r="AB50" s="90"/>
      <c r="AC50" s="90"/>
      <c r="AD50" s="90"/>
      <c r="AE50" s="90"/>
      <c r="AF50" s="89" t="s">
        <v>52</v>
      </c>
      <c r="AG50" s="90"/>
      <c r="AH50" s="90"/>
      <c r="AI50" s="12" t="s">
        <v>102</v>
      </c>
      <c r="AJ50" s="95" t="s">
        <v>103</v>
      </c>
      <c r="AK50" s="90"/>
      <c r="AL50" s="90"/>
      <c r="AM50" s="90"/>
      <c r="AN50" s="90"/>
      <c r="AO50" s="90"/>
      <c r="AP50" s="13">
        <v>10900000</v>
      </c>
      <c r="AQ50" s="13">
        <v>6566294.79</v>
      </c>
      <c r="AR50" s="13">
        <v>4333705.21</v>
      </c>
      <c r="AS50" s="87">
        <v>0</v>
      </c>
      <c r="AT50" s="88"/>
      <c r="AU50" s="87">
        <v>6345196.5800000001</v>
      </c>
      <c r="AV50" s="88"/>
      <c r="AW50" s="13">
        <v>221098.21</v>
      </c>
      <c r="AX50" s="13">
        <v>6304033.6399999997</v>
      </c>
      <c r="AY50" s="13">
        <v>41162.94</v>
      </c>
      <c r="AZ50" s="13">
        <v>6304033.6399999997</v>
      </c>
      <c r="BA50" s="13">
        <v>0</v>
      </c>
      <c r="BB50" s="13">
        <v>6304033.6399999997</v>
      </c>
      <c r="BC50" s="13">
        <v>0</v>
      </c>
      <c r="BD50" s="13">
        <v>0</v>
      </c>
      <c r="BE50" s="14">
        <f t="shared" si="3"/>
        <v>0.60241236605504589</v>
      </c>
      <c r="BF50" s="14">
        <f t="shared" si="0"/>
        <v>0.58212812660550461</v>
      </c>
      <c r="BG50" s="14">
        <f t="shared" si="1"/>
        <v>0.57835171009174313</v>
      </c>
      <c r="BH50" s="14">
        <f t="shared" si="2"/>
        <v>0.57835171009174313</v>
      </c>
    </row>
    <row r="51" spans="1:60" s="15" customFormat="1" x14ac:dyDescent="0.2">
      <c r="A51" s="77" t="s">
        <v>48</v>
      </c>
      <c r="B51" s="78"/>
      <c r="C51" s="77" t="s">
        <v>76</v>
      </c>
      <c r="D51" s="78"/>
      <c r="E51" s="77" t="s">
        <v>76</v>
      </c>
      <c r="F51" s="78"/>
      <c r="G51" s="77" t="s">
        <v>49</v>
      </c>
      <c r="H51" s="78"/>
      <c r="I51" s="77"/>
      <c r="J51" s="78"/>
      <c r="K51" s="78"/>
      <c r="L51" s="77"/>
      <c r="M51" s="78"/>
      <c r="N51" s="78"/>
      <c r="O51" s="77"/>
      <c r="P51" s="78"/>
      <c r="Q51" s="77"/>
      <c r="R51" s="78"/>
      <c r="S51" s="102" t="s">
        <v>104</v>
      </c>
      <c r="T51" s="78"/>
      <c r="U51" s="78"/>
      <c r="V51" s="78"/>
      <c r="W51" s="78"/>
      <c r="X51" s="78"/>
      <c r="Y51" s="78"/>
      <c r="Z51" s="78"/>
      <c r="AA51" s="77" t="s">
        <v>51</v>
      </c>
      <c r="AB51" s="78"/>
      <c r="AC51" s="78"/>
      <c r="AD51" s="78"/>
      <c r="AE51" s="78"/>
      <c r="AF51" s="77" t="s">
        <v>52</v>
      </c>
      <c r="AG51" s="78"/>
      <c r="AH51" s="78"/>
      <c r="AI51" s="9" t="s">
        <v>53</v>
      </c>
      <c r="AJ51" s="101" t="s">
        <v>54</v>
      </c>
      <c r="AK51" s="78"/>
      <c r="AL51" s="78"/>
      <c r="AM51" s="78"/>
      <c r="AN51" s="78"/>
      <c r="AO51" s="78"/>
      <c r="AP51" s="10">
        <v>25163552</v>
      </c>
      <c r="AQ51" s="10">
        <v>24192269.550000001</v>
      </c>
      <c r="AR51" s="10">
        <v>971282.45</v>
      </c>
      <c r="AS51" s="80">
        <v>0</v>
      </c>
      <c r="AT51" s="81"/>
      <c r="AU51" s="80">
        <v>24192269.550000001</v>
      </c>
      <c r="AV51" s="81"/>
      <c r="AW51" s="10">
        <v>0</v>
      </c>
      <c r="AX51" s="10">
        <v>24192269.550000001</v>
      </c>
      <c r="AY51" s="10">
        <v>0</v>
      </c>
      <c r="AZ51" s="10">
        <v>24192269.550000001</v>
      </c>
      <c r="BA51" s="10">
        <v>0</v>
      </c>
      <c r="BB51" s="10">
        <v>24192269.550000001</v>
      </c>
      <c r="BC51" s="10">
        <v>0</v>
      </c>
      <c r="BD51" s="10">
        <v>0</v>
      </c>
      <c r="BE51" s="11">
        <f t="shared" si="3"/>
        <v>0.96140121831766834</v>
      </c>
      <c r="BF51" s="11">
        <f t="shared" si="0"/>
        <v>0.96140121831766834</v>
      </c>
      <c r="BG51" s="11">
        <f t="shared" si="1"/>
        <v>0.96140121831766834</v>
      </c>
      <c r="BH51" s="11">
        <f t="shared" si="2"/>
        <v>0.96140121831766834</v>
      </c>
    </row>
    <row r="52" spans="1:60" s="15" customFormat="1" x14ac:dyDescent="0.2">
      <c r="A52" s="77" t="s">
        <v>48</v>
      </c>
      <c r="B52" s="78"/>
      <c r="C52" s="77" t="s">
        <v>76</v>
      </c>
      <c r="D52" s="78"/>
      <c r="E52" s="77" t="s">
        <v>76</v>
      </c>
      <c r="F52" s="78"/>
      <c r="G52" s="77" t="s">
        <v>49</v>
      </c>
      <c r="H52" s="78"/>
      <c r="I52" s="77"/>
      <c r="J52" s="78"/>
      <c r="K52" s="78"/>
      <c r="L52" s="77"/>
      <c r="M52" s="78"/>
      <c r="N52" s="78"/>
      <c r="O52" s="77"/>
      <c r="P52" s="78"/>
      <c r="Q52" s="77"/>
      <c r="R52" s="78"/>
      <c r="S52" s="102" t="s">
        <v>104</v>
      </c>
      <c r="T52" s="78"/>
      <c r="U52" s="78"/>
      <c r="V52" s="78"/>
      <c r="W52" s="78"/>
      <c r="X52" s="78"/>
      <c r="Y52" s="78"/>
      <c r="Z52" s="78"/>
      <c r="AA52" s="77" t="s">
        <v>99</v>
      </c>
      <c r="AB52" s="78"/>
      <c r="AC52" s="78"/>
      <c r="AD52" s="78"/>
      <c r="AE52" s="78"/>
      <c r="AF52" s="77" t="s">
        <v>52</v>
      </c>
      <c r="AG52" s="78"/>
      <c r="AH52" s="78"/>
      <c r="AI52" s="9" t="s">
        <v>100</v>
      </c>
      <c r="AJ52" s="101" t="s">
        <v>101</v>
      </c>
      <c r="AK52" s="78"/>
      <c r="AL52" s="78"/>
      <c r="AM52" s="78"/>
      <c r="AN52" s="78"/>
      <c r="AO52" s="78"/>
      <c r="AP52" s="10">
        <v>18410499.27</v>
      </c>
      <c r="AQ52" s="10">
        <v>18042498.27</v>
      </c>
      <c r="AR52" s="10">
        <v>368001</v>
      </c>
      <c r="AS52" s="80">
        <v>0</v>
      </c>
      <c r="AT52" s="81"/>
      <c r="AU52" s="80">
        <v>18042498.27</v>
      </c>
      <c r="AV52" s="81"/>
      <c r="AW52" s="10">
        <v>0</v>
      </c>
      <c r="AX52" s="10">
        <v>14565494.390000001</v>
      </c>
      <c r="AY52" s="10">
        <v>3477003.88</v>
      </c>
      <c r="AZ52" s="10">
        <v>14565494.390000001</v>
      </c>
      <c r="BA52" s="10">
        <v>0</v>
      </c>
      <c r="BB52" s="10">
        <v>14565494.390000001</v>
      </c>
      <c r="BC52" s="10">
        <v>0</v>
      </c>
      <c r="BD52" s="10">
        <v>0</v>
      </c>
      <c r="BE52" s="11">
        <f t="shared" si="3"/>
        <v>0.98001135142490892</v>
      </c>
      <c r="BF52" s="11">
        <f t="shared" si="0"/>
        <v>0.98001135142490892</v>
      </c>
      <c r="BG52" s="11">
        <f t="shared" si="1"/>
        <v>0.79115151503438841</v>
      </c>
      <c r="BH52" s="11">
        <f t="shared" si="2"/>
        <v>0.79115151503438841</v>
      </c>
    </row>
    <row r="53" spans="1:60" s="15" customFormat="1" x14ac:dyDescent="0.2">
      <c r="A53" s="77" t="s">
        <v>48</v>
      </c>
      <c r="B53" s="78"/>
      <c r="C53" s="77" t="s">
        <v>76</v>
      </c>
      <c r="D53" s="78"/>
      <c r="E53" s="77" t="s">
        <v>76</v>
      </c>
      <c r="F53" s="78"/>
      <c r="G53" s="77" t="s">
        <v>49</v>
      </c>
      <c r="H53" s="78"/>
      <c r="I53" s="77"/>
      <c r="J53" s="78"/>
      <c r="K53" s="78"/>
      <c r="L53" s="77"/>
      <c r="M53" s="78"/>
      <c r="N53" s="78"/>
      <c r="O53" s="77"/>
      <c r="P53" s="78"/>
      <c r="Q53" s="77"/>
      <c r="R53" s="78"/>
      <c r="S53" s="102" t="s">
        <v>104</v>
      </c>
      <c r="T53" s="78"/>
      <c r="U53" s="78"/>
      <c r="V53" s="78"/>
      <c r="W53" s="78"/>
      <c r="X53" s="78"/>
      <c r="Y53" s="78"/>
      <c r="Z53" s="78"/>
      <c r="AA53" s="77" t="s">
        <v>99</v>
      </c>
      <c r="AB53" s="78"/>
      <c r="AC53" s="78"/>
      <c r="AD53" s="78"/>
      <c r="AE53" s="78"/>
      <c r="AF53" s="77" t="s">
        <v>52</v>
      </c>
      <c r="AG53" s="78"/>
      <c r="AH53" s="78"/>
      <c r="AI53" s="9" t="s">
        <v>102</v>
      </c>
      <c r="AJ53" s="101" t="s">
        <v>103</v>
      </c>
      <c r="AK53" s="78"/>
      <c r="AL53" s="78"/>
      <c r="AM53" s="78"/>
      <c r="AN53" s="78"/>
      <c r="AO53" s="78"/>
      <c r="AP53" s="10">
        <v>398901.79</v>
      </c>
      <c r="AQ53" s="10">
        <v>119730.79</v>
      </c>
      <c r="AR53" s="10">
        <v>279171</v>
      </c>
      <c r="AS53" s="80">
        <v>0</v>
      </c>
      <c r="AT53" s="81"/>
      <c r="AU53" s="80">
        <v>119730.79</v>
      </c>
      <c r="AV53" s="81"/>
      <c r="AW53" s="10">
        <v>0</v>
      </c>
      <c r="AX53" s="10">
        <v>78567.850000000006</v>
      </c>
      <c r="AY53" s="10">
        <v>41162.94</v>
      </c>
      <c r="AZ53" s="10">
        <v>78567.850000000006</v>
      </c>
      <c r="BA53" s="10">
        <v>0</v>
      </c>
      <c r="BB53" s="10">
        <v>78567.850000000006</v>
      </c>
      <c r="BC53" s="10">
        <v>0</v>
      </c>
      <c r="BD53" s="10">
        <v>0</v>
      </c>
      <c r="BE53" s="11">
        <f t="shared" si="3"/>
        <v>0.30015104720387442</v>
      </c>
      <c r="BF53" s="11">
        <f t="shared" si="0"/>
        <v>0.30015104720387442</v>
      </c>
      <c r="BG53" s="11">
        <f t="shared" si="1"/>
        <v>0.19696038466009394</v>
      </c>
      <c r="BH53" s="11">
        <f t="shared" si="2"/>
        <v>0.19696038466009394</v>
      </c>
    </row>
    <row r="54" spans="1:60" x14ac:dyDescent="0.2">
      <c r="A54" s="89" t="s">
        <v>48</v>
      </c>
      <c r="B54" s="90"/>
      <c r="C54" s="89" t="s">
        <v>76</v>
      </c>
      <c r="D54" s="90"/>
      <c r="E54" s="89" t="s">
        <v>76</v>
      </c>
      <c r="F54" s="90"/>
      <c r="G54" s="89" t="s">
        <v>49</v>
      </c>
      <c r="H54" s="90"/>
      <c r="I54" s="89" t="s">
        <v>105</v>
      </c>
      <c r="J54" s="90"/>
      <c r="K54" s="90"/>
      <c r="L54" s="89" t="s">
        <v>57</v>
      </c>
      <c r="M54" s="90"/>
      <c r="N54" s="90"/>
      <c r="O54" s="89"/>
      <c r="P54" s="90"/>
      <c r="Q54" s="89"/>
      <c r="R54" s="90"/>
      <c r="S54" s="91" t="s">
        <v>106</v>
      </c>
      <c r="T54" s="92"/>
      <c r="U54" s="92"/>
      <c r="V54" s="92"/>
      <c r="W54" s="92"/>
      <c r="X54" s="92"/>
      <c r="Y54" s="92"/>
      <c r="Z54" s="92"/>
      <c r="AA54" s="89" t="s">
        <v>99</v>
      </c>
      <c r="AB54" s="90"/>
      <c r="AC54" s="90"/>
      <c r="AD54" s="90"/>
      <c r="AE54" s="90"/>
      <c r="AF54" s="89" t="s">
        <v>52</v>
      </c>
      <c r="AG54" s="90"/>
      <c r="AH54" s="90"/>
      <c r="AI54" s="12" t="s">
        <v>102</v>
      </c>
      <c r="AJ54" s="95" t="s">
        <v>103</v>
      </c>
      <c r="AK54" s="90"/>
      <c r="AL54" s="90"/>
      <c r="AM54" s="90"/>
      <c r="AN54" s="90"/>
      <c r="AO54" s="90"/>
      <c r="AP54" s="13">
        <v>99736.22</v>
      </c>
      <c r="AQ54" s="13">
        <v>71050.22</v>
      </c>
      <c r="AR54" s="13">
        <v>28686</v>
      </c>
      <c r="AS54" s="87">
        <v>0</v>
      </c>
      <c r="AT54" s="88"/>
      <c r="AU54" s="87">
        <v>71050.22</v>
      </c>
      <c r="AV54" s="88"/>
      <c r="AW54" s="13">
        <v>0</v>
      </c>
      <c r="AX54" s="13">
        <v>50750.28</v>
      </c>
      <c r="AY54" s="13">
        <v>20299.939999999999</v>
      </c>
      <c r="AZ54" s="13">
        <v>50750.28</v>
      </c>
      <c r="BA54" s="13">
        <v>0</v>
      </c>
      <c r="BB54" s="13">
        <v>50750.28</v>
      </c>
      <c r="BC54" s="13">
        <v>0</v>
      </c>
      <c r="BD54" s="13">
        <v>0</v>
      </c>
      <c r="BE54" s="14">
        <f t="shared" si="3"/>
        <v>0.71238131944443051</v>
      </c>
      <c r="BF54" s="14">
        <f t="shared" si="0"/>
        <v>0.71238131944443051</v>
      </c>
      <c r="BG54" s="14">
        <f t="shared" si="1"/>
        <v>0.50884503142388993</v>
      </c>
      <c r="BH54" s="14">
        <f t="shared" si="2"/>
        <v>0.50884503142388993</v>
      </c>
    </row>
    <row r="55" spans="1:60" x14ac:dyDescent="0.2">
      <c r="A55" s="89" t="s">
        <v>48</v>
      </c>
      <c r="B55" s="90"/>
      <c r="C55" s="89" t="s">
        <v>76</v>
      </c>
      <c r="D55" s="90"/>
      <c r="E55" s="89" t="s">
        <v>76</v>
      </c>
      <c r="F55" s="90"/>
      <c r="G55" s="89" t="s">
        <v>49</v>
      </c>
      <c r="H55" s="90"/>
      <c r="I55" s="89" t="s">
        <v>79</v>
      </c>
      <c r="J55" s="90"/>
      <c r="K55" s="90"/>
      <c r="L55" s="89" t="s">
        <v>60</v>
      </c>
      <c r="M55" s="90"/>
      <c r="N55" s="90"/>
      <c r="O55" s="89"/>
      <c r="P55" s="90"/>
      <c r="Q55" s="89"/>
      <c r="R55" s="90"/>
      <c r="S55" s="91" t="s">
        <v>107</v>
      </c>
      <c r="T55" s="92"/>
      <c r="U55" s="92"/>
      <c r="V55" s="92"/>
      <c r="W55" s="92"/>
      <c r="X55" s="92"/>
      <c r="Y55" s="92"/>
      <c r="Z55" s="92"/>
      <c r="AA55" s="89" t="s">
        <v>51</v>
      </c>
      <c r="AB55" s="90"/>
      <c r="AC55" s="90"/>
      <c r="AD55" s="90"/>
      <c r="AE55" s="90"/>
      <c r="AF55" s="89" t="s">
        <v>52</v>
      </c>
      <c r="AG55" s="90"/>
      <c r="AH55" s="90"/>
      <c r="AI55" s="12" t="s">
        <v>53</v>
      </c>
      <c r="AJ55" s="95" t="s">
        <v>54</v>
      </c>
      <c r="AK55" s="90"/>
      <c r="AL55" s="90"/>
      <c r="AM55" s="90"/>
      <c r="AN55" s="90"/>
      <c r="AO55" s="90"/>
      <c r="AP55" s="13">
        <v>660000</v>
      </c>
      <c r="AQ55" s="13">
        <v>60000</v>
      </c>
      <c r="AR55" s="13">
        <v>600000</v>
      </c>
      <c r="AS55" s="87">
        <v>0</v>
      </c>
      <c r="AT55" s="88"/>
      <c r="AU55" s="87">
        <v>60000</v>
      </c>
      <c r="AV55" s="88"/>
      <c r="AW55" s="13">
        <v>0</v>
      </c>
      <c r="AX55" s="13">
        <v>60000</v>
      </c>
      <c r="AY55" s="13">
        <v>0</v>
      </c>
      <c r="AZ55" s="13">
        <v>60000</v>
      </c>
      <c r="BA55" s="13">
        <v>0</v>
      </c>
      <c r="BB55" s="13">
        <v>60000</v>
      </c>
      <c r="BC55" s="13">
        <v>0</v>
      </c>
      <c r="BD55" s="13">
        <v>0</v>
      </c>
      <c r="BE55" s="14">
        <f t="shared" si="3"/>
        <v>9.0909090909090912E-2</v>
      </c>
      <c r="BF55" s="14">
        <f t="shared" si="0"/>
        <v>9.0909090909090912E-2</v>
      </c>
      <c r="BG55" s="14">
        <f t="shared" si="1"/>
        <v>9.0909090909090912E-2</v>
      </c>
      <c r="BH55" s="14">
        <f t="shared" si="2"/>
        <v>9.0909090909090912E-2</v>
      </c>
    </row>
    <row r="56" spans="1:60" x14ac:dyDescent="0.2">
      <c r="A56" s="89" t="s">
        <v>48</v>
      </c>
      <c r="B56" s="90"/>
      <c r="C56" s="89" t="s">
        <v>76</v>
      </c>
      <c r="D56" s="90"/>
      <c r="E56" s="89" t="s">
        <v>76</v>
      </c>
      <c r="F56" s="90"/>
      <c r="G56" s="89" t="s">
        <v>49</v>
      </c>
      <c r="H56" s="90"/>
      <c r="I56" s="89" t="s">
        <v>79</v>
      </c>
      <c r="J56" s="90"/>
      <c r="K56" s="90"/>
      <c r="L56" s="89" t="s">
        <v>60</v>
      </c>
      <c r="M56" s="90"/>
      <c r="N56" s="90"/>
      <c r="O56" s="89"/>
      <c r="P56" s="90"/>
      <c r="Q56" s="89"/>
      <c r="R56" s="90"/>
      <c r="S56" s="91" t="s">
        <v>107</v>
      </c>
      <c r="T56" s="92"/>
      <c r="U56" s="92"/>
      <c r="V56" s="92"/>
      <c r="W56" s="92"/>
      <c r="X56" s="92"/>
      <c r="Y56" s="92"/>
      <c r="Z56" s="92"/>
      <c r="AA56" s="89" t="s">
        <v>99</v>
      </c>
      <c r="AB56" s="90"/>
      <c r="AC56" s="90"/>
      <c r="AD56" s="90"/>
      <c r="AE56" s="90"/>
      <c r="AF56" s="89" t="s">
        <v>52</v>
      </c>
      <c r="AG56" s="90"/>
      <c r="AH56" s="90"/>
      <c r="AI56" s="12" t="s">
        <v>100</v>
      </c>
      <c r="AJ56" s="95" t="s">
        <v>101</v>
      </c>
      <c r="AK56" s="90"/>
      <c r="AL56" s="90"/>
      <c r="AM56" s="90"/>
      <c r="AN56" s="90"/>
      <c r="AO56" s="90"/>
      <c r="AP56" s="13">
        <v>3894362.19</v>
      </c>
      <c r="AQ56" s="13">
        <v>3894362.19</v>
      </c>
      <c r="AR56" s="13">
        <v>0</v>
      </c>
      <c r="AS56" s="87">
        <v>0</v>
      </c>
      <c r="AT56" s="88"/>
      <c r="AU56" s="87">
        <v>3894362.19</v>
      </c>
      <c r="AV56" s="88"/>
      <c r="AW56" s="13">
        <v>0</v>
      </c>
      <c r="AX56" s="13">
        <v>1252986.1299999999</v>
      </c>
      <c r="AY56" s="13">
        <v>2641376.06</v>
      </c>
      <c r="AZ56" s="13">
        <v>1252986.1299999999</v>
      </c>
      <c r="BA56" s="13">
        <v>0</v>
      </c>
      <c r="BB56" s="13">
        <v>1252986.1299999999</v>
      </c>
      <c r="BC56" s="13">
        <v>0</v>
      </c>
      <c r="BD56" s="13">
        <v>0</v>
      </c>
      <c r="BE56" s="14">
        <f t="shared" si="3"/>
        <v>1</v>
      </c>
      <c r="BF56" s="14">
        <f t="shared" si="0"/>
        <v>1</v>
      </c>
      <c r="BG56" s="14">
        <f t="shared" si="1"/>
        <v>0.32174360495216286</v>
      </c>
      <c r="BH56" s="14">
        <f t="shared" si="2"/>
        <v>0.32174360495216286</v>
      </c>
    </row>
    <row r="57" spans="1:60" x14ac:dyDescent="0.2">
      <c r="A57" s="89" t="s">
        <v>48</v>
      </c>
      <c r="B57" s="90"/>
      <c r="C57" s="89" t="s">
        <v>76</v>
      </c>
      <c r="D57" s="90"/>
      <c r="E57" s="89" t="s">
        <v>76</v>
      </c>
      <c r="F57" s="90"/>
      <c r="G57" s="89" t="s">
        <v>49</v>
      </c>
      <c r="H57" s="90"/>
      <c r="I57" s="89" t="s">
        <v>79</v>
      </c>
      <c r="J57" s="90"/>
      <c r="K57" s="90"/>
      <c r="L57" s="89" t="s">
        <v>60</v>
      </c>
      <c r="M57" s="90"/>
      <c r="N57" s="90"/>
      <c r="O57" s="89"/>
      <c r="P57" s="90"/>
      <c r="Q57" s="89"/>
      <c r="R57" s="90"/>
      <c r="S57" s="91" t="s">
        <v>107</v>
      </c>
      <c r="T57" s="92"/>
      <c r="U57" s="92"/>
      <c r="V57" s="92"/>
      <c r="W57" s="92"/>
      <c r="X57" s="92"/>
      <c r="Y57" s="92"/>
      <c r="Z57" s="92"/>
      <c r="AA57" s="89" t="s">
        <v>99</v>
      </c>
      <c r="AB57" s="90"/>
      <c r="AC57" s="90"/>
      <c r="AD57" s="90"/>
      <c r="AE57" s="90"/>
      <c r="AF57" s="89" t="s">
        <v>52</v>
      </c>
      <c r="AG57" s="90"/>
      <c r="AH57" s="90"/>
      <c r="AI57" s="12" t="s">
        <v>102</v>
      </c>
      <c r="AJ57" s="95" t="s">
        <v>103</v>
      </c>
      <c r="AK57" s="90"/>
      <c r="AL57" s="90"/>
      <c r="AM57" s="90"/>
      <c r="AN57" s="90"/>
      <c r="AO57" s="90"/>
      <c r="AP57" s="13">
        <v>48681.57</v>
      </c>
      <c r="AQ57" s="13">
        <v>48680.57</v>
      </c>
      <c r="AR57" s="13">
        <v>1</v>
      </c>
      <c r="AS57" s="87">
        <v>0</v>
      </c>
      <c r="AT57" s="88"/>
      <c r="AU57" s="87">
        <v>48680.57</v>
      </c>
      <c r="AV57" s="88"/>
      <c r="AW57" s="13">
        <v>0</v>
      </c>
      <c r="AX57" s="13">
        <v>27817.57</v>
      </c>
      <c r="AY57" s="13">
        <v>20863</v>
      </c>
      <c r="AZ57" s="13">
        <v>27817.57</v>
      </c>
      <c r="BA57" s="13">
        <v>0</v>
      </c>
      <c r="BB57" s="13">
        <v>27817.57</v>
      </c>
      <c r="BC57" s="13">
        <v>0</v>
      </c>
      <c r="BD57" s="13">
        <v>0</v>
      </c>
      <c r="BE57" s="14">
        <f t="shared" si="3"/>
        <v>0.99997945834532453</v>
      </c>
      <c r="BF57" s="14">
        <f t="shared" si="0"/>
        <v>0.99997945834532453</v>
      </c>
      <c r="BG57" s="14">
        <f t="shared" si="1"/>
        <v>0.57141891685087398</v>
      </c>
      <c r="BH57" s="14">
        <f t="shared" si="2"/>
        <v>0.57141891685087398</v>
      </c>
    </row>
    <row r="58" spans="1:60" x14ac:dyDescent="0.2">
      <c r="A58" s="89" t="s">
        <v>48</v>
      </c>
      <c r="B58" s="90"/>
      <c r="C58" s="89" t="s">
        <v>76</v>
      </c>
      <c r="D58" s="90"/>
      <c r="E58" s="89" t="s">
        <v>76</v>
      </c>
      <c r="F58" s="90"/>
      <c r="G58" s="89" t="s">
        <v>49</v>
      </c>
      <c r="H58" s="90"/>
      <c r="I58" s="89" t="s">
        <v>79</v>
      </c>
      <c r="J58" s="90"/>
      <c r="K58" s="90"/>
      <c r="L58" s="89" t="s">
        <v>68</v>
      </c>
      <c r="M58" s="90"/>
      <c r="N58" s="90"/>
      <c r="O58" s="89"/>
      <c r="P58" s="90"/>
      <c r="Q58" s="89"/>
      <c r="R58" s="90"/>
      <c r="S58" s="91" t="s">
        <v>108</v>
      </c>
      <c r="T58" s="92"/>
      <c r="U58" s="92"/>
      <c r="V58" s="92"/>
      <c r="W58" s="92"/>
      <c r="X58" s="92"/>
      <c r="Y58" s="92"/>
      <c r="Z58" s="92"/>
      <c r="AA58" s="89" t="s">
        <v>51</v>
      </c>
      <c r="AB58" s="90"/>
      <c r="AC58" s="90"/>
      <c r="AD58" s="90"/>
      <c r="AE58" s="90"/>
      <c r="AF58" s="89" t="s">
        <v>52</v>
      </c>
      <c r="AG58" s="90"/>
      <c r="AH58" s="90"/>
      <c r="AI58" s="12" t="s">
        <v>53</v>
      </c>
      <c r="AJ58" s="95" t="s">
        <v>54</v>
      </c>
      <c r="AK58" s="90"/>
      <c r="AL58" s="90"/>
      <c r="AM58" s="90"/>
      <c r="AN58" s="90"/>
      <c r="AO58" s="90"/>
      <c r="AP58" s="13">
        <v>442450</v>
      </c>
      <c r="AQ58" s="13">
        <v>442450</v>
      </c>
      <c r="AR58" s="13">
        <v>0</v>
      </c>
      <c r="AS58" s="87">
        <v>0</v>
      </c>
      <c r="AT58" s="88"/>
      <c r="AU58" s="87">
        <v>442450</v>
      </c>
      <c r="AV58" s="88"/>
      <c r="AW58" s="13">
        <v>0</v>
      </c>
      <c r="AX58" s="13">
        <v>442450</v>
      </c>
      <c r="AY58" s="13">
        <v>0</v>
      </c>
      <c r="AZ58" s="13">
        <v>442450</v>
      </c>
      <c r="BA58" s="13">
        <v>0</v>
      </c>
      <c r="BB58" s="13">
        <v>442450</v>
      </c>
      <c r="BC58" s="13">
        <v>0</v>
      </c>
      <c r="BD58" s="13">
        <v>0</v>
      </c>
      <c r="BE58" s="14">
        <f t="shared" si="3"/>
        <v>1</v>
      </c>
      <c r="BF58" s="14">
        <f t="shared" si="0"/>
        <v>1</v>
      </c>
      <c r="BG58" s="14">
        <f t="shared" si="1"/>
        <v>1</v>
      </c>
      <c r="BH58" s="14">
        <f t="shared" si="2"/>
        <v>1</v>
      </c>
    </row>
    <row r="59" spans="1:60" x14ac:dyDescent="0.2">
      <c r="A59" s="89" t="s">
        <v>48</v>
      </c>
      <c r="B59" s="90"/>
      <c r="C59" s="89" t="s">
        <v>76</v>
      </c>
      <c r="D59" s="90"/>
      <c r="E59" s="89" t="s">
        <v>76</v>
      </c>
      <c r="F59" s="90"/>
      <c r="G59" s="89" t="s">
        <v>49</v>
      </c>
      <c r="H59" s="90"/>
      <c r="I59" s="89" t="s">
        <v>79</v>
      </c>
      <c r="J59" s="90"/>
      <c r="K59" s="90"/>
      <c r="L59" s="89" t="s">
        <v>70</v>
      </c>
      <c r="M59" s="90"/>
      <c r="N59" s="90"/>
      <c r="O59" s="89"/>
      <c r="P59" s="90"/>
      <c r="Q59" s="89"/>
      <c r="R59" s="90"/>
      <c r="S59" s="91" t="s">
        <v>109</v>
      </c>
      <c r="T59" s="92"/>
      <c r="U59" s="92"/>
      <c r="V59" s="92"/>
      <c r="W59" s="92"/>
      <c r="X59" s="92"/>
      <c r="Y59" s="92"/>
      <c r="Z59" s="92"/>
      <c r="AA59" s="89" t="s">
        <v>51</v>
      </c>
      <c r="AB59" s="90"/>
      <c r="AC59" s="90"/>
      <c r="AD59" s="90"/>
      <c r="AE59" s="90"/>
      <c r="AF59" s="89" t="s">
        <v>52</v>
      </c>
      <c r="AG59" s="90"/>
      <c r="AH59" s="90"/>
      <c r="AI59" s="12" t="s">
        <v>53</v>
      </c>
      <c r="AJ59" s="95" t="s">
        <v>54</v>
      </c>
      <c r="AK59" s="90"/>
      <c r="AL59" s="90"/>
      <c r="AM59" s="90"/>
      <c r="AN59" s="90"/>
      <c r="AO59" s="90"/>
      <c r="AP59" s="13">
        <v>17500000</v>
      </c>
      <c r="AQ59" s="13">
        <v>17500000</v>
      </c>
      <c r="AR59" s="13">
        <v>0</v>
      </c>
      <c r="AS59" s="87">
        <v>0</v>
      </c>
      <c r="AT59" s="88"/>
      <c r="AU59" s="87">
        <v>17500000</v>
      </c>
      <c r="AV59" s="88"/>
      <c r="AW59" s="13">
        <v>0</v>
      </c>
      <c r="AX59" s="13">
        <v>17500000</v>
      </c>
      <c r="AY59" s="13">
        <v>0</v>
      </c>
      <c r="AZ59" s="13">
        <v>17500000</v>
      </c>
      <c r="BA59" s="13">
        <v>0</v>
      </c>
      <c r="BB59" s="13">
        <v>17500000</v>
      </c>
      <c r="BC59" s="13">
        <v>0</v>
      </c>
      <c r="BD59" s="13">
        <v>0</v>
      </c>
      <c r="BE59" s="14">
        <f t="shared" si="3"/>
        <v>1</v>
      </c>
      <c r="BF59" s="14">
        <f t="shared" si="0"/>
        <v>1</v>
      </c>
      <c r="BG59" s="14">
        <f t="shared" si="1"/>
        <v>1</v>
      </c>
      <c r="BH59" s="14">
        <f t="shared" si="2"/>
        <v>1</v>
      </c>
    </row>
    <row r="60" spans="1:60" x14ac:dyDescent="0.2">
      <c r="A60" s="89" t="s">
        <v>48</v>
      </c>
      <c r="B60" s="90"/>
      <c r="C60" s="89" t="s">
        <v>76</v>
      </c>
      <c r="D60" s="90"/>
      <c r="E60" s="89" t="s">
        <v>76</v>
      </c>
      <c r="F60" s="90"/>
      <c r="G60" s="89" t="s">
        <v>49</v>
      </c>
      <c r="H60" s="90"/>
      <c r="I60" s="89" t="s">
        <v>60</v>
      </c>
      <c r="J60" s="90"/>
      <c r="K60" s="90"/>
      <c r="L60" s="89" t="s">
        <v>79</v>
      </c>
      <c r="M60" s="90"/>
      <c r="N60" s="90"/>
      <c r="O60" s="89"/>
      <c r="P60" s="90"/>
      <c r="Q60" s="89"/>
      <c r="R60" s="90"/>
      <c r="S60" s="91" t="s">
        <v>110</v>
      </c>
      <c r="T60" s="92"/>
      <c r="U60" s="92"/>
      <c r="V60" s="92"/>
      <c r="W60" s="92"/>
      <c r="X60" s="92"/>
      <c r="Y60" s="92"/>
      <c r="Z60" s="92"/>
      <c r="AA60" s="89" t="s">
        <v>51</v>
      </c>
      <c r="AB60" s="90"/>
      <c r="AC60" s="90"/>
      <c r="AD60" s="90"/>
      <c r="AE60" s="90"/>
      <c r="AF60" s="89" t="s">
        <v>52</v>
      </c>
      <c r="AG60" s="90"/>
      <c r="AH60" s="90"/>
      <c r="AI60" s="12" t="s">
        <v>53</v>
      </c>
      <c r="AJ60" s="95" t="s">
        <v>54</v>
      </c>
      <c r="AK60" s="90"/>
      <c r="AL60" s="90"/>
      <c r="AM60" s="90"/>
      <c r="AN60" s="90"/>
      <c r="AO60" s="90"/>
      <c r="AP60" s="13">
        <v>5564600</v>
      </c>
      <c r="AQ60" s="13">
        <v>5193317.55</v>
      </c>
      <c r="AR60" s="13">
        <v>371282.45</v>
      </c>
      <c r="AS60" s="87">
        <v>0</v>
      </c>
      <c r="AT60" s="88"/>
      <c r="AU60" s="87">
        <v>5193317.55</v>
      </c>
      <c r="AV60" s="88"/>
      <c r="AW60" s="13">
        <v>0</v>
      </c>
      <c r="AX60" s="13">
        <v>5193317.55</v>
      </c>
      <c r="AY60" s="13">
        <v>0</v>
      </c>
      <c r="AZ60" s="13">
        <v>5193317.55</v>
      </c>
      <c r="BA60" s="13">
        <v>0</v>
      </c>
      <c r="BB60" s="13">
        <v>5193317.55</v>
      </c>
      <c r="BC60" s="13">
        <v>0</v>
      </c>
      <c r="BD60" s="13">
        <v>0</v>
      </c>
      <c r="BE60" s="14">
        <f t="shared" si="3"/>
        <v>0.93327778276965101</v>
      </c>
      <c r="BF60" s="14">
        <f t="shared" si="0"/>
        <v>0.93327778276965101</v>
      </c>
      <c r="BG60" s="14">
        <f t="shared" si="1"/>
        <v>0.93327778276965101</v>
      </c>
      <c r="BH60" s="14">
        <f t="shared" si="2"/>
        <v>0.93327778276965101</v>
      </c>
    </row>
    <row r="61" spans="1:60" x14ac:dyDescent="0.2">
      <c r="A61" s="89" t="s">
        <v>48</v>
      </c>
      <c r="B61" s="90"/>
      <c r="C61" s="89" t="s">
        <v>76</v>
      </c>
      <c r="D61" s="90"/>
      <c r="E61" s="89" t="s">
        <v>76</v>
      </c>
      <c r="F61" s="90"/>
      <c r="G61" s="89" t="s">
        <v>49</v>
      </c>
      <c r="H61" s="90"/>
      <c r="I61" s="89" t="s">
        <v>60</v>
      </c>
      <c r="J61" s="90"/>
      <c r="K61" s="90"/>
      <c r="L61" s="89" t="s">
        <v>79</v>
      </c>
      <c r="M61" s="90"/>
      <c r="N61" s="90"/>
      <c r="O61" s="89"/>
      <c r="P61" s="90"/>
      <c r="Q61" s="89"/>
      <c r="R61" s="90"/>
      <c r="S61" s="91" t="s">
        <v>110</v>
      </c>
      <c r="T61" s="92"/>
      <c r="U61" s="92"/>
      <c r="V61" s="92"/>
      <c r="W61" s="92"/>
      <c r="X61" s="92"/>
      <c r="Y61" s="92"/>
      <c r="Z61" s="92"/>
      <c r="AA61" s="89" t="s">
        <v>99</v>
      </c>
      <c r="AB61" s="90"/>
      <c r="AC61" s="90"/>
      <c r="AD61" s="90"/>
      <c r="AE61" s="90"/>
      <c r="AF61" s="89" t="s">
        <v>52</v>
      </c>
      <c r="AG61" s="90"/>
      <c r="AH61" s="90"/>
      <c r="AI61" s="12" t="s">
        <v>100</v>
      </c>
      <c r="AJ61" s="95" t="s">
        <v>101</v>
      </c>
      <c r="AK61" s="90"/>
      <c r="AL61" s="90"/>
      <c r="AM61" s="90"/>
      <c r="AN61" s="90"/>
      <c r="AO61" s="90"/>
      <c r="AP61" s="13">
        <v>2824916.42</v>
      </c>
      <c r="AQ61" s="13">
        <v>2824516.42</v>
      </c>
      <c r="AR61" s="13">
        <v>400</v>
      </c>
      <c r="AS61" s="87">
        <v>0</v>
      </c>
      <c r="AT61" s="88"/>
      <c r="AU61" s="87">
        <v>2824516.42</v>
      </c>
      <c r="AV61" s="88"/>
      <c r="AW61" s="13">
        <v>0</v>
      </c>
      <c r="AX61" s="13">
        <v>2496911.63</v>
      </c>
      <c r="AY61" s="13">
        <v>327604.78999999998</v>
      </c>
      <c r="AZ61" s="13">
        <v>2496911.63</v>
      </c>
      <c r="BA61" s="13">
        <v>0</v>
      </c>
      <c r="BB61" s="13">
        <v>2496911.63</v>
      </c>
      <c r="BC61" s="13">
        <v>0</v>
      </c>
      <c r="BD61" s="13">
        <v>0</v>
      </c>
      <c r="BE61" s="14">
        <f t="shared" si="3"/>
        <v>0.99985840289037653</v>
      </c>
      <c r="BF61" s="14">
        <f t="shared" si="0"/>
        <v>0.99985840289037653</v>
      </c>
      <c r="BG61" s="14">
        <f t="shared" si="1"/>
        <v>0.88388867448333208</v>
      </c>
      <c r="BH61" s="14">
        <f t="shared" si="2"/>
        <v>0.88388867448333208</v>
      </c>
    </row>
    <row r="62" spans="1:60" x14ac:dyDescent="0.2">
      <c r="A62" s="89" t="s">
        <v>48</v>
      </c>
      <c r="B62" s="90"/>
      <c r="C62" s="89" t="s">
        <v>76</v>
      </c>
      <c r="D62" s="90"/>
      <c r="E62" s="89" t="s">
        <v>76</v>
      </c>
      <c r="F62" s="90"/>
      <c r="G62" s="89" t="s">
        <v>49</v>
      </c>
      <c r="H62" s="90"/>
      <c r="I62" s="89" t="s">
        <v>60</v>
      </c>
      <c r="J62" s="90"/>
      <c r="K62" s="90"/>
      <c r="L62" s="89" t="s">
        <v>60</v>
      </c>
      <c r="M62" s="90"/>
      <c r="N62" s="90"/>
      <c r="O62" s="89"/>
      <c r="P62" s="90"/>
      <c r="Q62" s="89"/>
      <c r="R62" s="90"/>
      <c r="S62" s="91" t="s">
        <v>111</v>
      </c>
      <c r="T62" s="92"/>
      <c r="U62" s="92"/>
      <c r="V62" s="92"/>
      <c r="W62" s="92"/>
      <c r="X62" s="92"/>
      <c r="Y62" s="92"/>
      <c r="Z62" s="92"/>
      <c r="AA62" s="89" t="s">
        <v>51</v>
      </c>
      <c r="AB62" s="90"/>
      <c r="AC62" s="90"/>
      <c r="AD62" s="90"/>
      <c r="AE62" s="90"/>
      <c r="AF62" s="89" t="s">
        <v>52</v>
      </c>
      <c r="AG62" s="90"/>
      <c r="AH62" s="90"/>
      <c r="AI62" s="12" t="s">
        <v>53</v>
      </c>
      <c r="AJ62" s="95" t="s">
        <v>54</v>
      </c>
      <c r="AK62" s="90"/>
      <c r="AL62" s="90"/>
      <c r="AM62" s="90"/>
      <c r="AN62" s="90"/>
      <c r="AO62" s="90"/>
      <c r="AP62" s="13">
        <v>0</v>
      </c>
      <c r="AQ62" s="13">
        <v>0</v>
      </c>
      <c r="AR62" s="13">
        <v>0</v>
      </c>
      <c r="AS62" s="87">
        <v>0</v>
      </c>
      <c r="AT62" s="88"/>
      <c r="AU62" s="87">
        <v>0</v>
      </c>
      <c r="AV62" s="88"/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4"/>
      <c r="BF62" s="14"/>
      <c r="BG62" s="14"/>
      <c r="BH62" s="14"/>
    </row>
    <row r="63" spans="1:60" x14ac:dyDescent="0.2">
      <c r="A63" s="89" t="s">
        <v>48</v>
      </c>
      <c r="B63" s="90"/>
      <c r="C63" s="89" t="s">
        <v>76</v>
      </c>
      <c r="D63" s="90"/>
      <c r="E63" s="89" t="s">
        <v>76</v>
      </c>
      <c r="F63" s="90"/>
      <c r="G63" s="89" t="s">
        <v>49</v>
      </c>
      <c r="H63" s="90"/>
      <c r="I63" s="89" t="s">
        <v>60</v>
      </c>
      <c r="J63" s="90"/>
      <c r="K63" s="90"/>
      <c r="L63" s="89" t="s">
        <v>60</v>
      </c>
      <c r="M63" s="90"/>
      <c r="N63" s="90"/>
      <c r="O63" s="89"/>
      <c r="P63" s="90"/>
      <c r="Q63" s="89"/>
      <c r="R63" s="90"/>
      <c r="S63" s="91" t="s">
        <v>111</v>
      </c>
      <c r="T63" s="92"/>
      <c r="U63" s="92"/>
      <c r="V63" s="92"/>
      <c r="W63" s="92"/>
      <c r="X63" s="92"/>
      <c r="Y63" s="92"/>
      <c r="Z63" s="92"/>
      <c r="AA63" s="89" t="s">
        <v>99</v>
      </c>
      <c r="AB63" s="90"/>
      <c r="AC63" s="90"/>
      <c r="AD63" s="90"/>
      <c r="AE63" s="90"/>
      <c r="AF63" s="89" t="s">
        <v>52</v>
      </c>
      <c r="AG63" s="90"/>
      <c r="AH63" s="90"/>
      <c r="AI63" s="12" t="s">
        <v>102</v>
      </c>
      <c r="AJ63" s="95" t="s">
        <v>103</v>
      </c>
      <c r="AK63" s="90"/>
      <c r="AL63" s="90"/>
      <c r="AM63" s="90"/>
      <c r="AN63" s="90"/>
      <c r="AO63" s="90"/>
      <c r="AP63" s="13">
        <v>250484</v>
      </c>
      <c r="AQ63" s="13">
        <v>0</v>
      </c>
      <c r="AR63" s="13">
        <v>250484</v>
      </c>
      <c r="AS63" s="87">
        <v>0</v>
      </c>
      <c r="AT63" s="88"/>
      <c r="AU63" s="87">
        <v>0</v>
      </c>
      <c r="AV63" s="88"/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4">
        <f t="shared" ref="BE63:BE94" si="6">+AQ63/AP63</f>
        <v>0</v>
      </c>
      <c r="BF63" s="14">
        <f t="shared" ref="BF63:BF94" si="7">+AU63/AP63</f>
        <v>0</v>
      </c>
      <c r="BG63" s="14">
        <f t="shared" ref="BG63:BG94" si="8">+AX63/AP63</f>
        <v>0</v>
      </c>
      <c r="BH63" s="14">
        <f t="shared" ref="BH63:BH94" si="9">+BB63/AP63</f>
        <v>0</v>
      </c>
    </row>
    <row r="64" spans="1:60" x14ac:dyDescent="0.2">
      <c r="A64" s="89" t="s">
        <v>48</v>
      </c>
      <c r="B64" s="90"/>
      <c r="C64" s="89" t="s">
        <v>76</v>
      </c>
      <c r="D64" s="90"/>
      <c r="E64" s="89" t="s">
        <v>76</v>
      </c>
      <c r="F64" s="90"/>
      <c r="G64" s="89" t="s">
        <v>49</v>
      </c>
      <c r="H64" s="90"/>
      <c r="I64" s="89" t="s">
        <v>60</v>
      </c>
      <c r="J64" s="90"/>
      <c r="K64" s="90"/>
      <c r="L64" s="89" t="s">
        <v>64</v>
      </c>
      <c r="M64" s="90"/>
      <c r="N64" s="90"/>
      <c r="O64" s="89"/>
      <c r="P64" s="90"/>
      <c r="Q64" s="89"/>
      <c r="R64" s="90"/>
      <c r="S64" s="91" t="s">
        <v>112</v>
      </c>
      <c r="T64" s="92"/>
      <c r="U64" s="92"/>
      <c r="V64" s="92"/>
      <c r="W64" s="92"/>
      <c r="X64" s="92"/>
      <c r="Y64" s="92"/>
      <c r="Z64" s="92"/>
      <c r="AA64" s="89" t="s">
        <v>51</v>
      </c>
      <c r="AB64" s="90"/>
      <c r="AC64" s="90"/>
      <c r="AD64" s="90"/>
      <c r="AE64" s="90"/>
      <c r="AF64" s="89" t="s">
        <v>52</v>
      </c>
      <c r="AG64" s="90"/>
      <c r="AH64" s="90"/>
      <c r="AI64" s="12" t="s">
        <v>53</v>
      </c>
      <c r="AJ64" s="95" t="s">
        <v>54</v>
      </c>
      <c r="AK64" s="90"/>
      <c r="AL64" s="90"/>
      <c r="AM64" s="90"/>
      <c r="AN64" s="90"/>
      <c r="AO64" s="90"/>
      <c r="AP64" s="13">
        <v>996502</v>
      </c>
      <c r="AQ64" s="13">
        <v>996502</v>
      </c>
      <c r="AR64" s="13">
        <v>0</v>
      </c>
      <c r="AS64" s="87">
        <v>0</v>
      </c>
      <c r="AT64" s="88"/>
      <c r="AU64" s="87">
        <v>996502</v>
      </c>
      <c r="AV64" s="88"/>
      <c r="AW64" s="13">
        <v>0</v>
      </c>
      <c r="AX64" s="13">
        <v>996502</v>
      </c>
      <c r="AY64" s="13">
        <v>0</v>
      </c>
      <c r="AZ64" s="13">
        <v>996502</v>
      </c>
      <c r="BA64" s="13">
        <v>0</v>
      </c>
      <c r="BB64" s="13">
        <v>996502</v>
      </c>
      <c r="BC64" s="13">
        <v>0</v>
      </c>
      <c r="BD64" s="13">
        <v>0</v>
      </c>
      <c r="BE64" s="14">
        <f t="shared" si="6"/>
        <v>1</v>
      </c>
      <c r="BF64" s="14">
        <f t="shared" si="7"/>
        <v>1</v>
      </c>
      <c r="BG64" s="14">
        <f t="shared" si="8"/>
        <v>1</v>
      </c>
      <c r="BH64" s="14">
        <f t="shared" si="9"/>
        <v>1</v>
      </c>
    </row>
    <row r="65" spans="1:60" x14ac:dyDescent="0.2">
      <c r="A65" s="89" t="s">
        <v>48</v>
      </c>
      <c r="B65" s="90"/>
      <c r="C65" s="89" t="s">
        <v>76</v>
      </c>
      <c r="D65" s="90"/>
      <c r="E65" s="89" t="s">
        <v>76</v>
      </c>
      <c r="F65" s="90"/>
      <c r="G65" s="89" t="s">
        <v>49</v>
      </c>
      <c r="H65" s="90"/>
      <c r="I65" s="89" t="s">
        <v>60</v>
      </c>
      <c r="J65" s="90"/>
      <c r="K65" s="90"/>
      <c r="L65" s="89" t="s">
        <v>64</v>
      </c>
      <c r="M65" s="90"/>
      <c r="N65" s="90"/>
      <c r="O65" s="89"/>
      <c r="P65" s="90"/>
      <c r="Q65" s="89"/>
      <c r="R65" s="90"/>
      <c r="S65" s="91" t="s">
        <v>112</v>
      </c>
      <c r="T65" s="92"/>
      <c r="U65" s="92"/>
      <c r="V65" s="92"/>
      <c r="W65" s="92"/>
      <c r="X65" s="92"/>
      <c r="Y65" s="92"/>
      <c r="Z65" s="92"/>
      <c r="AA65" s="89" t="s">
        <v>99</v>
      </c>
      <c r="AB65" s="90"/>
      <c r="AC65" s="90"/>
      <c r="AD65" s="90"/>
      <c r="AE65" s="90"/>
      <c r="AF65" s="89" t="s">
        <v>52</v>
      </c>
      <c r="AG65" s="90"/>
      <c r="AH65" s="90"/>
      <c r="AI65" s="12" t="s">
        <v>100</v>
      </c>
      <c r="AJ65" s="95" t="s">
        <v>101</v>
      </c>
      <c r="AK65" s="90"/>
      <c r="AL65" s="90"/>
      <c r="AM65" s="90"/>
      <c r="AN65" s="90"/>
      <c r="AO65" s="90"/>
      <c r="AP65" s="13">
        <v>8169367</v>
      </c>
      <c r="AQ65" s="13">
        <v>7969366</v>
      </c>
      <c r="AR65" s="13">
        <v>200001</v>
      </c>
      <c r="AS65" s="87">
        <v>0</v>
      </c>
      <c r="AT65" s="88"/>
      <c r="AU65" s="87">
        <v>7969366</v>
      </c>
      <c r="AV65" s="88"/>
      <c r="AW65" s="13">
        <v>0</v>
      </c>
      <c r="AX65" s="13">
        <v>7945119.9699999997</v>
      </c>
      <c r="AY65" s="13">
        <v>24246.03</v>
      </c>
      <c r="AZ65" s="13">
        <v>7945119.9699999997</v>
      </c>
      <c r="BA65" s="13">
        <v>0</v>
      </c>
      <c r="BB65" s="13">
        <v>7945119.9699999997</v>
      </c>
      <c r="BC65" s="13">
        <v>0</v>
      </c>
      <c r="BD65" s="13">
        <v>0</v>
      </c>
      <c r="BE65" s="14">
        <f t="shared" si="6"/>
        <v>0.97551817662249718</v>
      </c>
      <c r="BF65" s="14">
        <f t="shared" si="7"/>
        <v>0.97551817662249718</v>
      </c>
      <c r="BG65" s="14">
        <f t="shared" si="8"/>
        <v>0.97255025634177039</v>
      </c>
      <c r="BH65" s="14">
        <f t="shared" si="9"/>
        <v>0.97255025634177039</v>
      </c>
    </row>
    <row r="66" spans="1:60" x14ac:dyDescent="0.2">
      <c r="A66" s="89" t="s">
        <v>48</v>
      </c>
      <c r="B66" s="90"/>
      <c r="C66" s="89" t="s">
        <v>76</v>
      </c>
      <c r="D66" s="90"/>
      <c r="E66" s="89" t="s">
        <v>76</v>
      </c>
      <c r="F66" s="90"/>
      <c r="G66" s="89" t="s">
        <v>49</v>
      </c>
      <c r="H66" s="90"/>
      <c r="I66" s="89" t="s">
        <v>60</v>
      </c>
      <c r="J66" s="90"/>
      <c r="K66" s="90"/>
      <c r="L66" s="89" t="s">
        <v>66</v>
      </c>
      <c r="M66" s="90"/>
      <c r="N66" s="90"/>
      <c r="O66" s="89"/>
      <c r="P66" s="90"/>
      <c r="Q66" s="89"/>
      <c r="R66" s="90"/>
      <c r="S66" s="91" t="s">
        <v>113</v>
      </c>
      <c r="T66" s="92"/>
      <c r="U66" s="92"/>
      <c r="V66" s="92"/>
      <c r="W66" s="92"/>
      <c r="X66" s="92"/>
      <c r="Y66" s="92"/>
      <c r="Z66" s="92"/>
      <c r="AA66" s="89" t="s">
        <v>99</v>
      </c>
      <c r="AB66" s="90"/>
      <c r="AC66" s="90"/>
      <c r="AD66" s="90"/>
      <c r="AE66" s="90"/>
      <c r="AF66" s="89" t="s">
        <v>52</v>
      </c>
      <c r="AG66" s="90"/>
      <c r="AH66" s="90"/>
      <c r="AI66" s="12" t="s">
        <v>100</v>
      </c>
      <c r="AJ66" s="95" t="s">
        <v>101</v>
      </c>
      <c r="AK66" s="90"/>
      <c r="AL66" s="90"/>
      <c r="AM66" s="90"/>
      <c r="AN66" s="90"/>
      <c r="AO66" s="90"/>
      <c r="AP66" s="13">
        <v>1021853.66</v>
      </c>
      <c r="AQ66" s="13">
        <v>1021853.66</v>
      </c>
      <c r="AR66" s="13">
        <v>0</v>
      </c>
      <c r="AS66" s="87">
        <v>0</v>
      </c>
      <c r="AT66" s="88"/>
      <c r="AU66" s="87">
        <v>1021853.66</v>
      </c>
      <c r="AV66" s="88"/>
      <c r="AW66" s="13">
        <v>0</v>
      </c>
      <c r="AX66" s="13">
        <v>538076.66</v>
      </c>
      <c r="AY66" s="13">
        <v>483777</v>
      </c>
      <c r="AZ66" s="13">
        <v>538076.66</v>
      </c>
      <c r="BA66" s="13">
        <v>0</v>
      </c>
      <c r="BB66" s="13">
        <v>538076.66</v>
      </c>
      <c r="BC66" s="13">
        <v>0</v>
      </c>
      <c r="BD66" s="13">
        <v>0</v>
      </c>
      <c r="BE66" s="14">
        <f t="shared" si="6"/>
        <v>1</v>
      </c>
      <c r="BF66" s="14">
        <f t="shared" si="7"/>
        <v>1</v>
      </c>
      <c r="BG66" s="14">
        <f t="shared" si="8"/>
        <v>0.52656919582790362</v>
      </c>
      <c r="BH66" s="14">
        <f t="shared" si="9"/>
        <v>0.52656919582790362</v>
      </c>
    </row>
    <row r="67" spans="1:60" x14ac:dyDescent="0.2">
      <c r="A67" s="89" t="s">
        <v>48</v>
      </c>
      <c r="B67" s="90"/>
      <c r="C67" s="89" t="s">
        <v>76</v>
      </c>
      <c r="D67" s="90"/>
      <c r="E67" s="89" t="s">
        <v>76</v>
      </c>
      <c r="F67" s="90"/>
      <c r="G67" s="89" t="s">
        <v>49</v>
      </c>
      <c r="H67" s="90"/>
      <c r="I67" s="89" t="s">
        <v>62</v>
      </c>
      <c r="J67" s="90"/>
      <c r="K67" s="90"/>
      <c r="L67" s="89" t="s">
        <v>68</v>
      </c>
      <c r="M67" s="90"/>
      <c r="N67" s="90"/>
      <c r="O67" s="89"/>
      <c r="P67" s="90"/>
      <c r="Q67" s="89"/>
      <c r="R67" s="90"/>
      <c r="S67" s="91" t="s">
        <v>114</v>
      </c>
      <c r="T67" s="92"/>
      <c r="U67" s="92"/>
      <c r="V67" s="92"/>
      <c r="W67" s="92"/>
      <c r="X67" s="92"/>
      <c r="Y67" s="92"/>
      <c r="Z67" s="92"/>
      <c r="AA67" s="89" t="s">
        <v>99</v>
      </c>
      <c r="AB67" s="90"/>
      <c r="AC67" s="90"/>
      <c r="AD67" s="90"/>
      <c r="AE67" s="90"/>
      <c r="AF67" s="89" t="s">
        <v>52</v>
      </c>
      <c r="AG67" s="90"/>
      <c r="AH67" s="90"/>
      <c r="AI67" s="12" t="s">
        <v>100</v>
      </c>
      <c r="AJ67" s="95" t="s">
        <v>101</v>
      </c>
      <c r="AK67" s="90"/>
      <c r="AL67" s="90"/>
      <c r="AM67" s="90"/>
      <c r="AN67" s="90"/>
      <c r="AO67" s="90"/>
      <c r="AP67" s="13">
        <v>2500000</v>
      </c>
      <c r="AQ67" s="13">
        <v>2332400</v>
      </c>
      <c r="AR67" s="13">
        <v>167600</v>
      </c>
      <c r="AS67" s="87">
        <v>0</v>
      </c>
      <c r="AT67" s="88"/>
      <c r="AU67" s="87">
        <v>2332400</v>
      </c>
      <c r="AV67" s="88"/>
      <c r="AW67" s="13">
        <v>0</v>
      </c>
      <c r="AX67" s="13">
        <v>2332400</v>
      </c>
      <c r="AY67" s="13">
        <v>0</v>
      </c>
      <c r="AZ67" s="13">
        <v>2332400</v>
      </c>
      <c r="BA67" s="13">
        <v>0</v>
      </c>
      <c r="BB67" s="13">
        <v>2332400</v>
      </c>
      <c r="BC67" s="13">
        <v>0</v>
      </c>
      <c r="BD67" s="13">
        <v>0</v>
      </c>
      <c r="BE67" s="14">
        <f t="shared" si="6"/>
        <v>0.93296000000000001</v>
      </c>
      <c r="BF67" s="14">
        <f t="shared" si="7"/>
        <v>0.93296000000000001</v>
      </c>
      <c r="BG67" s="14">
        <f t="shared" si="8"/>
        <v>0.93296000000000001</v>
      </c>
      <c r="BH67" s="14">
        <f t="shared" si="9"/>
        <v>0.93296000000000001</v>
      </c>
    </row>
    <row r="68" spans="1:60" s="15" customFormat="1" x14ac:dyDescent="0.2">
      <c r="A68" s="77" t="s">
        <v>48</v>
      </c>
      <c r="B68" s="78"/>
      <c r="C68" s="77" t="s">
        <v>76</v>
      </c>
      <c r="D68" s="78"/>
      <c r="E68" s="77" t="s">
        <v>76</v>
      </c>
      <c r="F68" s="78"/>
      <c r="G68" s="77" t="s">
        <v>76</v>
      </c>
      <c r="H68" s="78"/>
      <c r="I68" s="77"/>
      <c r="J68" s="78"/>
      <c r="K68" s="78"/>
      <c r="L68" s="77"/>
      <c r="M68" s="78"/>
      <c r="N68" s="78"/>
      <c r="O68" s="77"/>
      <c r="P68" s="78"/>
      <c r="Q68" s="77"/>
      <c r="R68" s="78"/>
      <c r="S68" s="102" t="s">
        <v>115</v>
      </c>
      <c r="T68" s="78"/>
      <c r="U68" s="78"/>
      <c r="V68" s="78"/>
      <c r="W68" s="78"/>
      <c r="X68" s="78"/>
      <c r="Y68" s="78"/>
      <c r="Z68" s="78"/>
      <c r="AA68" s="77" t="s">
        <v>51</v>
      </c>
      <c r="AB68" s="78"/>
      <c r="AC68" s="78"/>
      <c r="AD68" s="78"/>
      <c r="AE68" s="78"/>
      <c r="AF68" s="77" t="s">
        <v>52</v>
      </c>
      <c r="AG68" s="78"/>
      <c r="AH68" s="78"/>
      <c r="AI68" s="9" t="s">
        <v>53</v>
      </c>
      <c r="AJ68" s="101" t="s">
        <v>54</v>
      </c>
      <c r="AK68" s="78"/>
      <c r="AL68" s="78"/>
      <c r="AM68" s="78"/>
      <c r="AN68" s="78"/>
      <c r="AO68" s="78"/>
      <c r="AP68" s="10">
        <v>352809486</v>
      </c>
      <c r="AQ68" s="10">
        <v>349425737.73000002</v>
      </c>
      <c r="AR68" s="10">
        <v>3383748.27</v>
      </c>
      <c r="AS68" s="80">
        <v>0</v>
      </c>
      <c r="AT68" s="81"/>
      <c r="AU68" s="80">
        <v>346853159.67000002</v>
      </c>
      <c r="AV68" s="81"/>
      <c r="AW68" s="10">
        <v>2572578.06</v>
      </c>
      <c r="AX68" s="10">
        <v>346396937.93000001</v>
      </c>
      <c r="AY68" s="10">
        <v>456221.74</v>
      </c>
      <c r="AZ68" s="10">
        <v>346396937.93000001</v>
      </c>
      <c r="BA68" s="10">
        <v>0</v>
      </c>
      <c r="BB68" s="10">
        <v>346396937.93000001</v>
      </c>
      <c r="BC68" s="10">
        <v>0</v>
      </c>
      <c r="BD68" s="10">
        <v>0</v>
      </c>
      <c r="BE68" s="11">
        <f t="shared" si="6"/>
        <v>0.99040913466255276</v>
      </c>
      <c r="BF68" s="11">
        <f t="shared" si="7"/>
        <v>0.98311744279460789</v>
      </c>
      <c r="BG68" s="11">
        <f t="shared" si="8"/>
        <v>0.98182433204191111</v>
      </c>
      <c r="BH68" s="11">
        <f t="shared" si="9"/>
        <v>0.98182433204191111</v>
      </c>
    </row>
    <row r="69" spans="1:60" s="15" customFormat="1" x14ac:dyDescent="0.2">
      <c r="A69" s="77" t="s">
        <v>48</v>
      </c>
      <c r="B69" s="78"/>
      <c r="C69" s="77" t="s">
        <v>76</v>
      </c>
      <c r="D69" s="78"/>
      <c r="E69" s="77" t="s">
        <v>76</v>
      </c>
      <c r="F69" s="78"/>
      <c r="G69" s="77" t="s">
        <v>76</v>
      </c>
      <c r="H69" s="78"/>
      <c r="I69" s="77"/>
      <c r="J69" s="78"/>
      <c r="K69" s="78"/>
      <c r="L69" s="77"/>
      <c r="M69" s="78"/>
      <c r="N69" s="78"/>
      <c r="O69" s="77"/>
      <c r="P69" s="78"/>
      <c r="Q69" s="77"/>
      <c r="R69" s="78"/>
      <c r="S69" s="102" t="s">
        <v>115</v>
      </c>
      <c r="T69" s="78"/>
      <c r="U69" s="78"/>
      <c r="V69" s="78"/>
      <c r="W69" s="78"/>
      <c r="X69" s="78"/>
      <c r="Y69" s="78"/>
      <c r="Z69" s="78"/>
      <c r="AA69" s="77" t="s">
        <v>99</v>
      </c>
      <c r="AB69" s="78"/>
      <c r="AC69" s="78"/>
      <c r="AD69" s="78"/>
      <c r="AE69" s="78"/>
      <c r="AF69" s="77" t="s">
        <v>52</v>
      </c>
      <c r="AG69" s="78"/>
      <c r="AH69" s="78"/>
      <c r="AI69" s="9" t="s">
        <v>100</v>
      </c>
      <c r="AJ69" s="101" t="s">
        <v>101</v>
      </c>
      <c r="AK69" s="78"/>
      <c r="AL69" s="78"/>
      <c r="AM69" s="78"/>
      <c r="AN69" s="78"/>
      <c r="AO69" s="78"/>
      <c r="AP69" s="10">
        <v>295629412.73000002</v>
      </c>
      <c r="AQ69" s="10">
        <v>288772221.31999999</v>
      </c>
      <c r="AR69" s="10">
        <v>6857191.4100000001</v>
      </c>
      <c r="AS69" s="80">
        <v>0</v>
      </c>
      <c r="AT69" s="81"/>
      <c r="AU69" s="80">
        <v>288772220.58999997</v>
      </c>
      <c r="AV69" s="81"/>
      <c r="AW69" s="10">
        <v>0.73</v>
      </c>
      <c r="AX69" s="10">
        <v>279250665.58999997</v>
      </c>
      <c r="AY69" s="10">
        <v>9521555</v>
      </c>
      <c r="AZ69" s="10">
        <v>278629578.58999997</v>
      </c>
      <c r="BA69" s="10">
        <v>621087</v>
      </c>
      <c r="BB69" s="10">
        <v>278629578.58999997</v>
      </c>
      <c r="BC69" s="10">
        <v>0</v>
      </c>
      <c r="BD69" s="10">
        <v>0</v>
      </c>
      <c r="BE69" s="11">
        <f t="shared" si="6"/>
        <v>0.97680477275019062</v>
      </c>
      <c r="BF69" s="11">
        <f t="shared" si="7"/>
        <v>0.97680477028088286</v>
      </c>
      <c r="BG69" s="11">
        <f t="shared" si="8"/>
        <v>0.94459703116564098</v>
      </c>
      <c r="BH69" s="11">
        <f t="shared" si="9"/>
        <v>0.94249613398404952</v>
      </c>
    </row>
    <row r="70" spans="1:60" s="15" customFormat="1" x14ac:dyDescent="0.2">
      <c r="A70" s="77" t="s">
        <v>48</v>
      </c>
      <c r="B70" s="78"/>
      <c r="C70" s="77" t="s">
        <v>76</v>
      </c>
      <c r="D70" s="78"/>
      <c r="E70" s="77" t="s">
        <v>76</v>
      </c>
      <c r="F70" s="78"/>
      <c r="G70" s="77" t="s">
        <v>76</v>
      </c>
      <c r="H70" s="78"/>
      <c r="I70" s="77"/>
      <c r="J70" s="78"/>
      <c r="K70" s="78"/>
      <c r="L70" s="77"/>
      <c r="M70" s="78"/>
      <c r="N70" s="78"/>
      <c r="O70" s="77"/>
      <c r="P70" s="78"/>
      <c r="Q70" s="77"/>
      <c r="R70" s="78"/>
      <c r="S70" s="102" t="s">
        <v>115</v>
      </c>
      <c r="T70" s="78"/>
      <c r="U70" s="78"/>
      <c r="V70" s="78"/>
      <c r="W70" s="78"/>
      <c r="X70" s="78"/>
      <c r="Y70" s="78"/>
      <c r="Z70" s="78"/>
      <c r="AA70" s="77" t="s">
        <v>99</v>
      </c>
      <c r="AB70" s="78"/>
      <c r="AC70" s="78"/>
      <c r="AD70" s="78"/>
      <c r="AE70" s="78"/>
      <c r="AF70" s="77" t="s">
        <v>52</v>
      </c>
      <c r="AG70" s="78"/>
      <c r="AH70" s="78"/>
      <c r="AI70" s="9" t="s">
        <v>102</v>
      </c>
      <c r="AJ70" s="101" t="s">
        <v>103</v>
      </c>
      <c r="AK70" s="78"/>
      <c r="AL70" s="78"/>
      <c r="AM70" s="78"/>
      <c r="AN70" s="78"/>
      <c r="AO70" s="78"/>
      <c r="AP70" s="10">
        <v>10501098.210000001</v>
      </c>
      <c r="AQ70" s="10">
        <v>6446564</v>
      </c>
      <c r="AR70" s="10">
        <v>4054534.21</v>
      </c>
      <c r="AS70" s="80">
        <v>0</v>
      </c>
      <c r="AT70" s="81"/>
      <c r="AU70" s="80">
        <v>6225465.79</v>
      </c>
      <c r="AV70" s="81"/>
      <c r="AW70" s="10">
        <v>221098.21</v>
      </c>
      <c r="AX70" s="10">
        <v>6225465.79</v>
      </c>
      <c r="AY70" s="10">
        <v>0</v>
      </c>
      <c r="AZ70" s="10">
        <v>6225465.79</v>
      </c>
      <c r="BA70" s="10">
        <v>0</v>
      </c>
      <c r="BB70" s="10">
        <v>6225465.79</v>
      </c>
      <c r="BC70" s="10">
        <v>0</v>
      </c>
      <c r="BD70" s="10">
        <v>0</v>
      </c>
      <c r="BE70" s="11">
        <f t="shared" si="6"/>
        <v>0.61389426811198244</v>
      </c>
      <c r="BF70" s="11">
        <f t="shared" si="7"/>
        <v>0.59283949787952694</v>
      </c>
      <c r="BG70" s="11">
        <f t="shared" si="8"/>
        <v>0.59283949787952694</v>
      </c>
      <c r="BH70" s="11">
        <f t="shared" si="9"/>
        <v>0.59283949787952694</v>
      </c>
    </row>
    <row r="71" spans="1:60" x14ac:dyDescent="0.2">
      <c r="A71" s="89" t="s">
        <v>48</v>
      </c>
      <c r="B71" s="90"/>
      <c r="C71" s="89" t="s">
        <v>76</v>
      </c>
      <c r="D71" s="90"/>
      <c r="E71" s="89" t="s">
        <v>76</v>
      </c>
      <c r="F71" s="90"/>
      <c r="G71" s="89" t="s">
        <v>76</v>
      </c>
      <c r="H71" s="90"/>
      <c r="I71" s="89" t="s">
        <v>64</v>
      </c>
      <c r="J71" s="90"/>
      <c r="K71" s="90"/>
      <c r="L71" s="89" t="s">
        <v>62</v>
      </c>
      <c r="M71" s="90"/>
      <c r="N71" s="90"/>
      <c r="O71" s="89"/>
      <c r="P71" s="90"/>
      <c r="Q71" s="89"/>
      <c r="R71" s="90"/>
      <c r="S71" s="91" t="s">
        <v>116</v>
      </c>
      <c r="T71" s="92"/>
      <c r="U71" s="92"/>
      <c r="V71" s="92"/>
      <c r="W71" s="92"/>
      <c r="X71" s="92"/>
      <c r="Y71" s="92"/>
      <c r="Z71" s="92"/>
      <c r="AA71" s="89" t="s">
        <v>51</v>
      </c>
      <c r="AB71" s="90"/>
      <c r="AC71" s="90"/>
      <c r="AD71" s="90"/>
      <c r="AE71" s="90"/>
      <c r="AF71" s="89" t="s">
        <v>52</v>
      </c>
      <c r="AG71" s="90"/>
      <c r="AH71" s="90"/>
      <c r="AI71" s="12" t="s">
        <v>53</v>
      </c>
      <c r="AJ71" s="95" t="s">
        <v>54</v>
      </c>
      <c r="AK71" s="90"/>
      <c r="AL71" s="90"/>
      <c r="AM71" s="90"/>
      <c r="AN71" s="90"/>
      <c r="AO71" s="90"/>
      <c r="AP71" s="13">
        <v>5992484</v>
      </c>
      <c r="AQ71" s="13">
        <v>5992484</v>
      </c>
      <c r="AR71" s="13">
        <v>0</v>
      </c>
      <c r="AS71" s="87">
        <v>0</v>
      </c>
      <c r="AT71" s="88"/>
      <c r="AU71" s="87">
        <v>5400098</v>
      </c>
      <c r="AV71" s="88"/>
      <c r="AW71" s="13">
        <v>592386</v>
      </c>
      <c r="AX71" s="13">
        <v>5400098</v>
      </c>
      <c r="AY71" s="13">
        <v>0</v>
      </c>
      <c r="AZ71" s="13">
        <v>5400098</v>
      </c>
      <c r="BA71" s="13">
        <v>0</v>
      </c>
      <c r="BB71" s="13">
        <v>5400098</v>
      </c>
      <c r="BC71" s="13">
        <v>0</v>
      </c>
      <c r="BD71" s="13">
        <v>0</v>
      </c>
      <c r="BE71" s="17">
        <f t="shared" si="6"/>
        <v>1</v>
      </c>
      <c r="BF71" s="17">
        <f t="shared" si="7"/>
        <v>0.90114516784692289</v>
      </c>
      <c r="BG71" s="17">
        <f t="shared" si="8"/>
        <v>0.90114516784692289</v>
      </c>
      <c r="BH71" s="17">
        <f t="shared" si="9"/>
        <v>0.90114516784692289</v>
      </c>
    </row>
    <row r="72" spans="1:60" x14ac:dyDescent="0.2">
      <c r="A72" s="89" t="s">
        <v>48</v>
      </c>
      <c r="B72" s="90"/>
      <c r="C72" s="89" t="s">
        <v>76</v>
      </c>
      <c r="D72" s="90"/>
      <c r="E72" s="89" t="s">
        <v>76</v>
      </c>
      <c r="F72" s="90"/>
      <c r="G72" s="89" t="s">
        <v>76</v>
      </c>
      <c r="H72" s="90"/>
      <c r="I72" s="89" t="s">
        <v>66</v>
      </c>
      <c r="J72" s="90"/>
      <c r="K72" s="90"/>
      <c r="L72" s="89" t="s">
        <v>62</v>
      </c>
      <c r="M72" s="90"/>
      <c r="N72" s="90"/>
      <c r="O72" s="89"/>
      <c r="P72" s="90"/>
      <c r="Q72" s="89"/>
      <c r="R72" s="90"/>
      <c r="S72" s="91" t="s">
        <v>117</v>
      </c>
      <c r="T72" s="92"/>
      <c r="U72" s="92"/>
      <c r="V72" s="92"/>
      <c r="W72" s="92"/>
      <c r="X72" s="92"/>
      <c r="Y72" s="92"/>
      <c r="Z72" s="92"/>
      <c r="AA72" s="89" t="s">
        <v>51</v>
      </c>
      <c r="AB72" s="90"/>
      <c r="AC72" s="90"/>
      <c r="AD72" s="90"/>
      <c r="AE72" s="90"/>
      <c r="AF72" s="89" t="s">
        <v>52</v>
      </c>
      <c r="AG72" s="90"/>
      <c r="AH72" s="90"/>
      <c r="AI72" s="12" t="s">
        <v>53</v>
      </c>
      <c r="AJ72" s="95" t="s">
        <v>54</v>
      </c>
      <c r="AK72" s="90"/>
      <c r="AL72" s="90"/>
      <c r="AM72" s="90"/>
      <c r="AN72" s="90"/>
      <c r="AO72" s="90"/>
      <c r="AP72" s="13">
        <v>3258639</v>
      </c>
      <c r="AQ72" s="13">
        <v>859200</v>
      </c>
      <c r="AR72" s="13">
        <v>2399439</v>
      </c>
      <c r="AS72" s="87">
        <v>0</v>
      </c>
      <c r="AT72" s="88"/>
      <c r="AU72" s="87">
        <v>859200</v>
      </c>
      <c r="AV72" s="88"/>
      <c r="AW72" s="13">
        <v>0</v>
      </c>
      <c r="AX72" s="13">
        <v>859200</v>
      </c>
      <c r="AY72" s="13">
        <v>0</v>
      </c>
      <c r="AZ72" s="13">
        <v>859200</v>
      </c>
      <c r="BA72" s="13">
        <v>0</v>
      </c>
      <c r="BB72" s="13">
        <v>859200</v>
      </c>
      <c r="BC72" s="13">
        <v>0</v>
      </c>
      <c r="BD72" s="13">
        <v>0</v>
      </c>
      <c r="BE72" s="17">
        <f t="shared" si="6"/>
        <v>0.26366835970477243</v>
      </c>
      <c r="BF72" s="17">
        <f t="shared" si="7"/>
        <v>0.26366835970477243</v>
      </c>
      <c r="BG72" s="17">
        <f t="shared" si="8"/>
        <v>0.26366835970477243</v>
      </c>
      <c r="BH72" s="17">
        <f t="shared" si="9"/>
        <v>0.26366835970477243</v>
      </c>
    </row>
    <row r="73" spans="1:60" x14ac:dyDescent="0.2">
      <c r="A73" s="89" t="s">
        <v>48</v>
      </c>
      <c r="B73" s="90"/>
      <c r="C73" s="89" t="s">
        <v>76</v>
      </c>
      <c r="D73" s="90"/>
      <c r="E73" s="89" t="s">
        <v>76</v>
      </c>
      <c r="F73" s="90"/>
      <c r="G73" s="89" t="s">
        <v>76</v>
      </c>
      <c r="H73" s="90"/>
      <c r="I73" s="89" t="s">
        <v>66</v>
      </c>
      <c r="J73" s="90"/>
      <c r="K73" s="90"/>
      <c r="L73" s="89" t="s">
        <v>72</v>
      </c>
      <c r="M73" s="90"/>
      <c r="N73" s="90"/>
      <c r="O73" s="89"/>
      <c r="P73" s="90"/>
      <c r="Q73" s="89"/>
      <c r="R73" s="90"/>
      <c r="S73" s="91" t="s">
        <v>118</v>
      </c>
      <c r="T73" s="92"/>
      <c r="U73" s="92"/>
      <c r="V73" s="92"/>
      <c r="W73" s="92"/>
      <c r="X73" s="92"/>
      <c r="Y73" s="92"/>
      <c r="Z73" s="92"/>
      <c r="AA73" s="89" t="s">
        <v>51</v>
      </c>
      <c r="AB73" s="90"/>
      <c r="AC73" s="90"/>
      <c r="AD73" s="90"/>
      <c r="AE73" s="90"/>
      <c r="AF73" s="89" t="s">
        <v>52</v>
      </c>
      <c r="AG73" s="90"/>
      <c r="AH73" s="90"/>
      <c r="AI73" s="12" t="s">
        <v>53</v>
      </c>
      <c r="AJ73" s="95" t="s">
        <v>54</v>
      </c>
      <c r="AK73" s="90"/>
      <c r="AL73" s="90"/>
      <c r="AM73" s="90"/>
      <c r="AN73" s="90"/>
      <c r="AO73" s="90"/>
      <c r="AP73" s="13">
        <v>2657636</v>
      </c>
      <c r="AQ73" s="13">
        <v>2657636</v>
      </c>
      <c r="AR73" s="13">
        <v>0</v>
      </c>
      <c r="AS73" s="87">
        <v>0</v>
      </c>
      <c r="AT73" s="88"/>
      <c r="AU73" s="87">
        <v>2657636</v>
      </c>
      <c r="AV73" s="88"/>
      <c r="AW73" s="13">
        <v>0</v>
      </c>
      <c r="AX73" s="13">
        <v>2657636</v>
      </c>
      <c r="AY73" s="13">
        <v>0</v>
      </c>
      <c r="AZ73" s="13">
        <v>2657636</v>
      </c>
      <c r="BA73" s="13">
        <v>0</v>
      </c>
      <c r="BB73" s="13">
        <v>2657636</v>
      </c>
      <c r="BC73" s="13">
        <v>0</v>
      </c>
      <c r="BD73" s="13">
        <v>0</v>
      </c>
      <c r="BE73" s="17">
        <f t="shared" si="6"/>
        <v>1</v>
      </c>
      <c r="BF73" s="17">
        <f t="shared" si="7"/>
        <v>1</v>
      </c>
      <c r="BG73" s="17">
        <f t="shared" si="8"/>
        <v>1</v>
      </c>
      <c r="BH73" s="17">
        <f t="shared" si="9"/>
        <v>1</v>
      </c>
    </row>
    <row r="74" spans="1:60" x14ac:dyDescent="0.2">
      <c r="A74" s="89" t="s">
        <v>48</v>
      </c>
      <c r="B74" s="90"/>
      <c r="C74" s="89" t="s">
        <v>76</v>
      </c>
      <c r="D74" s="90"/>
      <c r="E74" s="89" t="s">
        <v>76</v>
      </c>
      <c r="F74" s="90"/>
      <c r="G74" s="89" t="s">
        <v>76</v>
      </c>
      <c r="H74" s="90"/>
      <c r="I74" s="89" t="s">
        <v>66</v>
      </c>
      <c r="J74" s="90"/>
      <c r="K74" s="90"/>
      <c r="L74" s="89" t="s">
        <v>72</v>
      </c>
      <c r="M74" s="90"/>
      <c r="N74" s="90"/>
      <c r="O74" s="89"/>
      <c r="P74" s="90"/>
      <c r="Q74" s="89"/>
      <c r="R74" s="90"/>
      <c r="S74" s="91" t="s">
        <v>118</v>
      </c>
      <c r="T74" s="92"/>
      <c r="U74" s="92"/>
      <c r="V74" s="92"/>
      <c r="W74" s="92"/>
      <c r="X74" s="92"/>
      <c r="Y74" s="92"/>
      <c r="Z74" s="92"/>
      <c r="AA74" s="89" t="s">
        <v>99</v>
      </c>
      <c r="AB74" s="90"/>
      <c r="AC74" s="90"/>
      <c r="AD74" s="90"/>
      <c r="AE74" s="90"/>
      <c r="AF74" s="89" t="s">
        <v>52</v>
      </c>
      <c r="AG74" s="90"/>
      <c r="AH74" s="90"/>
      <c r="AI74" s="12" t="s">
        <v>100</v>
      </c>
      <c r="AJ74" s="95" t="s">
        <v>101</v>
      </c>
      <c r="AK74" s="90"/>
      <c r="AL74" s="90"/>
      <c r="AM74" s="90"/>
      <c r="AN74" s="90"/>
      <c r="AO74" s="90"/>
      <c r="AP74" s="13">
        <v>48489403</v>
      </c>
      <c r="AQ74" s="13">
        <v>48066033</v>
      </c>
      <c r="AR74" s="13">
        <v>423370</v>
      </c>
      <c r="AS74" s="87">
        <v>0</v>
      </c>
      <c r="AT74" s="88"/>
      <c r="AU74" s="87">
        <v>48066033</v>
      </c>
      <c r="AV74" s="88"/>
      <c r="AW74" s="13">
        <v>0</v>
      </c>
      <c r="AX74" s="13">
        <v>48066033</v>
      </c>
      <c r="AY74" s="13">
        <v>0</v>
      </c>
      <c r="AZ74" s="13">
        <v>48066033</v>
      </c>
      <c r="BA74" s="13">
        <v>0</v>
      </c>
      <c r="BB74" s="13">
        <v>48066033</v>
      </c>
      <c r="BC74" s="13">
        <v>0</v>
      </c>
      <c r="BD74" s="13">
        <v>0</v>
      </c>
      <c r="BE74" s="17">
        <f t="shared" si="6"/>
        <v>0.99126881393033439</v>
      </c>
      <c r="BF74" s="17">
        <f t="shared" si="7"/>
        <v>0.99126881393033439</v>
      </c>
      <c r="BG74" s="17">
        <f t="shared" si="8"/>
        <v>0.99126881393033439</v>
      </c>
      <c r="BH74" s="17">
        <f t="shared" si="9"/>
        <v>0.99126881393033439</v>
      </c>
    </row>
    <row r="75" spans="1:60" x14ac:dyDescent="0.2">
      <c r="A75" s="89" t="s">
        <v>48</v>
      </c>
      <c r="B75" s="90"/>
      <c r="C75" s="89" t="s">
        <v>76</v>
      </c>
      <c r="D75" s="90"/>
      <c r="E75" s="89" t="s">
        <v>76</v>
      </c>
      <c r="F75" s="90"/>
      <c r="G75" s="89" t="s">
        <v>76</v>
      </c>
      <c r="H75" s="90"/>
      <c r="I75" s="89" t="s">
        <v>68</v>
      </c>
      <c r="J75" s="90"/>
      <c r="K75" s="90"/>
      <c r="L75" s="89" t="s">
        <v>57</v>
      </c>
      <c r="M75" s="90"/>
      <c r="N75" s="90"/>
      <c r="O75" s="89"/>
      <c r="P75" s="90"/>
      <c r="Q75" s="89"/>
      <c r="R75" s="90"/>
      <c r="S75" s="91" t="s">
        <v>119</v>
      </c>
      <c r="T75" s="92"/>
      <c r="U75" s="92"/>
      <c r="V75" s="92"/>
      <c r="W75" s="92"/>
      <c r="X75" s="92"/>
      <c r="Y75" s="92"/>
      <c r="Z75" s="92"/>
      <c r="AA75" s="89" t="s">
        <v>51</v>
      </c>
      <c r="AB75" s="90"/>
      <c r="AC75" s="90"/>
      <c r="AD75" s="90"/>
      <c r="AE75" s="90"/>
      <c r="AF75" s="89" t="s">
        <v>52</v>
      </c>
      <c r="AG75" s="90"/>
      <c r="AH75" s="90"/>
      <c r="AI75" s="12" t="s">
        <v>53</v>
      </c>
      <c r="AJ75" s="95" t="s">
        <v>54</v>
      </c>
      <c r="AK75" s="90"/>
      <c r="AL75" s="90"/>
      <c r="AM75" s="90"/>
      <c r="AN75" s="90"/>
      <c r="AO75" s="90"/>
      <c r="AP75" s="13">
        <v>27846737</v>
      </c>
      <c r="AQ75" s="13">
        <v>27846737</v>
      </c>
      <c r="AR75" s="13">
        <v>0</v>
      </c>
      <c r="AS75" s="87">
        <v>0</v>
      </c>
      <c r="AT75" s="88"/>
      <c r="AU75" s="87">
        <v>27846737</v>
      </c>
      <c r="AV75" s="88"/>
      <c r="AW75" s="13">
        <v>0</v>
      </c>
      <c r="AX75" s="13">
        <v>27846737</v>
      </c>
      <c r="AY75" s="13">
        <v>0</v>
      </c>
      <c r="AZ75" s="13">
        <v>27846737</v>
      </c>
      <c r="BA75" s="13">
        <v>0</v>
      </c>
      <c r="BB75" s="13">
        <v>27846737</v>
      </c>
      <c r="BC75" s="13">
        <v>0</v>
      </c>
      <c r="BD75" s="13">
        <v>0</v>
      </c>
      <c r="BE75" s="17">
        <f t="shared" si="6"/>
        <v>1</v>
      </c>
      <c r="BF75" s="17">
        <f t="shared" si="7"/>
        <v>1</v>
      </c>
      <c r="BG75" s="17">
        <f t="shared" si="8"/>
        <v>1</v>
      </c>
      <c r="BH75" s="17">
        <f t="shared" si="9"/>
        <v>1</v>
      </c>
    </row>
    <row r="76" spans="1:60" x14ac:dyDescent="0.2">
      <c r="A76" s="89" t="s">
        <v>48</v>
      </c>
      <c r="B76" s="90"/>
      <c r="C76" s="89" t="s">
        <v>76</v>
      </c>
      <c r="D76" s="90"/>
      <c r="E76" s="89" t="s">
        <v>76</v>
      </c>
      <c r="F76" s="90"/>
      <c r="G76" s="89" t="s">
        <v>76</v>
      </c>
      <c r="H76" s="90"/>
      <c r="I76" s="89" t="s">
        <v>68</v>
      </c>
      <c r="J76" s="90"/>
      <c r="K76" s="90"/>
      <c r="L76" s="89" t="s">
        <v>57</v>
      </c>
      <c r="M76" s="90"/>
      <c r="N76" s="90"/>
      <c r="O76" s="89"/>
      <c r="P76" s="90"/>
      <c r="Q76" s="89"/>
      <c r="R76" s="90"/>
      <c r="S76" s="91" t="s">
        <v>119</v>
      </c>
      <c r="T76" s="92"/>
      <c r="U76" s="92"/>
      <c r="V76" s="92"/>
      <c r="W76" s="92"/>
      <c r="X76" s="92"/>
      <c r="Y76" s="92"/>
      <c r="Z76" s="92"/>
      <c r="AA76" s="89" t="s">
        <v>99</v>
      </c>
      <c r="AB76" s="90"/>
      <c r="AC76" s="90"/>
      <c r="AD76" s="90"/>
      <c r="AE76" s="90"/>
      <c r="AF76" s="89" t="s">
        <v>52</v>
      </c>
      <c r="AG76" s="90"/>
      <c r="AH76" s="90"/>
      <c r="AI76" s="12" t="s">
        <v>100</v>
      </c>
      <c r="AJ76" s="95" t="s">
        <v>101</v>
      </c>
      <c r="AK76" s="90"/>
      <c r="AL76" s="90"/>
      <c r="AM76" s="90"/>
      <c r="AN76" s="90"/>
      <c r="AO76" s="90"/>
      <c r="AP76" s="13">
        <v>21773300</v>
      </c>
      <c r="AQ76" s="13">
        <v>19282283.59</v>
      </c>
      <c r="AR76" s="13">
        <v>2491016.41</v>
      </c>
      <c r="AS76" s="87">
        <v>0</v>
      </c>
      <c r="AT76" s="88"/>
      <c r="AU76" s="87">
        <v>19282283.59</v>
      </c>
      <c r="AV76" s="88"/>
      <c r="AW76" s="13">
        <v>0</v>
      </c>
      <c r="AX76" s="13">
        <v>10710377.59</v>
      </c>
      <c r="AY76" s="13">
        <v>8571906</v>
      </c>
      <c r="AZ76" s="13">
        <v>10710377.59</v>
      </c>
      <c r="BA76" s="13">
        <v>0</v>
      </c>
      <c r="BB76" s="13">
        <v>10710377.59</v>
      </c>
      <c r="BC76" s="13">
        <v>0</v>
      </c>
      <c r="BD76" s="13">
        <v>0</v>
      </c>
      <c r="BE76" s="17">
        <f t="shared" si="6"/>
        <v>0.88559306995264842</v>
      </c>
      <c r="BF76" s="17">
        <f t="shared" si="7"/>
        <v>0.88559306995264842</v>
      </c>
      <c r="BG76" s="17">
        <f t="shared" si="8"/>
        <v>0.49190419412767011</v>
      </c>
      <c r="BH76" s="17">
        <f t="shared" si="9"/>
        <v>0.49190419412767011</v>
      </c>
    </row>
    <row r="77" spans="1:60" x14ac:dyDescent="0.2">
      <c r="A77" s="89" t="s">
        <v>48</v>
      </c>
      <c r="B77" s="90"/>
      <c r="C77" s="89" t="s">
        <v>76</v>
      </c>
      <c r="D77" s="90"/>
      <c r="E77" s="89" t="s">
        <v>76</v>
      </c>
      <c r="F77" s="90"/>
      <c r="G77" s="89" t="s">
        <v>76</v>
      </c>
      <c r="H77" s="90"/>
      <c r="I77" s="89" t="s">
        <v>70</v>
      </c>
      <c r="J77" s="90"/>
      <c r="K77" s="90"/>
      <c r="L77" s="89" t="s">
        <v>79</v>
      </c>
      <c r="M77" s="90"/>
      <c r="N77" s="90"/>
      <c r="O77" s="89"/>
      <c r="P77" s="90"/>
      <c r="Q77" s="89"/>
      <c r="R77" s="90"/>
      <c r="S77" s="91" t="s">
        <v>120</v>
      </c>
      <c r="T77" s="92"/>
      <c r="U77" s="92"/>
      <c r="V77" s="92"/>
      <c r="W77" s="92"/>
      <c r="X77" s="92"/>
      <c r="Y77" s="92"/>
      <c r="Z77" s="92"/>
      <c r="AA77" s="89" t="s">
        <v>51</v>
      </c>
      <c r="AB77" s="90"/>
      <c r="AC77" s="90"/>
      <c r="AD77" s="90"/>
      <c r="AE77" s="90"/>
      <c r="AF77" s="89" t="s">
        <v>52</v>
      </c>
      <c r="AG77" s="90"/>
      <c r="AH77" s="90"/>
      <c r="AI77" s="12" t="s">
        <v>53</v>
      </c>
      <c r="AJ77" s="95" t="s">
        <v>54</v>
      </c>
      <c r="AK77" s="90"/>
      <c r="AL77" s="90"/>
      <c r="AM77" s="90"/>
      <c r="AN77" s="90"/>
      <c r="AO77" s="90"/>
      <c r="AP77" s="13">
        <v>385000</v>
      </c>
      <c r="AQ77" s="13">
        <v>107900</v>
      </c>
      <c r="AR77" s="13">
        <v>277100</v>
      </c>
      <c r="AS77" s="87">
        <v>0</v>
      </c>
      <c r="AT77" s="88"/>
      <c r="AU77" s="87">
        <v>107900</v>
      </c>
      <c r="AV77" s="88"/>
      <c r="AW77" s="13">
        <v>0</v>
      </c>
      <c r="AX77" s="13">
        <v>107900</v>
      </c>
      <c r="AY77" s="13">
        <v>0</v>
      </c>
      <c r="AZ77" s="13">
        <v>107900</v>
      </c>
      <c r="BA77" s="13">
        <v>0</v>
      </c>
      <c r="BB77" s="13">
        <v>107900</v>
      </c>
      <c r="BC77" s="13">
        <v>0</v>
      </c>
      <c r="BD77" s="13">
        <v>0</v>
      </c>
      <c r="BE77" s="17">
        <f t="shared" si="6"/>
        <v>0.28025974025974026</v>
      </c>
      <c r="BF77" s="17">
        <f t="shared" si="7"/>
        <v>0.28025974025974026</v>
      </c>
      <c r="BG77" s="17">
        <f t="shared" si="8"/>
        <v>0.28025974025974026</v>
      </c>
      <c r="BH77" s="17">
        <f t="shared" si="9"/>
        <v>0.28025974025974026</v>
      </c>
    </row>
    <row r="78" spans="1:60" x14ac:dyDescent="0.2">
      <c r="A78" s="89" t="s">
        <v>48</v>
      </c>
      <c r="B78" s="90"/>
      <c r="C78" s="89" t="s">
        <v>76</v>
      </c>
      <c r="D78" s="90"/>
      <c r="E78" s="89" t="s">
        <v>76</v>
      </c>
      <c r="F78" s="90"/>
      <c r="G78" s="89" t="s">
        <v>76</v>
      </c>
      <c r="H78" s="90"/>
      <c r="I78" s="89" t="s">
        <v>70</v>
      </c>
      <c r="J78" s="90"/>
      <c r="K78" s="90"/>
      <c r="L78" s="89" t="s">
        <v>60</v>
      </c>
      <c r="M78" s="90"/>
      <c r="N78" s="90"/>
      <c r="O78" s="89"/>
      <c r="P78" s="90"/>
      <c r="Q78" s="89"/>
      <c r="R78" s="90"/>
      <c r="S78" s="91" t="s">
        <v>121</v>
      </c>
      <c r="T78" s="92"/>
      <c r="U78" s="92"/>
      <c r="V78" s="92"/>
      <c r="W78" s="92"/>
      <c r="X78" s="92"/>
      <c r="Y78" s="92"/>
      <c r="Z78" s="92"/>
      <c r="AA78" s="89" t="s">
        <v>51</v>
      </c>
      <c r="AB78" s="90"/>
      <c r="AC78" s="90"/>
      <c r="AD78" s="90"/>
      <c r="AE78" s="90"/>
      <c r="AF78" s="89" t="s">
        <v>52</v>
      </c>
      <c r="AG78" s="90"/>
      <c r="AH78" s="90"/>
      <c r="AI78" s="12" t="s">
        <v>53</v>
      </c>
      <c r="AJ78" s="95" t="s">
        <v>54</v>
      </c>
      <c r="AK78" s="90"/>
      <c r="AL78" s="90"/>
      <c r="AM78" s="90"/>
      <c r="AN78" s="90"/>
      <c r="AO78" s="90"/>
      <c r="AP78" s="13">
        <v>69835623</v>
      </c>
      <c r="AQ78" s="13">
        <v>69721604</v>
      </c>
      <c r="AR78" s="13">
        <v>114019</v>
      </c>
      <c r="AS78" s="87">
        <v>0</v>
      </c>
      <c r="AT78" s="88"/>
      <c r="AU78" s="87">
        <v>69721604</v>
      </c>
      <c r="AV78" s="88"/>
      <c r="AW78" s="13">
        <v>0</v>
      </c>
      <c r="AX78" s="13">
        <v>69721604</v>
      </c>
      <c r="AY78" s="13">
        <v>0</v>
      </c>
      <c r="AZ78" s="13">
        <v>69721604</v>
      </c>
      <c r="BA78" s="13">
        <v>0</v>
      </c>
      <c r="BB78" s="13">
        <v>69721604</v>
      </c>
      <c r="BC78" s="13">
        <v>0</v>
      </c>
      <c r="BD78" s="13">
        <v>0</v>
      </c>
      <c r="BE78" s="17">
        <f t="shared" si="6"/>
        <v>0.99836732322127353</v>
      </c>
      <c r="BF78" s="17">
        <f t="shared" si="7"/>
        <v>0.99836732322127353</v>
      </c>
      <c r="BG78" s="17">
        <f t="shared" si="8"/>
        <v>0.99836732322127353</v>
      </c>
      <c r="BH78" s="17">
        <f t="shared" si="9"/>
        <v>0.99836732322127353</v>
      </c>
    </row>
    <row r="79" spans="1:60" x14ac:dyDescent="0.2">
      <c r="A79" s="89" t="s">
        <v>48</v>
      </c>
      <c r="B79" s="90"/>
      <c r="C79" s="89" t="s">
        <v>76</v>
      </c>
      <c r="D79" s="90"/>
      <c r="E79" s="89" t="s">
        <v>76</v>
      </c>
      <c r="F79" s="90"/>
      <c r="G79" s="89" t="s">
        <v>76</v>
      </c>
      <c r="H79" s="90"/>
      <c r="I79" s="89" t="s">
        <v>70</v>
      </c>
      <c r="J79" s="90"/>
      <c r="K79" s="90"/>
      <c r="L79" s="89" t="s">
        <v>60</v>
      </c>
      <c r="M79" s="90"/>
      <c r="N79" s="90"/>
      <c r="O79" s="89"/>
      <c r="P79" s="90"/>
      <c r="Q79" s="89"/>
      <c r="R79" s="90"/>
      <c r="S79" s="91" t="s">
        <v>121</v>
      </c>
      <c r="T79" s="92"/>
      <c r="U79" s="92"/>
      <c r="V79" s="92"/>
      <c r="W79" s="92"/>
      <c r="X79" s="92"/>
      <c r="Y79" s="92"/>
      <c r="Z79" s="92"/>
      <c r="AA79" s="89" t="s">
        <v>99</v>
      </c>
      <c r="AB79" s="90"/>
      <c r="AC79" s="90"/>
      <c r="AD79" s="90"/>
      <c r="AE79" s="90"/>
      <c r="AF79" s="89" t="s">
        <v>52</v>
      </c>
      <c r="AG79" s="90"/>
      <c r="AH79" s="90"/>
      <c r="AI79" s="12" t="s">
        <v>100</v>
      </c>
      <c r="AJ79" s="95" t="s">
        <v>101</v>
      </c>
      <c r="AK79" s="90"/>
      <c r="AL79" s="90"/>
      <c r="AM79" s="90"/>
      <c r="AN79" s="90"/>
      <c r="AO79" s="90"/>
      <c r="AP79" s="13">
        <v>219530405</v>
      </c>
      <c r="AQ79" s="13">
        <v>215971600</v>
      </c>
      <c r="AR79" s="13">
        <v>3558805</v>
      </c>
      <c r="AS79" s="87">
        <v>0</v>
      </c>
      <c r="AT79" s="88"/>
      <c r="AU79" s="87">
        <v>215971600</v>
      </c>
      <c r="AV79" s="88"/>
      <c r="AW79" s="13">
        <v>0</v>
      </c>
      <c r="AX79" s="13">
        <v>215021951</v>
      </c>
      <c r="AY79" s="13">
        <v>949649</v>
      </c>
      <c r="AZ79" s="13">
        <v>214400864</v>
      </c>
      <c r="BA79" s="13">
        <v>621087</v>
      </c>
      <c r="BB79" s="13">
        <v>214400864</v>
      </c>
      <c r="BC79" s="13">
        <v>0</v>
      </c>
      <c r="BD79" s="13">
        <v>0</v>
      </c>
      <c r="BE79" s="17">
        <f t="shared" si="6"/>
        <v>0.98378901091172311</v>
      </c>
      <c r="BF79" s="17">
        <f t="shared" si="7"/>
        <v>0.98378901091172311</v>
      </c>
      <c r="BG79" s="17">
        <f t="shared" si="8"/>
        <v>0.97946319098714363</v>
      </c>
      <c r="BH79" s="17">
        <f t="shared" si="9"/>
        <v>0.9766340293500575</v>
      </c>
    </row>
    <row r="80" spans="1:60" x14ac:dyDescent="0.2">
      <c r="A80" s="89" t="s">
        <v>48</v>
      </c>
      <c r="B80" s="90"/>
      <c r="C80" s="89" t="s">
        <v>76</v>
      </c>
      <c r="D80" s="90"/>
      <c r="E80" s="89" t="s">
        <v>76</v>
      </c>
      <c r="F80" s="90"/>
      <c r="G80" s="89" t="s">
        <v>76</v>
      </c>
      <c r="H80" s="90"/>
      <c r="I80" s="89" t="s">
        <v>70</v>
      </c>
      <c r="J80" s="90"/>
      <c r="K80" s="90"/>
      <c r="L80" s="89" t="s">
        <v>62</v>
      </c>
      <c r="M80" s="90"/>
      <c r="N80" s="90"/>
      <c r="O80" s="89"/>
      <c r="P80" s="90"/>
      <c r="Q80" s="89"/>
      <c r="R80" s="90"/>
      <c r="S80" s="91" t="s">
        <v>122</v>
      </c>
      <c r="T80" s="92"/>
      <c r="U80" s="92"/>
      <c r="V80" s="92"/>
      <c r="W80" s="92"/>
      <c r="X80" s="92"/>
      <c r="Y80" s="92"/>
      <c r="Z80" s="92"/>
      <c r="AA80" s="89" t="s">
        <v>51</v>
      </c>
      <c r="AB80" s="90"/>
      <c r="AC80" s="90"/>
      <c r="AD80" s="90"/>
      <c r="AE80" s="90"/>
      <c r="AF80" s="89" t="s">
        <v>52</v>
      </c>
      <c r="AG80" s="90"/>
      <c r="AH80" s="90"/>
      <c r="AI80" s="12" t="s">
        <v>53</v>
      </c>
      <c r="AJ80" s="95" t="s">
        <v>54</v>
      </c>
      <c r="AK80" s="90"/>
      <c r="AL80" s="90"/>
      <c r="AM80" s="90"/>
      <c r="AN80" s="90"/>
      <c r="AO80" s="90"/>
      <c r="AP80" s="13">
        <v>18274120.5</v>
      </c>
      <c r="AQ80" s="13">
        <v>18196419.879999999</v>
      </c>
      <c r="AR80" s="13">
        <v>77700.62</v>
      </c>
      <c r="AS80" s="87">
        <v>0</v>
      </c>
      <c r="AT80" s="88"/>
      <c r="AU80" s="87">
        <v>18196419.879999999</v>
      </c>
      <c r="AV80" s="88"/>
      <c r="AW80" s="13">
        <v>0</v>
      </c>
      <c r="AX80" s="13">
        <v>18196419.879999999</v>
      </c>
      <c r="AY80" s="13">
        <v>0</v>
      </c>
      <c r="AZ80" s="13">
        <v>18196419.879999999</v>
      </c>
      <c r="BA80" s="13">
        <v>0</v>
      </c>
      <c r="BB80" s="13">
        <v>18196419.879999999</v>
      </c>
      <c r="BC80" s="13">
        <v>0</v>
      </c>
      <c r="BD80" s="13">
        <v>0</v>
      </c>
      <c r="BE80" s="17">
        <f t="shared" si="6"/>
        <v>0.99574805145889234</v>
      </c>
      <c r="BF80" s="17">
        <f t="shared" si="7"/>
        <v>0.99574805145889234</v>
      </c>
      <c r="BG80" s="17">
        <f t="shared" si="8"/>
        <v>0.99574805145889234</v>
      </c>
      <c r="BH80" s="17">
        <f t="shared" si="9"/>
        <v>0.99574805145889234</v>
      </c>
    </row>
    <row r="81" spans="1:60" x14ac:dyDescent="0.2">
      <c r="A81" s="89" t="s">
        <v>48</v>
      </c>
      <c r="B81" s="90"/>
      <c r="C81" s="89" t="s">
        <v>76</v>
      </c>
      <c r="D81" s="90"/>
      <c r="E81" s="89" t="s">
        <v>76</v>
      </c>
      <c r="F81" s="90"/>
      <c r="G81" s="89" t="s">
        <v>76</v>
      </c>
      <c r="H81" s="90"/>
      <c r="I81" s="89" t="s">
        <v>70</v>
      </c>
      <c r="J81" s="90"/>
      <c r="K81" s="90"/>
      <c r="L81" s="89" t="s">
        <v>64</v>
      </c>
      <c r="M81" s="90"/>
      <c r="N81" s="90"/>
      <c r="O81" s="89"/>
      <c r="P81" s="90"/>
      <c r="Q81" s="89"/>
      <c r="R81" s="90"/>
      <c r="S81" s="91" t="s">
        <v>123</v>
      </c>
      <c r="T81" s="92"/>
      <c r="U81" s="92"/>
      <c r="V81" s="92"/>
      <c r="W81" s="92"/>
      <c r="X81" s="92"/>
      <c r="Y81" s="92"/>
      <c r="Z81" s="92"/>
      <c r="AA81" s="89" t="s">
        <v>51</v>
      </c>
      <c r="AB81" s="90"/>
      <c r="AC81" s="90"/>
      <c r="AD81" s="90"/>
      <c r="AE81" s="90"/>
      <c r="AF81" s="89" t="s">
        <v>52</v>
      </c>
      <c r="AG81" s="90"/>
      <c r="AH81" s="90"/>
      <c r="AI81" s="12" t="s">
        <v>53</v>
      </c>
      <c r="AJ81" s="95" t="s">
        <v>54</v>
      </c>
      <c r="AK81" s="90"/>
      <c r="AL81" s="90"/>
      <c r="AM81" s="90"/>
      <c r="AN81" s="90"/>
      <c r="AO81" s="90"/>
      <c r="AP81" s="13">
        <v>172971854.78999999</v>
      </c>
      <c r="AQ81" s="13">
        <v>172968347.03</v>
      </c>
      <c r="AR81" s="13">
        <v>3507.76</v>
      </c>
      <c r="AS81" s="87">
        <v>0</v>
      </c>
      <c r="AT81" s="88"/>
      <c r="AU81" s="87">
        <v>172968347.03</v>
      </c>
      <c r="AV81" s="88"/>
      <c r="AW81" s="13">
        <v>0</v>
      </c>
      <c r="AX81" s="13">
        <v>172512125.28999999</v>
      </c>
      <c r="AY81" s="13">
        <v>456221.74</v>
      </c>
      <c r="AZ81" s="13">
        <v>172512125.28999999</v>
      </c>
      <c r="BA81" s="13">
        <v>0</v>
      </c>
      <c r="BB81" s="13">
        <v>172512125.28999999</v>
      </c>
      <c r="BC81" s="13">
        <v>0</v>
      </c>
      <c r="BD81" s="13">
        <v>0</v>
      </c>
      <c r="BE81" s="17">
        <f t="shared" si="6"/>
        <v>0.99997972063140417</v>
      </c>
      <c r="BF81" s="17">
        <f t="shared" si="7"/>
        <v>0.99997972063140417</v>
      </c>
      <c r="BG81" s="17">
        <f t="shared" si="8"/>
        <v>0.9973421716466061</v>
      </c>
      <c r="BH81" s="17">
        <f t="shared" si="9"/>
        <v>0.9973421716466061</v>
      </c>
    </row>
    <row r="82" spans="1:60" x14ac:dyDescent="0.2">
      <c r="A82" s="89" t="s">
        <v>48</v>
      </c>
      <c r="B82" s="90"/>
      <c r="C82" s="89" t="s">
        <v>76</v>
      </c>
      <c r="D82" s="90"/>
      <c r="E82" s="89" t="s">
        <v>76</v>
      </c>
      <c r="F82" s="90"/>
      <c r="G82" s="89" t="s">
        <v>76</v>
      </c>
      <c r="H82" s="90"/>
      <c r="I82" s="89" t="s">
        <v>70</v>
      </c>
      <c r="J82" s="90"/>
      <c r="K82" s="90"/>
      <c r="L82" s="89" t="s">
        <v>68</v>
      </c>
      <c r="M82" s="90"/>
      <c r="N82" s="90"/>
      <c r="O82" s="89"/>
      <c r="P82" s="90"/>
      <c r="Q82" s="89"/>
      <c r="R82" s="90"/>
      <c r="S82" s="91" t="s">
        <v>124</v>
      </c>
      <c r="T82" s="92"/>
      <c r="U82" s="92"/>
      <c r="V82" s="92"/>
      <c r="W82" s="92"/>
      <c r="X82" s="92"/>
      <c r="Y82" s="92"/>
      <c r="Z82" s="92"/>
      <c r="AA82" s="89" t="s">
        <v>51</v>
      </c>
      <c r="AB82" s="90"/>
      <c r="AC82" s="90"/>
      <c r="AD82" s="90"/>
      <c r="AE82" s="90"/>
      <c r="AF82" s="89" t="s">
        <v>52</v>
      </c>
      <c r="AG82" s="90"/>
      <c r="AH82" s="90"/>
      <c r="AI82" s="12" t="s">
        <v>53</v>
      </c>
      <c r="AJ82" s="95" t="s">
        <v>54</v>
      </c>
      <c r="AK82" s="90"/>
      <c r="AL82" s="90"/>
      <c r="AM82" s="90"/>
      <c r="AN82" s="90"/>
      <c r="AO82" s="90"/>
      <c r="AP82" s="13">
        <v>40289708.060000002</v>
      </c>
      <c r="AQ82" s="13">
        <v>40248925.82</v>
      </c>
      <c r="AR82" s="13">
        <v>40782.239999999998</v>
      </c>
      <c r="AS82" s="87">
        <v>0</v>
      </c>
      <c r="AT82" s="88"/>
      <c r="AU82" s="87">
        <v>38268733.759999998</v>
      </c>
      <c r="AV82" s="88"/>
      <c r="AW82" s="13">
        <v>1980192.06</v>
      </c>
      <c r="AX82" s="13">
        <v>38268733.759999998</v>
      </c>
      <c r="AY82" s="13">
        <v>0</v>
      </c>
      <c r="AZ82" s="13">
        <v>38268733.759999998</v>
      </c>
      <c r="BA82" s="13">
        <v>0</v>
      </c>
      <c r="BB82" s="13">
        <v>38268733.759999998</v>
      </c>
      <c r="BC82" s="13">
        <v>0</v>
      </c>
      <c r="BD82" s="13">
        <v>0</v>
      </c>
      <c r="BE82" s="17">
        <f t="shared" si="6"/>
        <v>0.99898777524177473</v>
      </c>
      <c r="BF82" s="17">
        <f t="shared" si="7"/>
        <v>0.94983894405513336</v>
      </c>
      <c r="BG82" s="17">
        <f t="shared" si="8"/>
        <v>0.94983894405513336</v>
      </c>
      <c r="BH82" s="17">
        <f t="shared" si="9"/>
        <v>0.94983894405513336</v>
      </c>
    </row>
    <row r="83" spans="1:60" x14ac:dyDescent="0.2">
      <c r="A83" s="89" t="s">
        <v>48</v>
      </c>
      <c r="B83" s="90"/>
      <c r="C83" s="89" t="s">
        <v>76</v>
      </c>
      <c r="D83" s="90"/>
      <c r="E83" s="89" t="s">
        <v>76</v>
      </c>
      <c r="F83" s="90"/>
      <c r="G83" s="89" t="s">
        <v>76</v>
      </c>
      <c r="H83" s="90"/>
      <c r="I83" s="89" t="s">
        <v>70</v>
      </c>
      <c r="J83" s="90"/>
      <c r="K83" s="90"/>
      <c r="L83" s="89" t="s">
        <v>68</v>
      </c>
      <c r="M83" s="90"/>
      <c r="N83" s="90"/>
      <c r="O83" s="89"/>
      <c r="P83" s="90"/>
      <c r="Q83" s="89"/>
      <c r="R83" s="90"/>
      <c r="S83" s="91" t="s">
        <v>124</v>
      </c>
      <c r="T83" s="92"/>
      <c r="U83" s="92"/>
      <c r="V83" s="92"/>
      <c r="W83" s="92"/>
      <c r="X83" s="92"/>
      <c r="Y83" s="92"/>
      <c r="Z83" s="92"/>
      <c r="AA83" s="89" t="s">
        <v>99</v>
      </c>
      <c r="AB83" s="90"/>
      <c r="AC83" s="90"/>
      <c r="AD83" s="90"/>
      <c r="AE83" s="90"/>
      <c r="AF83" s="89" t="s">
        <v>52</v>
      </c>
      <c r="AG83" s="90"/>
      <c r="AH83" s="90"/>
      <c r="AI83" s="12" t="s">
        <v>100</v>
      </c>
      <c r="AJ83" s="95" t="s">
        <v>101</v>
      </c>
      <c r="AK83" s="90"/>
      <c r="AL83" s="90"/>
      <c r="AM83" s="90"/>
      <c r="AN83" s="90"/>
      <c r="AO83" s="90"/>
      <c r="AP83" s="13">
        <v>5836304.7300000004</v>
      </c>
      <c r="AQ83" s="13">
        <v>5452304.7300000004</v>
      </c>
      <c r="AR83" s="13">
        <v>384000</v>
      </c>
      <c r="AS83" s="87">
        <v>0</v>
      </c>
      <c r="AT83" s="88"/>
      <c r="AU83" s="87">
        <v>5452304</v>
      </c>
      <c r="AV83" s="88"/>
      <c r="AW83" s="13">
        <v>0.73</v>
      </c>
      <c r="AX83" s="13">
        <v>5452304</v>
      </c>
      <c r="AY83" s="13">
        <v>0</v>
      </c>
      <c r="AZ83" s="13">
        <v>5452304</v>
      </c>
      <c r="BA83" s="13">
        <v>0</v>
      </c>
      <c r="BB83" s="13">
        <v>5452304</v>
      </c>
      <c r="BC83" s="13">
        <v>0</v>
      </c>
      <c r="BD83" s="13">
        <v>0</v>
      </c>
      <c r="BE83" s="17">
        <f t="shared" si="6"/>
        <v>0.93420494340774429</v>
      </c>
      <c r="BF83" s="17">
        <f t="shared" si="7"/>
        <v>0.93420481832860014</v>
      </c>
      <c r="BG83" s="17">
        <f t="shared" si="8"/>
        <v>0.93420481832860014</v>
      </c>
      <c r="BH83" s="17">
        <f t="shared" si="9"/>
        <v>0.93420481832860014</v>
      </c>
    </row>
    <row r="84" spans="1:60" x14ac:dyDescent="0.2">
      <c r="A84" s="89" t="s">
        <v>48</v>
      </c>
      <c r="B84" s="90"/>
      <c r="C84" s="89" t="s">
        <v>76</v>
      </c>
      <c r="D84" s="90"/>
      <c r="E84" s="89" t="s">
        <v>76</v>
      </c>
      <c r="F84" s="90"/>
      <c r="G84" s="89" t="s">
        <v>76</v>
      </c>
      <c r="H84" s="90"/>
      <c r="I84" s="89" t="s">
        <v>70</v>
      </c>
      <c r="J84" s="90"/>
      <c r="K84" s="90"/>
      <c r="L84" s="89" t="s">
        <v>68</v>
      </c>
      <c r="M84" s="90"/>
      <c r="N84" s="90"/>
      <c r="O84" s="89"/>
      <c r="P84" s="90"/>
      <c r="Q84" s="89"/>
      <c r="R84" s="90"/>
      <c r="S84" s="91" t="s">
        <v>124</v>
      </c>
      <c r="T84" s="92"/>
      <c r="U84" s="92"/>
      <c r="V84" s="92"/>
      <c r="W84" s="92"/>
      <c r="X84" s="92"/>
      <c r="Y84" s="92"/>
      <c r="Z84" s="92"/>
      <c r="AA84" s="89" t="s">
        <v>99</v>
      </c>
      <c r="AB84" s="90"/>
      <c r="AC84" s="90"/>
      <c r="AD84" s="90"/>
      <c r="AE84" s="90"/>
      <c r="AF84" s="89" t="s">
        <v>52</v>
      </c>
      <c r="AG84" s="90"/>
      <c r="AH84" s="90"/>
      <c r="AI84" s="12" t="s">
        <v>102</v>
      </c>
      <c r="AJ84" s="95" t="s">
        <v>103</v>
      </c>
      <c r="AK84" s="90"/>
      <c r="AL84" s="90"/>
      <c r="AM84" s="90"/>
      <c r="AN84" s="90"/>
      <c r="AO84" s="90"/>
      <c r="AP84" s="13">
        <v>10401098.210000001</v>
      </c>
      <c r="AQ84" s="13">
        <v>6367530.21</v>
      </c>
      <c r="AR84" s="13">
        <v>4033568</v>
      </c>
      <c r="AS84" s="87">
        <v>0</v>
      </c>
      <c r="AT84" s="88"/>
      <c r="AU84" s="87">
        <v>6146432</v>
      </c>
      <c r="AV84" s="88"/>
      <c r="AW84" s="13">
        <v>221098.21</v>
      </c>
      <c r="AX84" s="13">
        <v>6146432</v>
      </c>
      <c r="AY84" s="13">
        <v>0</v>
      </c>
      <c r="AZ84" s="13">
        <v>6146432</v>
      </c>
      <c r="BA84" s="13">
        <v>0</v>
      </c>
      <c r="BB84" s="13">
        <v>6146432</v>
      </c>
      <c r="BC84" s="13">
        <v>0</v>
      </c>
      <c r="BD84" s="13">
        <v>0</v>
      </c>
      <c r="BE84" s="17">
        <f t="shared" si="6"/>
        <v>0.61219787386278313</v>
      </c>
      <c r="BF84" s="17">
        <f t="shared" si="7"/>
        <v>0.59094067529240257</v>
      </c>
      <c r="BG84" s="17">
        <f t="shared" si="8"/>
        <v>0.59094067529240257</v>
      </c>
      <c r="BH84" s="17">
        <f t="shared" si="9"/>
        <v>0.59094067529240257</v>
      </c>
    </row>
    <row r="85" spans="1:60" x14ac:dyDescent="0.2">
      <c r="A85" s="89" t="s">
        <v>48</v>
      </c>
      <c r="B85" s="90"/>
      <c r="C85" s="89" t="s">
        <v>76</v>
      </c>
      <c r="D85" s="90"/>
      <c r="E85" s="89" t="s">
        <v>76</v>
      </c>
      <c r="F85" s="90"/>
      <c r="G85" s="89" t="s">
        <v>76</v>
      </c>
      <c r="H85" s="90"/>
      <c r="I85" s="89" t="s">
        <v>72</v>
      </c>
      <c r="J85" s="90"/>
      <c r="K85" s="90"/>
      <c r="L85" s="89" t="s">
        <v>62</v>
      </c>
      <c r="M85" s="90"/>
      <c r="N85" s="90"/>
      <c r="O85" s="89"/>
      <c r="P85" s="90"/>
      <c r="Q85" s="89"/>
      <c r="R85" s="90"/>
      <c r="S85" s="91" t="s">
        <v>125</v>
      </c>
      <c r="T85" s="92"/>
      <c r="U85" s="92"/>
      <c r="V85" s="92"/>
      <c r="W85" s="92"/>
      <c r="X85" s="92"/>
      <c r="Y85" s="92"/>
      <c r="Z85" s="92"/>
      <c r="AA85" s="89" t="s">
        <v>51</v>
      </c>
      <c r="AB85" s="90"/>
      <c r="AC85" s="90"/>
      <c r="AD85" s="90"/>
      <c r="AE85" s="90"/>
      <c r="AF85" s="89" t="s">
        <v>52</v>
      </c>
      <c r="AG85" s="90"/>
      <c r="AH85" s="90"/>
      <c r="AI85" s="12" t="s">
        <v>53</v>
      </c>
      <c r="AJ85" s="95" t="s">
        <v>54</v>
      </c>
      <c r="AK85" s="90"/>
      <c r="AL85" s="90"/>
      <c r="AM85" s="90"/>
      <c r="AN85" s="90"/>
      <c r="AO85" s="90"/>
      <c r="AP85" s="13">
        <v>4286183.6500000004</v>
      </c>
      <c r="AQ85" s="13">
        <v>3814984</v>
      </c>
      <c r="AR85" s="13">
        <v>471199.65</v>
      </c>
      <c r="AS85" s="87">
        <v>0</v>
      </c>
      <c r="AT85" s="88"/>
      <c r="AU85" s="87">
        <v>3814984</v>
      </c>
      <c r="AV85" s="88"/>
      <c r="AW85" s="13">
        <v>0</v>
      </c>
      <c r="AX85" s="13">
        <v>3814984</v>
      </c>
      <c r="AY85" s="13">
        <v>0</v>
      </c>
      <c r="AZ85" s="13">
        <v>3814984</v>
      </c>
      <c r="BA85" s="13">
        <v>0</v>
      </c>
      <c r="BB85" s="13">
        <v>3814984</v>
      </c>
      <c r="BC85" s="13">
        <v>0</v>
      </c>
      <c r="BD85" s="13">
        <v>0</v>
      </c>
      <c r="BE85" s="17">
        <f t="shared" si="6"/>
        <v>0.89006545484816069</v>
      </c>
      <c r="BF85" s="17">
        <f t="shared" si="7"/>
        <v>0.89006545484816069</v>
      </c>
      <c r="BG85" s="17">
        <f t="shared" si="8"/>
        <v>0.89006545484816069</v>
      </c>
      <c r="BH85" s="17">
        <f t="shared" si="9"/>
        <v>0.89006545484816069</v>
      </c>
    </row>
    <row r="86" spans="1:60" x14ac:dyDescent="0.2">
      <c r="A86" s="89" t="s">
        <v>48</v>
      </c>
      <c r="B86" s="90"/>
      <c r="C86" s="89" t="s">
        <v>76</v>
      </c>
      <c r="D86" s="90"/>
      <c r="E86" s="89" t="s">
        <v>76</v>
      </c>
      <c r="F86" s="90"/>
      <c r="G86" s="89" t="s">
        <v>76</v>
      </c>
      <c r="H86" s="90"/>
      <c r="I86" s="89" t="s">
        <v>72</v>
      </c>
      <c r="J86" s="90"/>
      <c r="K86" s="90"/>
      <c r="L86" s="89" t="s">
        <v>62</v>
      </c>
      <c r="M86" s="90"/>
      <c r="N86" s="90"/>
      <c r="O86" s="89"/>
      <c r="P86" s="90"/>
      <c r="Q86" s="89"/>
      <c r="R86" s="90"/>
      <c r="S86" s="91" t="s">
        <v>125</v>
      </c>
      <c r="T86" s="92"/>
      <c r="U86" s="92"/>
      <c r="V86" s="92"/>
      <c r="W86" s="92"/>
      <c r="X86" s="92"/>
      <c r="Y86" s="92"/>
      <c r="Z86" s="92"/>
      <c r="AA86" s="89" t="s">
        <v>99</v>
      </c>
      <c r="AB86" s="90"/>
      <c r="AC86" s="90"/>
      <c r="AD86" s="90"/>
      <c r="AE86" s="90"/>
      <c r="AF86" s="89" t="s">
        <v>52</v>
      </c>
      <c r="AG86" s="90"/>
      <c r="AH86" s="90"/>
      <c r="AI86" s="12" t="s">
        <v>102</v>
      </c>
      <c r="AJ86" s="95" t="s">
        <v>103</v>
      </c>
      <c r="AK86" s="90"/>
      <c r="AL86" s="90"/>
      <c r="AM86" s="90"/>
      <c r="AN86" s="90"/>
      <c r="AO86" s="90"/>
      <c r="AP86" s="13">
        <v>100000</v>
      </c>
      <c r="AQ86" s="13">
        <v>79033.789999999994</v>
      </c>
      <c r="AR86" s="13">
        <v>20966.21</v>
      </c>
      <c r="AS86" s="87">
        <v>0</v>
      </c>
      <c r="AT86" s="88"/>
      <c r="AU86" s="87">
        <v>79033.789999999994</v>
      </c>
      <c r="AV86" s="88"/>
      <c r="AW86" s="13">
        <v>0</v>
      </c>
      <c r="AX86" s="13">
        <v>79033.789999999994</v>
      </c>
      <c r="AY86" s="13">
        <v>0</v>
      </c>
      <c r="AZ86" s="13">
        <v>79033.789999999994</v>
      </c>
      <c r="BA86" s="13">
        <v>0</v>
      </c>
      <c r="BB86" s="13">
        <v>79033.789999999994</v>
      </c>
      <c r="BC86" s="13">
        <v>0</v>
      </c>
      <c r="BD86" s="13">
        <v>0</v>
      </c>
      <c r="BE86" s="17">
        <f t="shared" si="6"/>
        <v>0.79033789999999993</v>
      </c>
      <c r="BF86" s="17">
        <f t="shared" si="7"/>
        <v>0.79033789999999993</v>
      </c>
      <c r="BG86" s="17">
        <f t="shared" si="8"/>
        <v>0.79033789999999993</v>
      </c>
      <c r="BH86" s="17">
        <f t="shared" si="9"/>
        <v>0.79033789999999993</v>
      </c>
    </row>
    <row r="87" spans="1:60" x14ac:dyDescent="0.2">
      <c r="A87" s="89" t="s">
        <v>48</v>
      </c>
      <c r="B87" s="90"/>
      <c r="C87" s="89" t="s">
        <v>76</v>
      </c>
      <c r="D87" s="90"/>
      <c r="E87" s="89" t="s">
        <v>76</v>
      </c>
      <c r="F87" s="90"/>
      <c r="G87" s="89" t="s">
        <v>76</v>
      </c>
      <c r="H87" s="90"/>
      <c r="I87" s="89" t="s">
        <v>72</v>
      </c>
      <c r="J87" s="90"/>
      <c r="K87" s="90"/>
      <c r="L87" s="89" t="s">
        <v>66</v>
      </c>
      <c r="M87" s="90"/>
      <c r="N87" s="90"/>
      <c r="O87" s="89"/>
      <c r="P87" s="90"/>
      <c r="Q87" s="89"/>
      <c r="R87" s="90"/>
      <c r="S87" s="91" t="s">
        <v>126</v>
      </c>
      <c r="T87" s="92"/>
      <c r="U87" s="92"/>
      <c r="V87" s="92"/>
      <c r="W87" s="92"/>
      <c r="X87" s="92"/>
      <c r="Y87" s="92"/>
      <c r="Z87" s="92"/>
      <c r="AA87" s="89" t="s">
        <v>51</v>
      </c>
      <c r="AB87" s="90"/>
      <c r="AC87" s="90"/>
      <c r="AD87" s="90"/>
      <c r="AE87" s="90"/>
      <c r="AF87" s="89" t="s">
        <v>52</v>
      </c>
      <c r="AG87" s="90"/>
      <c r="AH87" s="90"/>
      <c r="AI87" s="12" t="s">
        <v>53</v>
      </c>
      <c r="AJ87" s="95" t="s">
        <v>54</v>
      </c>
      <c r="AK87" s="90"/>
      <c r="AL87" s="90"/>
      <c r="AM87" s="90"/>
      <c r="AN87" s="90"/>
      <c r="AO87" s="90"/>
      <c r="AP87" s="13">
        <v>6000000</v>
      </c>
      <c r="AQ87" s="13">
        <v>6000000</v>
      </c>
      <c r="AR87" s="13">
        <v>0</v>
      </c>
      <c r="AS87" s="87">
        <v>0</v>
      </c>
      <c r="AT87" s="88"/>
      <c r="AU87" s="87">
        <v>6000000</v>
      </c>
      <c r="AV87" s="88"/>
      <c r="AW87" s="13">
        <v>0</v>
      </c>
      <c r="AX87" s="13">
        <v>6000000</v>
      </c>
      <c r="AY87" s="13">
        <v>0</v>
      </c>
      <c r="AZ87" s="13">
        <v>6000000</v>
      </c>
      <c r="BA87" s="13">
        <v>0</v>
      </c>
      <c r="BB87" s="13">
        <v>6000000</v>
      </c>
      <c r="BC87" s="13">
        <v>0</v>
      </c>
      <c r="BD87" s="13">
        <v>0</v>
      </c>
      <c r="BE87" s="17">
        <f t="shared" si="6"/>
        <v>1</v>
      </c>
      <c r="BF87" s="17">
        <f t="shared" si="7"/>
        <v>1</v>
      </c>
      <c r="BG87" s="17">
        <f t="shared" si="8"/>
        <v>1</v>
      </c>
      <c r="BH87" s="17">
        <f t="shared" si="9"/>
        <v>1</v>
      </c>
    </row>
    <row r="88" spans="1:60" x14ac:dyDescent="0.2">
      <c r="A88" s="89" t="s">
        <v>48</v>
      </c>
      <c r="B88" s="90"/>
      <c r="C88" s="89" t="s">
        <v>76</v>
      </c>
      <c r="D88" s="90"/>
      <c r="E88" s="89" t="s">
        <v>76</v>
      </c>
      <c r="F88" s="90"/>
      <c r="G88" s="89" t="s">
        <v>76</v>
      </c>
      <c r="H88" s="90"/>
      <c r="I88" s="89" t="s">
        <v>72</v>
      </c>
      <c r="J88" s="90"/>
      <c r="K88" s="90"/>
      <c r="L88" s="89" t="s">
        <v>68</v>
      </c>
      <c r="M88" s="90"/>
      <c r="N88" s="90"/>
      <c r="O88" s="89"/>
      <c r="P88" s="90"/>
      <c r="Q88" s="89"/>
      <c r="R88" s="90"/>
      <c r="S88" s="91" t="s">
        <v>127</v>
      </c>
      <c r="T88" s="92"/>
      <c r="U88" s="92"/>
      <c r="V88" s="92"/>
      <c r="W88" s="92"/>
      <c r="X88" s="92"/>
      <c r="Y88" s="92"/>
      <c r="Z88" s="92"/>
      <c r="AA88" s="89" t="s">
        <v>51</v>
      </c>
      <c r="AB88" s="90"/>
      <c r="AC88" s="90"/>
      <c r="AD88" s="90"/>
      <c r="AE88" s="90"/>
      <c r="AF88" s="89" t="s">
        <v>52</v>
      </c>
      <c r="AG88" s="90"/>
      <c r="AH88" s="90"/>
      <c r="AI88" s="12" t="s">
        <v>53</v>
      </c>
      <c r="AJ88" s="95" t="s">
        <v>54</v>
      </c>
      <c r="AK88" s="90"/>
      <c r="AL88" s="90"/>
      <c r="AM88" s="90"/>
      <c r="AN88" s="90"/>
      <c r="AO88" s="90"/>
      <c r="AP88" s="13">
        <v>1011500</v>
      </c>
      <c r="AQ88" s="13">
        <v>1011500</v>
      </c>
      <c r="AR88" s="13">
        <v>0</v>
      </c>
      <c r="AS88" s="87">
        <v>0</v>
      </c>
      <c r="AT88" s="88"/>
      <c r="AU88" s="87">
        <v>1011500</v>
      </c>
      <c r="AV88" s="88"/>
      <c r="AW88" s="13">
        <v>0</v>
      </c>
      <c r="AX88" s="13">
        <v>1011500</v>
      </c>
      <c r="AY88" s="13">
        <v>0</v>
      </c>
      <c r="AZ88" s="13">
        <v>1011500</v>
      </c>
      <c r="BA88" s="13">
        <v>0</v>
      </c>
      <c r="BB88" s="13">
        <v>1011500</v>
      </c>
      <c r="BC88" s="13">
        <v>0</v>
      </c>
      <c r="BD88" s="13">
        <v>0</v>
      </c>
      <c r="BE88" s="17">
        <f t="shared" si="6"/>
        <v>1</v>
      </c>
      <c r="BF88" s="17">
        <f t="shared" si="7"/>
        <v>1</v>
      </c>
      <c r="BG88" s="17">
        <f t="shared" si="8"/>
        <v>1</v>
      </c>
      <c r="BH88" s="17">
        <f t="shared" si="9"/>
        <v>1</v>
      </c>
    </row>
    <row r="89" spans="1:60" ht="17.25" customHeight="1" x14ac:dyDescent="0.2">
      <c r="A89" s="96" t="s">
        <v>128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4"/>
      <c r="AP89" s="18">
        <f>+AP51+AP52+AP53+AP68+AP69+AP70</f>
        <v>702912950</v>
      </c>
      <c r="AQ89" s="18">
        <f t="shared" ref="AQ89:AR89" si="10">+AQ51+AQ52+AQ53+AQ68+AQ69+AQ70</f>
        <v>686999021.66000009</v>
      </c>
      <c r="AR89" s="18">
        <f t="shared" si="10"/>
        <v>15913928.34</v>
      </c>
      <c r="AS89" s="99">
        <f>+AS70+AS69+AS68+AS53+AS52+AS51</f>
        <v>0</v>
      </c>
      <c r="AT89" s="100"/>
      <c r="AU89" s="99">
        <f>+AU70+AU69+AU68+AU53+AU52+AU51</f>
        <v>684205344.65999985</v>
      </c>
      <c r="AV89" s="100"/>
      <c r="AW89" s="18">
        <f t="shared" ref="AW89:BD89" si="11">+AW51+AW52+AW53+AW68+AW69+AW70</f>
        <v>2793677</v>
      </c>
      <c r="AX89" s="18">
        <f t="shared" si="11"/>
        <v>670709401.0999999</v>
      </c>
      <c r="AY89" s="18">
        <f t="shared" si="11"/>
        <v>13495943.559999999</v>
      </c>
      <c r="AZ89" s="18">
        <f t="shared" si="11"/>
        <v>670088314.0999999</v>
      </c>
      <c r="BA89" s="18">
        <f t="shared" si="11"/>
        <v>621087</v>
      </c>
      <c r="BB89" s="18">
        <f t="shared" si="11"/>
        <v>670088314.0999999</v>
      </c>
      <c r="BC89" s="18">
        <f t="shared" si="11"/>
        <v>0</v>
      </c>
      <c r="BD89" s="18">
        <f t="shared" si="11"/>
        <v>0</v>
      </c>
      <c r="BE89" s="16">
        <f t="shared" si="6"/>
        <v>0.9773600296594338</v>
      </c>
      <c r="BF89" s="16">
        <f t="shared" si="7"/>
        <v>0.97338560153145537</v>
      </c>
      <c r="BG89" s="16">
        <f t="shared" si="8"/>
        <v>0.9541855803054986</v>
      </c>
      <c r="BH89" s="16">
        <f t="shared" si="9"/>
        <v>0.95330199009706662</v>
      </c>
    </row>
    <row r="90" spans="1:60" x14ac:dyDescent="0.2">
      <c r="A90" s="89" t="s">
        <v>48</v>
      </c>
      <c r="B90" s="90"/>
      <c r="C90" s="89" t="s">
        <v>86</v>
      </c>
      <c r="D90" s="90"/>
      <c r="E90" s="89" t="s">
        <v>129</v>
      </c>
      <c r="F90" s="90"/>
      <c r="G90" s="89"/>
      <c r="H90" s="90"/>
      <c r="I90" s="89"/>
      <c r="J90" s="90"/>
      <c r="K90" s="90"/>
      <c r="L90" s="89"/>
      <c r="M90" s="90"/>
      <c r="N90" s="90"/>
      <c r="O90" s="89"/>
      <c r="P90" s="90"/>
      <c r="Q90" s="89"/>
      <c r="R90" s="90"/>
      <c r="S90" s="91" t="s">
        <v>130</v>
      </c>
      <c r="T90" s="92"/>
      <c r="U90" s="92"/>
      <c r="V90" s="92"/>
      <c r="W90" s="92"/>
      <c r="X90" s="92"/>
      <c r="Y90" s="92"/>
      <c r="Z90" s="92"/>
      <c r="AA90" s="89" t="s">
        <v>51</v>
      </c>
      <c r="AB90" s="90"/>
      <c r="AC90" s="90"/>
      <c r="AD90" s="90"/>
      <c r="AE90" s="90"/>
      <c r="AF90" s="89" t="s">
        <v>52</v>
      </c>
      <c r="AG90" s="90"/>
      <c r="AH90" s="90"/>
      <c r="AI90" s="12" t="s">
        <v>53</v>
      </c>
      <c r="AJ90" s="95" t="s">
        <v>54</v>
      </c>
      <c r="AK90" s="90"/>
      <c r="AL90" s="90"/>
      <c r="AM90" s="90"/>
      <c r="AN90" s="90"/>
      <c r="AO90" s="90"/>
      <c r="AP90" s="13">
        <v>28035300</v>
      </c>
      <c r="AQ90" s="13">
        <v>17503378</v>
      </c>
      <c r="AR90" s="13">
        <v>10531922</v>
      </c>
      <c r="AS90" s="87">
        <v>0</v>
      </c>
      <c r="AT90" s="88"/>
      <c r="AU90" s="87">
        <v>17503378</v>
      </c>
      <c r="AV90" s="88"/>
      <c r="AW90" s="13">
        <v>0</v>
      </c>
      <c r="AX90" s="13">
        <v>17503378</v>
      </c>
      <c r="AY90" s="13">
        <v>0</v>
      </c>
      <c r="AZ90" s="13">
        <v>17503378</v>
      </c>
      <c r="BA90" s="13">
        <v>0</v>
      </c>
      <c r="BB90" s="13">
        <v>17503378</v>
      </c>
      <c r="BC90" s="13">
        <v>0</v>
      </c>
      <c r="BD90" s="13">
        <v>15696648</v>
      </c>
      <c r="BE90" s="17">
        <f t="shared" si="6"/>
        <v>0.6243335366484396</v>
      </c>
      <c r="BF90" s="17">
        <f t="shared" si="7"/>
        <v>0.6243335366484396</v>
      </c>
      <c r="BG90" s="17">
        <f t="shared" si="8"/>
        <v>0.6243335366484396</v>
      </c>
      <c r="BH90" s="17">
        <f t="shared" si="9"/>
        <v>0.6243335366484396</v>
      </c>
    </row>
    <row r="91" spans="1:60" x14ac:dyDescent="0.2">
      <c r="A91" s="89" t="s">
        <v>48</v>
      </c>
      <c r="B91" s="90"/>
      <c r="C91" s="89" t="s">
        <v>86</v>
      </c>
      <c r="D91" s="90"/>
      <c r="E91" s="89" t="s">
        <v>129</v>
      </c>
      <c r="F91" s="90"/>
      <c r="G91" s="89" t="s">
        <v>76</v>
      </c>
      <c r="H91" s="90"/>
      <c r="I91" s="89"/>
      <c r="J91" s="90"/>
      <c r="K91" s="90"/>
      <c r="L91" s="89"/>
      <c r="M91" s="90"/>
      <c r="N91" s="90"/>
      <c r="O91" s="89"/>
      <c r="P91" s="90"/>
      <c r="Q91" s="89"/>
      <c r="R91" s="90"/>
      <c r="S91" s="91" t="s">
        <v>131</v>
      </c>
      <c r="T91" s="92"/>
      <c r="U91" s="92"/>
      <c r="V91" s="92"/>
      <c r="W91" s="92"/>
      <c r="X91" s="92"/>
      <c r="Y91" s="92"/>
      <c r="Z91" s="92"/>
      <c r="AA91" s="89" t="s">
        <v>51</v>
      </c>
      <c r="AB91" s="90"/>
      <c r="AC91" s="90"/>
      <c r="AD91" s="90"/>
      <c r="AE91" s="90"/>
      <c r="AF91" s="89" t="s">
        <v>52</v>
      </c>
      <c r="AG91" s="90"/>
      <c r="AH91" s="90"/>
      <c r="AI91" s="12" t="s">
        <v>53</v>
      </c>
      <c r="AJ91" s="95" t="s">
        <v>54</v>
      </c>
      <c r="AK91" s="90"/>
      <c r="AL91" s="90"/>
      <c r="AM91" s="90"/>
      <c r="AN91" s="90"/>
      <c r="AO91" s="90"/>
      <c r="AP91" s="13">
        <v>28035300</v>
      </c>
      <c r="AQ91" s="13">
        <v>17503378</v>
      </c>
      <c r="AR91" s="13">
        <v>10531922</v>
      </c>
      <c r="AS91" s="87">
        <v>0</v>
      </c>
      <c r="AT91" s="88"/>
      <c r="AU91" s="87">
        <v>17503378</v>
      </c>
      <c r="AV91" s="88"/>
      <c r="AW91" s="13">
        <v>0</v>
      </c>
      <c r="AX91" s="13">
        <v>17503378</v>
      </c>
      <c r="AY91" s="13">
        <v>0</v>
      </c>
      <c r="AZ91" s="13">
        <v>17503378</v>
      </c>
      <c r="BA91" s="13">
        <v>0</v>
      </c>
      <c r="BB91" s="13">
        <v>17503378</v>
      </c>
      <c r="BC91" s="13">
        <v>0</v>
      </c>
      <c r="BD91" s="13">
        <v>15696648</v>
      </c>
      <c r="BE91" s="17">
        <f t="shared" si="6"/>
        <v>0.6243335366484396</v>
      </c>
      <c r="BF91" s="17">
        <f t="shared" si="7"/>
        <v>0.6243335366484396</v>
      </c>
      <c r="BG91" s="17">
        <f t="shared" si="8"/>
        <v>0.6243335366484396</v>
      </c>
      <c r="BH91" s="17">
        <f t="shared" si="9"/>
        <v>0.6243335366484396</v>
      </c>
    </row>
    <row r="92" spans="1:60" s="15" customFormat="1" x14ac:dyDescent="0.2">
      <c r="A92" s="77" t="s">
        <v>48</v>
      </c>
      <c r="B92" s="78"/>
      <c r="C92" s="77" t="s">
        <v>86</v>
      </c>
      <c r="D92" s="78"/>
      <c r="E92" s="77" t="s">
        <v>129</v>
      </c>
      <c r="F92" s="78"/>
      <c r="G92" s="77" t="s">
        <v>76</v>
      </c>
      <c r="H92" s="78"/>
      <c r="I92" s="77" t="s">
        <v>132</v>
      </c>
      <c r="J92" s="78"/>
      <c r="K92" s="78"/>
      <c r="L92" s="77"/>
      <c r="M92" s="78"/>
      <c r="N92" s="78"/>
      <c r="O92" s="77"/>
      <c r="P92" s="78"/>
      <c r="Q92" s="77"/>
      <c r="R92" s="78"/>
      <c r="S92" s="75" t="s">
        <v>133</v>
      </c>
      <c r="T92" s="76"/>
      <c r="U92" s="76"/>
      <c r="V92" s="76"/>
      <c r="W92" s="76"/>
      <c r="X92" s="76"/>
      <c r="Y92" s="76"/>
      <c r="Z92" s="76"/>
      <c r="AA92" s="77" t="s">
        <v>51</v>
      </c>
      <c r="AB92" s="78"/>
      <c r="AC92" s="78"/>
      <c r="AD92" s="78"/>
      <c r="AE92" s="78"/>
      <c r="AF92" s="77" t="s">
        <v>52</v>
      </c>
      <c r="AG92" s="78"/>
      <c r="AH92" s="78"/>
      <c r="AI92" s="9" t="s">
        <v>53</v>
      </c>
      <c r="AJ92" s="101" t="s">
        <v>54</v>
      </c>
      <c r="AK92" s="78"/>
      <c r="AL92" s="78"/>
      <c r="AM92" s="78"/>
      <c r="AN92" s="78"/>
      <c r="AO92" s="78"/>
      <c r="AP92" s="10">
        <v>28035300</v>
      </c>
      <c r="AQ92" s="10">
        <v>17503378</v>
      </c>
      <c r="AR92" s="10">
        <v>10531922</v>
      </c>
      <c r="AS92" s="80">
        <v>0</v>
      </c>
      <c r="AT92" s="81"/>
      <c r="AU92" s="80">
        <v>17503378</v>
      </c>
      <c r="AV92" s="81"/>
      <c r="AW92" s="10">
        <v>0</v>
      </c>
      <c r="AX92" s="10">
        <v>17503378</v>
      </c>
      <c r="AY92" s="10">
        <v>0</v>
      </c>
      <c r="AZ92" s="10">
        <v>17503378</v>
      </c>
      <c r="BA92" s="10">
        <v>0</v>
      </c>
      <c r="BB92" s="10">
        <v>17503378</v>
      </c>
      <c r="BC92" s="10">
        <v>0</v>
      </c>
      <c r="BD92" s="10">
        <v>15696648</v>
      </c>
      <c r="BE92" s="11">
        <f t="shared" si="6"/>
        <v>0.6243335366484396</v>
      </c>
      <c r="BF92" s="11">
        <f t="shared" si="7"/>
        <v>0.6243335366484396</v>
      </c>
      <c r="BG92" s="11">
        <f t="shared" si="8"/>
        <v>0.6243335366484396</v>
      </c>
      <c r="BH92" s="11">
        <f t="shared" si="9"/>
        <v>0.6243335366484396</v>
      </c>
    </row>
    <row r="93" spans="1:60" x14ac:dyDescent="0.2">
      <c r="A93" s="89" t="s">
        <v>48</v>
      </c>
      <c r="B93" s="90"/>
      <c r="C93" s="89" t="s">
        <v>86</v>
      </c>
      <c r="D93" s="90"/>
      <c r="E93" s="89" t="s">
        <v>129</v>
      </c>
      <c r="F93" s="90"/>
      <c r="G93" s="89" t="s">
        <v>76</v>
      </c>
      <c r="H93" s="90"/>
      <c r="I93" s="89" t="s">
        <v>132</v>
      </c>
      <c r="J93" s="90"/>
      <c r="K93" s="90"/>
      <c r="L93" s="89" t="s">
        <v>57</v>
      </c>
      <c r="M93" s="90"/>
      <c r="N93" s="90"/>
      <c r="O93" s="89"/>
      <c r="P93" s="90"/>
      <c r="Q93" s="89"/>
      <c r="R93" s="90"/>
      <c r="S93" s="91" t="s">
        <v>134</v>
      </c>
      <c r="T93" s="92"/>
      <c r="U93" s="92"/>
      <c r="V93" s="92"/>
      <c r="W93" s="92"/>
      <c r="X93" s="92"/>
      <c r="Y93" s="92"/>
      <c r="Z93" s="92"/>
      <c r="AA93" s="89" t="s">
        <v>51</v>
      </c>
      <c r="AB93" s="90"/>
      <c r="AC93" s="90"/>
      <c r="AD93" s="90"/>
      <c r="AE93" s="90"/>
      <c r="AF93" s="89" t="s">
        <v>52</v>
      </c>
      <c r="AG93" s="90"/>
      <c r="AH93" s="90"/>
      <c r="AI93" s="12" t="s">
        <v>53</v>
      </c>
      <c r="AJ93" s="95" t="s">
        <v>54</v>
      </c>
      <c r="AK93" s="90"/>
      <c r="AL93" s="90"/>
      <c r="AM93" s="90"/>
      <c r="AN93" s="90"/>
      <c r="AO93" s="90"/>
      <c r="AP93" s="13">
        <v>17717461</v>
      </c>
      <c r="AQ93" s="13">
        <v>7185539</v>
      </c>
      <c r="AR93" s="13">
        <v>10531922</v>
      </c>
      <c r="AS93" s="87">
        <v>0</v>
      </c>
      <c r="AT93" s="88"/>
      <c r="AU93" s="87">
        <v>7185539</v>
      </c>
      <c r="AV93" s="88"/>
      <c r="AW93" s="13">
        <v>0</v>
      </c>
      <c r="AX93" s="13">
        <v>7185539</v>
      </c>
      <c r="AY93" s="13">
        <v>0</v>
      </c>
      <c r="AZ93" s="13">
        <v>7185539</v>
      </c>
      <c r="BA93" s="13">
        <v>0</v>
      </c>
      <c r="BB93" s="13">
        <v>7185539</v>
      </c>
      <c r="BC93" s="13">
        <v>0</v>
      </c>
      <c r="BD93" s="13">
        <v>832550</v>
      </c>
      <c r="BE93" s="17">
        <f t="shared" si="6"/>
        <v>0.40556256903853211</v>
      </c>
      <c r="BF93" s="17">
        <f t="shared" si="7"/>
        <v>0.40556256903853211</v>
      </c>
      <c r="BG93" s="17">
        <f t="shared" si="8"/>
        <v>0.40556256903853211</v>
      </c>
      <c r="BH93" s="17">
        <f t="shared" si="9"/>
        <v>0.40556256903853211</v>
      </c>
    </row>
    <row r="94" spans="1:60" x14ac:dyDescent="0.2">
      <c r="A94" s="89" t="s">
        <v>48</v>
      </c>
      <c r="B94" s="90"/>
      <c r="C94" s="89" t="s">
        <v>86</v>
      </c>
      <c r="D94" s="90"/>
      <c r="E94" s="89" t="s">
        <v>129</v>
      </c>
      <c r="F94" s="90"/>
      <c r="G94" s="89" t="s">
        <v>76</v>
      </c>
      <c r="H94" s="90"/>
      <c r="I94" s="89" t="s">
        <v>132</v>
      </c>
      <c r="J94" s="90"/>
      <c r="K94" s="90"/>
      <c r="L94" s="89" t="s">
        <v>79</v>
      </c>
      <c r="M94" s="90"/>
      <c r="N94" s="90"/>
      <c r="O94" s="89"/>
      <c r="P94" s="90"/>
      <c r="Q94" s="89"/>
      <c r="R94" s="90"/>
      <c r="S94" s="91" t="s">
        <v>135</v>
      </c>
      <c r="T94" s="92"/>
      <c r="U94" s="92"/>
      <c r="V94" s="92"/>
      <c r="W94" s="92"/>
      <c r="X94" s="92"/>
      <c r="Y94" s="92"/>
      <c r="Z94" s="92"/>
      <c r="AA94" s="89" t="s">
        <v>51</v>
      </c>
      <c r="AB94" s="90"/>
      <c r="AC94" s="90"/>
      <c r="AD94" s="90"/>
      <c r="AE94" s="90"/>
      <c r="AF94" s="89" t="s">
        <v>52</v>
      </c>
      <c r="AG94" s="90"/>
      <c r="AH94" s="90"/>
      <c r="AI94" s="12" t="s">
        <v>53</v>
      </c>
      <c r="AJ94" s="95" t="s">
        <v>54</v>
      </c>
      <c r="AK94" s="90"/>
      <c r="AL94" s="90"/>
      <c r="AM94" s="90"/>
      <c r="AN94" s="90"/>
      <c r="AO94" s="90"/>
      <c r="AP94" s="13">
        <v>10317839</v>
      </c>
      <c r="AQ94" s="13">
        <v>10317839</v>
      </c>
      <c r="AR94" s="13">
        <v>0</v>
      </c>
      <c r="AS94" s="87">
        <v>0</v>
      </c>
      <c r="AT94" s="88"/>
      <c r="AU94" s="87">
        <v>10317839</v>
      </c>
      <c r="AV94" s="88"/>
      <c r="AW94" s="13">
        <v>0</v>
      </c>
      <c r="AX94" s="13">
        <v>10317839</v>
      </c>
      <c r="AY94" s="13">
        <v>0</v>
      </c>
      <c r="AZ94" s="13">
        <v>10317839</v>
      </c>
      <c r="BA94" s="13">
        <v>0</v>
      </c>
      <c r="BB94" s="13">
        <v>10317839</v>
      </c>
      <c r="BC94" s="13">
        <v>0</v>
      </c>
      <c r="BD94" s="13">
        <v>14864098</v>
      </c>
      <c r="BE94" s="17">
        <f t="shared" si="6"/>
        <v>1</v>
      </c>
      <c r="BF94" s="17">
        <f t="shared" si="7"/>
        <v>1</v>
      </c>
      <c r="BG94" s="17">
        <f t="shared" si="8"/>
        <v>1</v>
      </c>
      <c r="BH94" s="17">
        <f t="shared" si="9"/>
        <v>1</v>
      </c>
    </row>
    <row r="95" spans="1:60" s="15" customFormat="1" x14ac:dyDescent="0.2">
      <c r="A95" s="77" t="s">
        <v>48</v>
      </c>
      <c r="B95" s="78"/>
      <c r="C95" s="77" t="s">
        <v>86</v>
      </c>
      <c r="D95" s="78"/>
      <c r="E95" s="77" t="s">
        <v>53</v>
      </c>
      <c r="F95" s="78"/>
      <c r="G95" s="77"/>
      <c r="H95" s="78"/>
      <c r="I95" s="77"/>
      <c r="J95" s="78"/>
      <c r="K95" s="78"/>
      <c r="L95" s="77"/>
      <c r="M95" s="78"/>
      <c r="N95" s="78"/>
      <c r="O95" s="77"/>
      <c r="P95" s="78"/>
      <c r="Q95" s="77"/>
      <c r="R95" s="78"/>
      <c r="S95" s="75" t="s">
        <v>136</v>
      </c>
      <c r="T95" s="76"/>
      <c r="U95" s="76"/>
      <c r="V95" s="76"/>
      <c r="W95" s="76"/>
      <c r="X95" s="76"/>
      <c r="Y95" s="76"/>
      <c r="Z95" s="76"/>
      <c r="AA95" s="77" t="s">
        <v>51</v>
      </c>
      <c r="AB95" s="78"/>
      <c r="AC95" s="78"/>
      <c r="AD95" s="78"/>
      <c r="AE95" s="78"/>
      <c r="AF95" s="77" t="s">
        <v>52</v>
      </c>
      <c r="AG95" s="78"/>
      <c r="AH95" s="78"/>
      <c r="AI95" s="9" t="s">
        <v>53</v>
      </c>
      <c r="AJ95" s="101" t="s">
        <v>54</v>
      </c>
      <c r="AK95" s="78"/>
      <c r="AL95" s="78"/>
      <c r="AM95" s="78"/>
      <c r="AN95" s="78"/>
      <c r="AO95" s="78"/>
      <c r="AP95" s="10">
        <v>81395952</v>
      </c>
      <c r="AQ95" s="10">
        <v>0</v>
      </c>
      <c r="AR95" s="10">
        <v>81395952</v>
      </c>
      <c r="AS95" s="80">
        <v>0</v>
      </c>
      <c r="AT95" s="81"/>
      <c r="AU95" s="80">
        <v>0</v>
      </c>
      <c r="AV95" s="81"/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1"/>
      <c r="BF95" s="11"/>
      <c r="BG95" s="11"/>
      <c r="BH95" s="11"/>
    </row>
    <row r="96" spans="1:60" s="15" customFormat="1" x14ac:dyDescent="0.2">
      <c r="A96" s="77" t="s">
        <v>48</v>
      </c>
      <c r="B96" s="78"/>
      <c r="C96" s="77" t="s">
        <v>137</v>
      </c>
      <c r="D96" s="78"/>
      <c r="E96" s="77" t="s">
        <v>49</v>
      </c>
      <c r="F96" s="78"/>
      <c r="G96" s="77"/>
      <c r="H96" s="78"/>
      <c r="I96" s="77"/>
      <c r="J96" s="78"/>
      <c r="K96" s="78"/>
      <c r="L96" s="77"/>
      <c r="M96" s="78"/>
      <c r="N96" s="78"/>
      <c r="O96" s="77"/>
      <c r="P96" s="78"/>
      <c r="Q96" s="77"/>
      <c r="R96" s="78"/>
      <c r="S96" s="75" t="s">
        <v>138</v>
      </c>
      <c r="T96" s="76"/>
      <c r="U96" s="76"/>
      <c r="V96" s="76"/>
      <c r="W96" s="76"/>
      <c r="X96" s="76"/>
      <c r="Y96" s="76"/>
      <c r="Z96" s="76"/>
      <c r="AA96" s="77" t="s">
        <v>51</v>
      </c>
      <c r="AB96" s="78"/>
      <c r="AC96" s="78"/>
      <c r="AD96" s="78"/>
      <c r="AE96" s="78"/>
      <c r="AF96" s="77" t="s">
        <v>52</v>
      </c>
      <c r="AG96" s="78"/>
      <c r="AH96" s="78"/>
      <c r="AI96" s="9" t="s">
        <v>53</v>
      </c>
      <c r="AJ96" s="101" t="s">
        <v>54</v>
      </c>
      <c r="AK96" s="78"/>
      <c r="AL96" s="78"/>
      <c r="AM96" s="78"/>
      <c r="AN96" s="78"/>
      <c r="AO96" s="78"/>
      <c r="AP96" s="10">
        <v>23848461</v>
      </c>
      <c r="AQ96" s="10">
        <v>23845461</v>
      </c>
      <c r="AR96" s="10">
        <v>3000</v>
      </c>
      <c r="AS96" s="80">
        <v>0</v>
      </c>
      <c r="AT96" s="81"/>
      <c r="AU96" s="80">
        <v>23845461</v>
      </c>
      <c r="AV96" s="81"/>
      <c r="AW96" s="10">
        <v>0</v>
      </c>
      <c r="AX96" s="10">
        <v>23845461</v>
      </c>
      <c r="AY96" s="10">
        <v>0</v>
      </c>
      <c r="AZ96" s="10">
        <v>23845461</v>
      </c>
      <c r="BA96" s="10">
        <v>0</v>
      </c>
      <c r="BB96" s="10">
        <v>23845461</v>
      </c>
      <c r="BC96" s="10">
        <v>0</v>
      </c>
      <c r="BD96" s="10">
        <v>0</v>
      </c>
      <c r="BE96" s="11">
        <f t="shared" ref="BE96:BE123" si="12">+AQ96/AP96</f>
        <v>0.99987420571918662</v>
      </c>
      <c r="BF96" s="11">
        <f t="shared" ref="BF96:BF123" si="13">+AU96/AP96</f>
        <v>0.99987420571918662</v>
      </c>
      <c r="BG96" s="11">
        <f t="shared" ref="BG96:BG123" si="14">+AX96/AP96</f>
        <v>0.99987420571918662</v>
      </c>
      <c r="BH96" s="11">
        <f t="shared" ref="BH96:BH123" si="15">+BB96/AP96</f>
        <v>0.99987420571918662</v>
      </c>
    </row>
    <row r="97" spans="1:60" x14ac:dyDescent="0.2">
      <c r="A97" s="89" t="s">
        <v>48</v>
      </c>
      <c r="B97" s="90"/>
      <c r="C97" s="89" t="s">
        <v>137</v>
      </c>
      <c r="D97" s="90"/>
      <c r="E97" s="89" t="s">
        <v>49</v>
      </c>
      <c r="F97" s="90"/>
      <c r="G97" s="89" t="s">
        <v>76</v>
      </c>
      <c r="H97" s="90"/>
      <c r="I97" s="89"/>
      <c r="J97" s="90"/>
      <c r="K97" s="90"/>
      <c r="L97" s="89"/>
      <c r="M97" s="90"/>
      <c r="N97" s="90"/>
      <c r="O97" s="89"/>
      <c r="P97" s="90"/>
      <c r="Q97" s="89"/>
      <c r="R97" s="90"/>
      <c r="S97" s="91" t="s">
        <v>139</v>
      </c>
      <c r="T97" s="92"/>
      <c r="U97" s="92"/>
      <c r="V97" s="92"/>
      <c r="W97" s="92"/>
      <c r="X97" s="92"/>
      <c r="Y97" s="92"/>
      <c r="Z97" s="92"/>
      <c r="AA97" s="89" t="s">
        <v>51</v>
      </c>
      <c r="AB97" s="90"/>
      <c r="AC97" s="90"/>
      <c r="AD97" s="90"/>
      <c r="AE97" s="90"/>
      <c r="AF97" s="89" t="s">
        <v>52</v>
      </c>
      <c r="AG97" s="90"/>
      <c r="AH97" s="90"/>
      <c r="AI97" s="12" t="s">
        <v>53</v>
      </c>
      <c r="AJ97" s="95" t="s">
        <v>54</v>
      </c>
      <c r="AK97" s="90"/>
      <c r="AL97" s="90"/>
      <c r="AM97" s="90"/>
      <c r="AN97" s="90"/>
      <c r="AO97" s="90"/>
      <c r="AP97" s="13">
        <v>23848461</v>
      </c>
      <c r="AQ97" s="13">
        <v>23845461</v>
      </c>
      <c r="AR97" s="13">
        <v>3000</v>
      </c>
      <c r="AS97" s="87">
        <v>0</v>
      </c>
      <c r="AT97" s="88"/>
      <c r="AU97" s="87">
        <v>23845461</v>
      </c>
      <c r="AV97" s="88"/>
      <c r="AW97" s="13">
        <v>0</v>
      </c>
      <c r="AX97" s="13">
        <v>23845461</v>
      </c>
      <c r="AY97" s="13">
        <v>0</v>
      </c>
      <c r="AZ97" s="13">
        <v>23845461</v>
      </c>
      <c r="BA97" s="13">
        <v>0</v>
      </c>
      <c r="BB97" s="13">
        <v>23845461</v>
      </c>
      <c r="BC97" s="13">
        <v>0</v>
      </c>
      <c r="BD97" s="13">
        <v>0</v>
      </c>
      <c r="BE97" s="14">
        <f t="shared" si="12"/>
        <v>0.99987420571918662</v>
      </c>
      <c r="BF97" s="14">
        <f t="shared" si="13"/>
        <v>0.99987420571918662</v>
      </c>
      <c r="BG97" s="14">
        <f t="shared" si="14"/>
        <v>0.99987420571918662</v>
      </c>
      <c r="BH97" s="14">
        <f t="shared" si="15"/>
        <v>0.99987420571918662</v>
      </c>
    </row>
    <row r="98" spans="1:60" x14ac:dyDescent="0.2">
      <c r="A98" s="89" t="s">
        <v>48</v>
      </c>
      <c r="B98" s="90"/>
      <c r="C98" s="89" t="s">
        <v>137</v>
      </c>
      <c r="D98" s="90"/>
      <c r="E98" s="89" t="s">
        <v>49</v>
      </c>
      <c r="F98" s="90"/>
      <c r="G98" s="89" t="s">
        <v>76</v>
      </c>
      <c r="H98" s="90"/>
      <c r="I98" s="89" t="s">
        <v>57</v>
      </c>
      <c r="J98" s="90"/>
      <c r="K98" s="90"/>
      <c r="L98" s="89"/>
      <c r="M98" s="90"/>
      <c r="N98" s="90"/>
      <c r="O98" s="89"/>
      <c r="P98" s="90"/>
      <c r="Q98" s="89"/>
      <c r="R98" s="90"/>
      <c r="S98" s="91" t="s">
        <v>140</v>
      </c>
      <c r="T98" s="92"/>
      <c r="U98" s="92"/>
      <c r="V98" s="92"/>
      <c r="W98" s="92"/>
      <c r="X98" s="92"/>
      <c r="Y98" s="92"/>
      <c r="Z98" s="92"/>
      <c r="AA98" s="89" t="s">
        <v>51</v>
      </c>
      <c r="AB98" s="90"/>
      <c r="AC98" s="90"/>
      <c r="AD98" s="90"/>
      <c r="AE98" s="90"/>
      <c r="AF98" s="89" t="s">
        <v>52</v>
      </c>
      <c r="AG98" s="90"/>
      <c r="AH98" s="90"/>
      <c r="AI98" s="12" t="s">
        <v>53</v>
      </c>
      <c r="AJ98" s="95" t="s">
        <v>54</v>
      </c>
      <c r="AK98" s="90"/>
      <c r="AL98" s="90"/>
      <c r="AM98" s="90"/>
      <c r="AN98" s="90"/>
      <c r="AO98" s="90"/>
      <c r="AP98" s="13">
        <v>23778461</v>
      </c>
      <c r="AQ98" s="13">
        <v>23778461</v>
      </c>
      <c r="AR98" s="13">
        <v>0</v>
      </c>
      <c r="AS98" s="87">
        <v>0</v>
      </c>
      <c r="AT98" s="88"/>
      <c r="AU98" s="87">
        <v>23778461</v>
      </c>
      <c r="AV98" s="88"/>
      <c r="AW98" s="13">
        <v>0</v>
      </c>
      <c r="AX98" s="13">
        <v>23778461</v>
      </c>
      <c r="AY98" s="13">
        <v>0</v>
      </c>
      <c r="AZ98" s="13">
        <v>23778461</v>
      </c>
      <c r="BA98" s="13">
        <v>0</v>
      </c>
      <c r="BB98" s="13">
        <v>23778461</v>
      </c>
      <c r="BC98" s="13">
        <v>0</v>
      </c>
      <c r="BD98" s="13">
        <v>0</v>
      </c>
      <c r="BE98" s="14">
        <f t="shared" si="12"/>
        <v>1</v>
      </c>
      <c r="BF98" s="14">
        <f t="shared" si="13"/>
        <v>1</v>
      </c>
      <c r="BG98" s="14">
        <f t="shared" si="14"/>
        <v>1</v>
      </c>
      <c r="BH98" s="14">
        <f t="shared" si="15"/>
        <v>1</v>
      </c>
    </row>
    <row r="99" spans="1:60" x14ac:dyDescent="0.2">
      <c r="A99" s="89" t="s">
        <v>48</v>
      </c>
      <c r="B99" s="90"/>
      <c r="C99" s="89" t="s">
        <v>137</v>
      </c>
      <c r="D99" s="90"/>
      <c r="E99" s="89" t="s">
        <v>49</v>
      </c>
      <c r="F99" s="90"/>
      <c r="G99" s="89" t="s">
        <v>76</v>
      </c>
      <c r="H99" s="90"/>
      <c r="I99" s="89" t="s">
        <v>66</v>
      </c>
      <c r="J99" s="90"/>
      <c r="K99" s="90"/>
      <c r="L99" s="89"/>
      <c r="M99" s="90"/>
      <c r="N99" s="90"/>
      <c r="O99" s="89"/>
      <c r="P99" s="90"/>
      <c r="Q99" s="89"/>
      <c r="R99" s="90"/>
      <c r="S99" s="91" t="s">
        <v>141</v>
      </c>
      <c r="T99" s="92"/>
      <c r="U99" s="92"/>
      <c r="V99" s="92"/>
      <c r="W99" s="92"/>
      <c r="X99" s="92"/>
      <c r="Y99" s="92"/>
      <c r="Z99" s="92"/>
      <c r="AA99" s="89" t="s">
        <v>51</v>
      </c>
      <c r="AB99" s="90"/>
      <c r="AC99" s="90"/>
      <c r="AD99" s="90"/>
      <c r="AE99" s="90"/>
      <c r="AF99" s="89" t="s">
        <v>52</v>
      </c>
      <c r="AG99" s="90"/>
      <c r="AH99" s="90"/>
      <c r="AI99" s="12" t="s">
        <v>53</v>
      </c>
      <c r="AJ99" s="95" t="s">
        <v>54</v>
      </c>
      <c r="AK99" s="90"/>
      <c r="AL99" s="90"/>
      <c r="AM99" s="90"/>
      <c r="AN99" s="90"/>
      <c r="AO99" s="90"/>
      <c r="AP99" s="13">
        <v>70000</v>
      </c>
      <c r="AQ99" s="13">
        <v>67000</v>
      </c>
      <c r="AR99" s="13">
        <v>3000</v>
      </c>
      <c r="AS99" s="87">
        <v>0</v>
      </c>
      <c r="AT99" s="88"/>
      <c r="AU99" s="87">
        <v>67000</v>
      </c>
      <c r="AV99" s="88"/>
      <c r="AW99" s="13">
        <v>0</v>
      </c>
      <c r="AX99" s="13">
        <v>67000</v>
      </c>
      <c r="AY99" s="13">
        <v>0</v>
      </c>
      <c r="AZ99" s="13">
        <v>67000</v>
      </c>
      <c r="BA99" s="13">
        <v>0</v>
      </c>
      <c r="BB99" s="13">
        <v>67000</v>
      </c>
      <c r="BC99" s="13">
        <v>0</v>
      </c>
      <c r="BD99" s="13">
        <v>0</v>
      </c>
      <c r="BE99" s="14">
        <f t="shared" si="12"/>
        <v>0.95714285714285718</v>
      </c>
      <c r="BF99" s="14">
        <f t="shared" si="13"/>
        <v>0.95714285714285718</v>
      </c>
      <c r="BG99" s="14">
        <f t="shared" si="14"/>
        <v>0.95714285714285718</v>
      </c>
      <c r="BH99" s="14">
        <f t="shared" si="15"/>
        <v>0.95714285714285718</v>
      </c>
    </row>
    <row r="100" spans="1:60" s="15" customFormat="1" x14ac:dyDescent="0.2">
      <c r="A100" s="77" t="s">
        <v>48</v>
      </c>
      <c r="B100" s="78"/>
      <c r="C100" s="77" t="s">
        <v>137</v>
      </c>
      <c r="D100" s="78"/>
      <c r="E100" s="77" t="s">
        <v>129</v>
      </c>
      <c r="F100" s="78"/>
      <c r="G100" s="77"/>
      <c r="H100" s="78"/>
      <c r="I100" s="77"/>
      <c r="J100" s="78"/>
      <c r="K100" s="78"/>
      <c r="L100" s="77"/>
      <c r="M100" s="78"/>
      <c r="N100" s="78"/>
      <c r="O100" s="77"/>
      <c r="P100" s="78"/>
      <c r="Q100" s="77"/>
      <c r="R100" s="78"/>
      <c r="S100" s="75" t="s">
        <v>142</v>
      </c>
      <c r="T100" s="76"/>
      <c r="U100" s="76"/>
      <c r="V100" s="76"/>
      <c r="W100" s="76"/>
      <c r="X100" s="76"/>
      <c r="Y100" s="76"/>
      <c r="Z100" s="76"/>
      <c r="AA100" s="77" t="s">
        <v>51</v>
      </c>
      <c r="AB100" s="78"/>
      <c r="AC100" s="78"/>
      <c r="AD100" s="78"/>
      <c r="AE100" s="78"/>
      <c r="AF100" s="77" t="s">
        <v>143</v>
      </c>
      <c r="AG100" s="78"/>
      <c r="AH100" s="78"/>
      <c r="AI100" s="9" t="s">
        <v>144</v>
      </c>
      <c r="AJ100" s="101" t="s">
        <v>145</v>
      </c>
      <c r="AK100" s="78"/>
      <c r="AL100" s="78"/>
      <c r="AM100" s="78"/>
      <c r="AN100" s="78"/>
      <c r="AO100" s="78"/>
      <c r="AP100" s="10">
        <v>21205169</v>
      </c>
      <c r="AQ100" s="10">
        <v>15802890</v>
      </c>
      <c r="AR100" s="10">
        <v>5402279</v>
      </c>
      <c r="AS100" s="80">
        <v>0</v>
      </c>
      <c r="AT100" s="81"/>
      <c r="AU100" s="80">
        <v>15802890</v>
      </c>
      <c r="AV100" s="81"/>
      <c r="AW100" s="10">
        <v>0</v>
      </c>
      <c r="AX100" s="10">
        <v>15802890</v>
      </c>
      <c r="AY100" s="10">
        <v>0</v>
      </c>
      <c r="AZ100" s="10">
        <v>15802890</v>
      </c>
      <c r="BA100" s="10">
        <v>0</v>
      </c>
      <c r="BB100" s="10">
        <v>15802890</v>
      </c>
      <c r="BC100" s="10">
        <v>0</v>
      </c>
      <c r="BD100" s="10">
        <v>0</v>
      </c>
      <c r="BE100" s="11">
        <f t="shared" si="12"/>
        <v>0.74523763521997866</v>
      </c>
      <c r="BF100" s="11">
        <f t="shared" si="13"/>
        <v>0.74523763521997866</v>
      </c>
      <c r="BG100" s="11">
        <f t="shared" si="14"/>
        <v>0.74523763521997866</v>
      </c>
      <c r="BH100" s="11">
        <f t="shared" si="15"/>
        <v>0.74523763521997866</v>
      </c>
    </row>
    <row r="101" spans="1:60" x14ac:dyDescent="0.2">
      <c r="A101" s="89" t="s">
        <v>48</v>
      </c>
      <c r="B101" s="90"/>
      <c r="C101" s="89" t="s">
        <v>137</v>
      </c>
      <c r="D101" s="90"/>
      <c r="E101" s="89" t="s">
        <v>129</v>
      </c>
      <c r="F101" s="90"/>
      <c r="G101" s="89" t="s">
        <v>49</v>
      </c>
      <c r="H101" s="90"/>
      <c r="I101" s="89"/>
      <c r="J101" s="90"/>
      <c r="K101" s="90"/>
      <c r="L101" s="89"/>
      <c r="M101" s="90"/>
      <c r="N101" s="90"/>
      <c r="O101" s="89"/>
      <c r="P101" s="90"/>
      <c r="Q101" s="89"/>
      <c r="R101" s="90"/>
      <c r="S101" s="91" t="s">
        <v>146</v>
      </c>
      <c r="T101" s="92"/>
      <c r="U101" s="92"/>
      <c r="V101" s="92"/>
      <c r="W101" s="92"/>
      <c r="X101" s="92"/>
      <c r="Y101" s="92"/>
      <c r="Z101" s="92"/>
      <c r="AA101" s="89" t="s">
        <v>51</v>
      </c>
      <c r="AB101" s="90"/>
      <c r="AC101" s="90"/>
      <c r="AD101" s="90"/>
      <c r="AE101" s="90"/>
      <c r="AF101" s="89" t="s">
        <v>143</v>
      </c>
      <c r="AG101" s="90"/>
      <c r="AH101" s="90"/>
      <c r="AI101" s="12" t="s">
        <v>144</v>
      </c>
      <c r="AJ101" s="95" t="s">
        <v>145</v>
      </c>
      <c r="AK101" s="90"/>
      <c r="AL101" s="90"/>
      <c r="AM101" s="90"/>
      <c r="AN101" s="90"/>
      <c r="AO101" s="90"/>
      <c r="AP101" s="13">
        <v>21205169</v>
      </c>
      <c r="AQ101" s="13">
        <v>15802890</v>
      </c>
      <c r="AR101" s="13">
        <v>5402279</v>
      </c>
      <c r="AS101" s="87">
        <v>0</v>
      </c>
      <c r="AT101" s="88"/>
      <c r="AU101" s="87">
        <v>15802890</v>
      </c>
      <c r="AV101" s="88"/>
      <c r="AW101" s="13">
        <v>0</v>
      </c>
      <c r="AX101" s="13">
        <v>15802890</v>
      </c>
      <c r="AY101" s="13">
        <v>0</v>
      </c>
      <c r="AZ101" s="13">
        <v>15802890</v>
      </c>
      <c r="BA101" s="13">
        <v>0</v>
      </c>
      <c r="BB101" s="13">
        <v>15802890</v>
      </c>
      <c r="BC101" s="13">
        <v>0</v>
      </c>
      <c r="BD101" s="13">
        <v>0</v>
      </c>
      <c r="BE101" s="14">
        <f t="shared" si="12"/>
        <v>0.74523763521997866</v>
      </c>
      <c r="BF101" s="14">
        <f t="shared" si="13"/>
        <v>0.74523763521997866</v>
      </c>
      <c r="BG101" s="14">
        <f t="shared" si="14"/>
        <v>0.74523763521997866</v>
      </c>
      <c r="BH101" s="14">
        <f t="shared" si="15"/>
        <v>0.74523763521997866</v>
      </c>
    </row>
    <row r="102" spans="1:60" s="15" customFormat="1" x14ac:dyDescent="0.2">
      <c r="A102" s="77" t="s">
        <v>147</v>
      </c>
      <c r="B102" s="78"/>
      <c r="C102" s="77" t="s">
        <v>53</v>
      </c>
      <c r="D102" s="78"/>
      <c r="E102" s="77" t="s">
        <v>129</v>
      </c>
      <c r="F102" s="78"/>
      <c r="G102" s="77"/>
      <c r="H102" s="78"/>
      <c r="I102" s="77"/>
      <c r="J102" s="78"/>
      <c r="K102" s="78"/>
      <c r="L102" s="77"/>
      <c r="M102" s="78"/>
      <c r="N102" s="78"/>
      <c r="O102" s="77"/>
      <c r="P102" s="78"/>
      <c r="Q102" s="77"/>
      <c r="R102" s="78"/>
      <c r="S102" s="75" t="s">
        <v>148</v>
      </c>
      <c r="T102" s="76"/>
      <c r="U102" s="76"/>
      <c r="V102" s="76"/>
      <c r="W102" s="76"/>
      <c r="X102" s="76"/>
      <c r="Y102" s="76"/>
      <c r="Z102" s="76"/>
      <c r="AA102" s="77" t="s">
        <v>51</v>
      </c>
      <c r="AB102" s="78"/>
      <c r="AC102" s="78"/>
      <c r="AD102" s="78"/>
      <c r="AE102" s="78"/>
      <c r="AF102" s="77" t="s">
        <v>52</v>
      </c>
      <c r="AG102" s="78"/>
      <c r="AH102" s="78"/>
      <c r="AI102" s="9" t="s">
        <v>144</v>
      </c>
      <c r="AJ102" s="101" t="s">
        <v>145</v>
      </c>
      <c r="AK102" s="78"/>
      <c r="AL102" s="78"/>
      <c r="AM102" s="78"/>
      <c r="AN102" s="78"/>
      <c r="AO102" s="78"/>
      <c r="AP102" s="10">
        <v>3463614</v>
      </c>
      <c r="AQ102" s="10">
        <v>3463614</v>
      </c>
      <c r="AR102" s="10">
        <v>0</v>
      </c>
      <c r="AS102" s="80">
        <v>0</v>
      </c>
      <c r="AT102" s="81"/>
      <c r="AU102" s="80">
        <v>3463614</v>
      </c>
      <c r="AV102" s="81"/>
      <c r="AW102" s="10">
        <v>0</v>
      </c>
      <c r="AX102" s="10">
        <v>3463614</v>
      </c>
      <c r="AY102" s="10">
        <v>0</v>
      </c>
      <c r="AZ102" s="10">
        <v>3463614</v>
      </c>
      <c r="BA102" s="10">
        <v>0</v>
      </c>
      <c r="BB102" s="10">
        <v>3463614</v>
      </c>
      <c r="BC102" s="10">
        <v>0</v>
      </c>
      <c r="BD102" s="10">
        <v>0</v>
      </c>
      <c r="BE102" s="11">
        <f t="shared" si="12"/>
        <v>1</v>
      </c>
      <c r="BF102" s="11">
        <f t="shared" si="13"/>
        <v>1</v>
      </c>
      <c r="BG102" s="11">
        <f t="shared" si="14"/>
        <v>1</v>
      </c>
      <c r="BH102" s="11">
        <f t="shared" si="15"/>
        <v>1</v>
      </c>
    </row>
    <row r="103" spans="1:60" x14ac:dyDescent="0.2">
      <c r="A103" s="89" t="s">
        <v>147</v>
      </c>
      <c r="B103" s="90"/>
      <c r="C103" s="89" t="s">
        <v>53</v>
      </c>
      <c r="D103" s="90"/>
      <c r="E103" s="89" t="s">
        <v>129</v>
      </c>
      <c r="F103" s="90"/>
      <c r="G103" s="89" t="s">
        <v>49</v>
      </c>
      <c r="H103" s="90"/>
      <c r="I103" s="89"/>
      <c r="J103" s="90"/>
      <c r="K103" s="90"/>
      <c r="L103" s="89"/>
      <c r="M103" s="90"/>
      <c r="N103" s="90"/>
      <c r="O103" s="89"/>
      <c r="P103" s="90"/>
      <c r="Q103" s="89"/>
      <c r="R103" s="90"/>
      <c r="S103" s="91" t="s">
        <v>149</v>
      </c>
      <c r="T103" s="92"/>
      <c r="U103" s="92"/>
      <c r="V103" s="92"/>
      <c r="W103" s="92"/>
      <c r="X103" s="92"/>
      <c r="Y103" s="92"/>
      <c r="Z103" s="92"/>
      <c r="AA103" s="89" t="s">
        <v>51</v>
      </c>
      <c r="AB103" s="90"/>
      <c r="AC103" s="90"/>
      <c r="AD103" s="90"/>
      <c r="AE103" s="90"/>
      <c r="AF103" s="89" t="s">
        <v>52</v>
      </c>
      <c r="AG103" s="90"/>
      <c r="AH103" s="90"/>
      <c r="AI103" s="12" t="s">
        <v>144</v>
      </c>
      <c r="AJ103" s="95" t="s">
        <v>145</v>
      </c>
      <c r="AK103" s="90"/>
      <c r="AL103" s="90"/>
      <c r="AM103" s="90"/>
      <c r="AN103" s="90"/>
      <c r="AO103" s="90"/>
      <c r="AP103" s="13">
        <v>3463614</v>
      </c>
      <c r="AQ103" s="13">
        <v>3463614</v>
      </c>
      <c r="AR103" s="13">
        <v>0</v>
      </c>
      <c r="AS103" s="87">
        <v>0</v>
      </c>
      <c r="AT103" s="88"/>
      <c r="AU103" s="87">
        <v>3463614</v>
      </c>
      <c r="AV103" s="88"/>
      <c r="AW103" s="13">
        <v>0</v>
      </c>
      <c r="AX103" s="13">
        <v>3463614</v>
      </c>
      <c r="AY103" s="13">
        <v>0</v>
      </c>
      <c r="AZ103" s="13">
        <v>3463614</v>
      </c>
      <c r="BA103" s="13">
        <v>0</v>
      </c>
      <c r="BB103" s="13">
        <v>3463614</v>
      </c>
      <c r="BC103" s="13">
        <v>0</v>
      </c>
      <c r="BD103" s="13">
        <v>0</v>
      </c>
      <c r="BE103" s="14">
        <f t="shared" si="12"/>
        <v>1</v>
      </c>
      <c r="BF103" s="14">
        <f t="shared" si="13"/>
        <v>1</v>
      </c>
      <c r="BG103" s="14">
        <f t="shared" si="14"/>
        <v>1</v>
      </c>
      <c r="BH103" s="14">
        <f t="shared" si="15"/>
        <v>1</v>
      </c>
    </row>
    <row r="104" spans="1:60" ht="18" customHeight="1" x14ac:dyDescent="0.2">
      <c r="A104" s="96" t="s">
        <v>150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4"/>
      <c r="AP104" s="18">
        <f>+AP92+AP95+AP96+AP100+AP102</f>
        <v>157948496</v>
      </c>
      <c r="AQ104" s="18">
        <f t="shared" ref="AQ104:AR104" si="16">+AQ92+AQ95+AQ96+AQ100+AQ102</f>
        <v>60615343</v>
      </c>
      <c r="AR104" s="18">
        <f t="shared" si="16"/>
        <v>97333153</v>
      </c>
      <c r="AS104" s="99">
        <f>+AS102+AS100+AS96+AS95+AS92</f>
        <v>0</v>
      </c>
      <c r="AT104" s="100"/>
      <c r="AU104" s="99">
        <f>+AU102+AU100+AU96+AU95+AU92</f>
        <v>60615343</v>
      </c>
      <c r="AV104" s="100"/>
      <c r="AW104" s="18">
        <f t="shared" ref="AW104:BD104" si="17">+AW92+AW95+AW96+AW100+AW102</f>
        <v>0</v>
      </c>
      <c r="AX104" s="18">
        <f t="shared" si="17"/>
        <v>60615343</v>
      </c>
      <c r="AY104" s="18">
        <f t="shared" si="17"/>
        <v>0</v>
      </c>
      <c r="AZ104" s="18">
        <f t="shared" si="17"/>
        <v>60615343</v>
      </c>
      <c r="BA104" s="18">
        <f t="shared" si="17"/>
        <v>0</v>
      </c>
      <c r="BB104" s="18">
        <f t="shared" si="17"/>
        <v>60615343</v>
      </c>
      <c r="BC104" s="18">
        <f t="shared" si="17"/>
        <v>0</v>
      </c>
      <c r="BD104" s="18">
        <f t="shared" si="17"/>
        <v>15696648</v>
      </c>
      <c r="BE104" s="16">
        <f t="shared" si="12"/>
        <v>0.38376650955891345</v>
      </c>
      <c r="BF104" s="16">
        <f t="shared" si="13"/>
        <v>0.38376650955891345</v>
      </c>
      <c r="BG104" s="16">
        <f t="shared" si="14"/>
        <v>0.38376650955891345</v>
      </c>
      <c r="BH104" s="16">
        <f t="shared" si="15"/>
        <v>0.38376650955891345</v>
      </c>
    </row>
    <row r="105" spans="1:60" ht="16.5" customHeight="1" x14ac:dyDescent="0.2">
      <c r="A105" s="96" t="s">
        <v>151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8"/>
      <c r="AP105" s="18">
        <f>+AP47+AP89+AP104</f>
        <v>6087082703</v>
      </c>
      <c r="AQ105" s="18">
        <f t="shared" ref="AQ105:AR105" si="18">+AQ47+AQ89+AQ104</f>
        <v>5773914803.6599998</v>
      </c>
      <c r="AR105" s="18">
        <f t="shared" si="18"/>
        <v>313167899.34000003</v>
      </c>
      <c r="AS105" s="99">
        <f>+AS104+AS89+AS47</f>
        <v>0</v>
      </c>
      <c r="AT105" s="100"/>
      <c r="AU105" s="99">
        <f>+AU104+AU89+AU47</f>
        <v>5771121126.6599998</v>
      </c>
      <c r="AV105" s="100"/>
      <c r="AW105" s="18">
        <f>+AW47+AW89+AW104</f>
        <v>2793677</v>
      </c>
      <c r="AX105" s="18">
        <f t="shared" ref="AX105:BD105" si="19">+AX47+AX89+AX104</f>
        <v>5757625183.1000004</v>
      </c>
      <c r="AY105" s="18">
        <f t="shared" si="19"/>
        <v>13495943.559999999</v>
      </c>
      <c r="AZ105" s="18">
        <f t="shared" si="19"/>
        <v>5757004096.1000004</v>
      </c>
      <c r="BA105" s="18">
        <f t="shared" si="19"/>
        <v>621087</v>
      </c>
      <c r="BB105" s="18">
        <f t="shared" si="19"/>
        <v>5757004096.1000004</v>
      </c>
      <c r="BC105" s="18">
        <f t="shared" si="19"/>
        <v>0</v>
      </c>
      <c r="BD105" s="18">
        <f t="shared" si="19"/>
        <v>29614348</v>
      </c>
      <c r="BE105" s="16">
        <f t="shared" si="12"/>
        <v>0.94855205447009017</v>
      </c>
      <c r="BF105" s="16">
        <f t="shared" si="13"/>
        <v>0.94809310276262893</v>
      </c>
      <c r="BG105" s="16">
        <f t="shared" si="14"/>
        <v>0.94587595799583479</v>
      </c>
      <c r="BH105" s="16">
        <f t="shared" si="15"/>
        <v>0.94577392438954022</v>
      </c>
    </row>
    <row r="106" spans="1:60" s="15" customFormat="1" x14ac:dyDescent="0.2">
      <c r="A106" s="77" t="s">
        <v>152</v>
      </c>
      <c r="B106" s="78"/>
      <c r="C106" s="77" t="s">
        <v>153</v>
      </c>
      <c r="D106" s="78"/>
      <c r="E106" s="77" t="s">
        <v>154</v>
      </c>
      <c r="F106" s="78"/>
      <c r="G106" s="77" t="s">
        <v>155</v>
      </c>
      <c r="H106" s="78"/>
      <c r="I106" s="77" t="s">
        <v>156</v>
      </c>
      <c r="J106" s="78"/>
      <c r="K106" s="78"/>
      <c r="L106" s="77"/>
      <c r="M106" s="78"/>
      <c r="N106" s="78"/>
      <c r="O106" s="77"/>
      <c r="P106" s="78"/>
      <c r="Q106" s="77"/>
      <c r="R106" s="78"/>
      <c r="S106" s="75" t="s">
        <v>157</v>
      </c>
      <c r="T106" s="76"/>
      <c r="U106" s="76"/>
      <c r="V106" s="76"/>
      <c r="W106" s="76"/>
      <c r="X106" s="76"/>
      <c r="Y106" s="76"/>
      <c r="Z106" s="76"/>
      <c r="AA106" s="77" t="s">
        <v>51</v>
      </c>
      <c r="AB106" s="78"/>
      <c r="AC106" s="78"/>
      <c r="AD106" s="78"/>
      <c r="AE106" s="78"/>
      <c r="AF106" s="77" t="s">
        <v>52</v>
      </c>
      <c r="AG106" s="78"/>
      <c r="AH106" s="78"/>
      <c r="AI106" s="9" t="s">
        <v>144</v>
      </c>
      <c r="AJ106" s="101" t="s">
        <v>145</v>
      </c>
      <c r="AK106" s="78"/>
      <c r="AL106" s="78"/>
      <c r="AM106" s="78"/>
      <c r="AN106" s="78"/>
      <c r="AO106" s="78"/>
      <c r="AP106" s="10">
        <v>1191086958</v>
      </c>
      <c r="AQ106" s="10">
        <v>1188705995.5799999</v>
      </c>
      <c r="AR106" s="10">
        <v>2380962.42</v>
      </c>
      <c r="AS106" s="80">
        <v>0</v>
      </c>
      <c r="AT106" s="81"/>
      <c r="AU106" s="80">
        <v>1188705990.5799999</v>
      </c>
      <c r="AV106" s="81"/>
      <c r="AW106" s="10">
        <v>5</v>
      </c>
      <c r="AX106" s="10">
        <v>1143172876.5999999</v>
      </c>
      <c r="AY106" s="10">
        <v>45533113.979999997</v>
      </c>
      <c r="AZ106" s="10">
        <v>1143172876.5999999</v>
      </c>
      <c r="BA106" s="10">
        <v>0</v>
      </c>
      <c r="BB106" s="10">
        <v>1143172876.5999999</v>
      </c>
      <c r="BC106" s="10">
        <v>0</v>
      </c>
      <c r="BD106" s="10">
        <v>2674773</v>
      </c>
      <c r="BE106" s="11">
        <f t="shared" si="12"/>
        <v>0.99800101713480427</v>
      </c>
      <c r="BF106" s="11">
        <f t="shared" si="13"/>
        <v>0.99800101293695798</v>
      </c>
      <c r="BG106" s="11">
        <f t="shared" si="14"/>
        <v>0.95977280997144454</v>
      </c>
      <c r="BH106" s="11">
        <f t="shared" si="15"/>
        <v>0.95977280997144454</v>
      </c>
    </row>
    <row r="107" spans="1:60" x14ac:dyDescent="0.2">
      <c r="A107" s="89" t="s">
        <v>152</v>
      </c>
      <c r="B107" s="90"/>
      <c r="C107" s="89" t="s">
        <v>153</v>
      </c>
      <c r="D107" s="90"/>
      <c r="E107" s="89" t="s">
        <v>154</v>
      </c>
      <c r="F107" s="90"/>
      <c r="G107" s="89" t="s">
        <v>155</v>
      </c>
      <c r="H107" s="90"/>
      <c r="I107" s="89" t="s">
        <v>156</v>
      </c>
      <c r="J107" s="90"/>
      <c r="K107" s="90"/>
      <c r="L107" s="89" t="s">
        <v>158</v>
      </c>
      <c r="M107" s="90"/>
      <c r="N107" s="90"/>
      <c r="O107" s="89"/>
      <c r="P107" s="90"/>
      <c r="Q107" s="89"/>
      <c r="R107" s="90"/>
      <c r="S107" s="91" t="s">
        <v>159</v>
      </c>
      <c r="T107" s="92"/>
      <c r="U107" s="92"/>
      <c r="V107" s="92"/>
      <c r="W107" s="92"/>
      <c r="X107" s="92"/>
      <c r="Y107" s="92"/>
      <c r="Z107" s="92"/>
      <c r="AA107" s="89" t="s">
        <v>51</v>
      </c>
      <c r="AB107" s="90"/>
      <c r="AC107" s="90"/>
      <c r="AD107" s="90"/>
      <c r="AE107" s="90"/>
      <c r="AF107" s="89" t="s">
        <v>52</v>
      </c>
      <c r="AG107" s="90"/>
      <c r="AH107" s="90"/>
      <c r="AI107" s="12" t="s">
        <v>144</v>
      </c>
      <c r="AJ107" s="95" t="s">
        <v>145</v>
      </c>
      <c r="AK107" s="90"/>
      <c r="AL107" s="90"/>
      <c r="AM107" s="90"/>
      <c r="AN107" s="90"/>
      <c r="AO107" s="90"/>
      <c r="AP107" s="13">
        <v>143615546</v>
      </c>
      <c r="AQ107" s="13">
        <v>143457654</v>
      </c>
      <c r="AR107" s="13">
        <v>157892</v>
      </c>
      <c r="AS107" s="87">
        <v>0</v>
      </c>
      <c r="AT107" s="88"/>
      <c r="AU107" s="87">
        <v>143457654</v>
      </c>
      <c r="AV107" s="88"/>
      <c r="AW107" s="13">
        <v>0</v>
      </c>
      <c r="AX107" s="13">
        <v>139077236</v>
      </c>
      <c r="AY107" s="13">
        <v>4380418</v>
      </c>
      <c r="AZ107" s="13">
        <v>139077236</v>
      </c>
      <c r="BA107" s="13">
        <v>0</v>
      </c>
      <c r="BB107" s="13">
        <v>139077236</v>
      </c>
      <c r="BC107" s="13">
        <v>0</v>
      </c>
      <c r="BD107" s="13">
        <v>495375</v>
      </c>
      <c r="BE107" s="14">
        <f t="shared" si="12"/>
        <v>0.9989005925584129</v>
      </c>
      <c r="BF107" s="14">
        <f t="shared" si="13"/>
        <v>0.9989005925584129</v>
      </c>
      <c r="BG107" s="14">
        <f t="shared" si="14"/>
        <v>0.96839959094679062</v>
      </c>
      <c r="BH107" s="14">
        <f t="shared" si="15"/>
        <v>0.96839959094679062</v>
      </c>
    </row>
    <row r="108" spans="1:60" ht="12" customHeight="1" x14ac:dyDescent="0.2">
      <c r="A108" s="107" t="s">
        <v>152</v>
      </c>
      <c r="B108" s="108"/>
      <c r="C108" s="107" t="s">
        <v>153</v>
      </c>
      <c r="D108" s="108"/>
      <c r="E108" s="107" t="s">
        <v>154</v>
      </c>
      <c r="F108" s="108"/>
      <c r="G108" s="107" t="s">
        <v>155</v>
      </c>
      <c r="H108" s="108"/>
      <c r="I108" s="107" t="s">
        <v>156</v>
      </c>
      <c r="J108" s="112"/>
      <c r="K108" s="108"/>
      <c r="L108" s="107" t="s">
        <v>158</v>
      </c>
      <c r="M108" s="112"/>
      <c r="N108" s="108"/>
      <c r="O108" s="107" t="s">
        <v>76</v>
      </c>
      <c r="P108" s="108"/>
      <c r="Q108" s="107"/>
      <c r="R108" s="108"/>
      <c r="S108" s="109" t="s">
        <v>160</v>
      </c>
      <c r="T108" s="110"/>
      <c r="U108" s="110"/>
      <c r="V108" s="110"/>
      <c r="W108" s="110"/>
      <c r="X108" s="110"/>
      <c r="Y108" s="110"/>
      <c r="Z108" s="111"/>
      <c r="AA108" s="107" t="s">
        <v>51</v>
      </c>
      <c r="AB108" s="112"/>
      <c r="AC108" s="112"/>
      <c r="AD108" s="112"/>
      <c r="AE108" s="108"/>
      <c r="AF108" s="107" t="s">
        <v>52</v>
      </c>
      <c r="AG108" s="112"/>
      <c r="AH108" s="108"/>
      <c r="AI108" s="12" t="s">
        <v>144</v>
      </c>
      <c r="AJ108" s="113" t="s">
        <v>145</v>
      </c>
      <c r="AK108" s="114"/>
      <c r="AL108" s="114"/>
      <c r="AM108" s="114"/>
      <c r="AN108" s="114"/>
      <c r="AO108" s="115"/>
      <c r="AP108" s="13">
        <v>143615546</v>
      </c>
      <c r="AQ108" s="13">
        <v>143457654</v>
      </c>
      <c r="AR108" s="13">
        <v>157892</v>
      </c>
      <c r="AS108" s="105">
        <v>0</v>
      </c>
      <c r="AT108" s="106"/>
      <c r="AU108" s="105">
        <v>143457654</v>
      </c>
      <c r="AV108" s="106"/>
      <c r="AW108" s="13">
        <v>0</v>
      </c>
      <c r="AX108" s="13">
        <v>139077236</v>
      </c>
      <c r="AY108" s="13">
        <v>4380418</v>
      </c>
      <c r="AZ108" s="13">
        <v>139077236</v>
      </c>
      <c r="BA108" s="13">
        <v>0</v>
      </c>
      <c r="BB108" s="13">
        <v>139077236</v>
      </c>
      <c r="BC108" s="13">
        <v>0</v>
      </c>
      <c r="BD108" s="13">
        <v>495375</v>
      </c>
      <c r="BE108" s="14">
        <f t="shared" si="12"/>
        <v>0.9989005925584129</v>
      </c>
      <c r="BF108" s="14">
        <f t="shared" si="13"/>
        <v>0.9989005925584129</v>
      </c>
      <c r="BG108" s="14">
        <f t="shared" si="14"/>
        <v>0.96839959094679062</v>
      </c>
      <c r="BH108" s="14">
        <f t="shared" si="15"/>
        <v>0.96839959094679062</v>
      </c>
    </row>
    <row r="109" spans="1:60" x14ac:dyDescent="0.2">
      <c r="A109" s="89" t="s">
        <v>152</v>
      </c>
      <c r="B109" s="90"/>
      <c r="C109" s="89" t="s">
        <v>153</v>
      </c>
      <c r="D109" s="90"/>
      <c r="E109" s="89" t="s">
        <v>154</v>
      </c>
      <c r="F109" s="90"/>
      <c r="G109" s="89" t="s">
        <v>155</v>
      </c>
      <c r="H109" s="90"/>
      <c r="I109" s="89" t="s">
        <v>156</v>
      </c>
      <c r="J109" s="90"/>
      <c r="K109" s="90"/>
      <c r="L109" s="89" t="s">
        <v>161</v>
      </c>
      <c r="M109" s="90"/>
      <c r="N109" s="90"/>
      <c r="O109" s="89"/>
      <c r="P109" s="90"/>
      <c r="Q109" s="89"/>
      <c r="R109" s="90"/>
      <c r="S109" s="91" t="s">
        <v>162</v>
      </c>
      <c r="T109" s="92"/>
      <c r="U109" s="92"/>
      <c r="V109" s="92"/>
      <c r="W109" s="92"/>
      <c r="X109" s="92"/>
      <c r="Y109" s="92"/>
      <c r="Z109" s="92"/>
      <c r="AA109" s="89" t="s">
        <v>51</v>
      </c>
      <c r="AB109" s="90"/>
      <c r="AC109" s="90"/>
      <c r="AD109" s="90"/>
      <c r="AE109" s="90"/>
      <c r="AF109" s="89" t="s">
        <v>52</v>
      </c>
      <c r="AG109" s="90"/>
      <c r="AH109" s="90"/>
      <c r="AI109" s="12" t="s">
        <v>144</v>
      </c>
      <c r="AJ109" s="95" t="s">
        <v>145</v>
      </c>
      <c r="AK109" s="90"/>
      <c r="AL109" s="90"/>
      <c r="AM109" s="90"/>
      <c r="AN109" s="90"/>
      <c r="AO109" s="90"/>
      <c r="AP109" s="13">
        <v>717844016</v>
      </c>
      <c r="AQ109" s="13">
        <v>717708633.58000004</v>
      </c>
      <c r="AR109" s="13">
        <v>135382.42000000001</v>
      </c>
      <c r="AS109" s="87">
        <v>0</v>
      </c>
      <c r="AT109" s="88"/>
      <c r="AU109" s="87">
        <v>717708628.58000004</v>
      </c>
      <c r="AV109" s="88"/>
      <c r="AW109" s="13">
        <v>5</v>
      </c>
      <c r="AX109" s="13">
        <v>682388005.60000002</v>
      </c>
      <c r="AY109" s="13">
        <v>35320622.979999997</v>
      </c>
      <c r="AZ109" s="13">
        <v>682388005.60000002</v>
      </c>
      <c r="BA109" s="13">
        <v>0</v>
      </c>
      <c r="BB109" s="13">
        <v>682388005.60000002</v>
      </c>
      <c r="BC109" s="13">
        <v>0</v>
      </c>
      <c r="BD109" s="13">
        <v>0</v>
      </c>
      <c r="BE109" s="14">
        <f t="shared" si="12"/>
        <v>0.99981140412543335</v>
      </c>
      <c r="BF109" s="14">
        <f t="shared" si="13"/>
        <v>0.9998113971601319</v>
      </c>
      <c r="BG109" s="14">
        <f t="shared" si="14"/>
        <v>0.95060763952930971</v>
      </c>
      <c r="BH109" s="14">
        <f t="shared" si="15"/>
        <v>0.95060763952930971</v>
      </c>
    </row>
    <row r="110" spans="1:60" x14ac:dyDescent="0.2">
      <c r="A110" s="89" t="s">
        <v>152</v>
      </c>
      <c r="B110" s="90"/>
      <c r="C110" s="89" t="s">
        <v>153</v>
      </c>
      <c r="D110" s="90"/>
      <c r="E110" s="89" t="s">
        <v>154</v>
      </c>
      <c r="F110" s="90"/>
      <c r="G110" s="89" t="s">
        <v>155</v>
      </c>
      <c r="H110" s="90"/>
      <c r="I110" s="89" t="s">
        <v>156</v>
      </c>
      <c r="J110" s="90"/>
      <c r="K110" s="90"/>
      <c r="L110" s="89" t="s">
        <v>161</v>
      </c>
      <c r="M110" s="90"/>
      <c r="N110" s="90"/>
      <c r="O110" s="89" t="s">
        <v>76</v>
      </c>
      <c r="P110" s="90"/>
      <c r="Q110" s="89"/>
      <c r="R110" s="90"/>
      <c r="S110" s="91" t="s">
        <v>163</v>
      </c>
      <c r="T110" s="92"/>
      <c r="U110" s="92"/>
      <c r="V110" s="92"/>
      <c r="W110" s="92"/>
      <c r="X110" s="92"/>
      <c r="Y110" s="92"/>
      <c r="Z110" s="92"/>
      <c r="AA110" s="89" t="s">
        <v>51</v>
      </c>
      <c r="AB110" s="90"/>
      <c r="AC110" s="90"/>
      <c r="AD110" s="90"/>
      <c r="AE110" s="90"/>
      <c r="AF110" s="89" t="s">
        <v>52</v>
      </c>
      <c r="AG110" s="90"/>
      <c r="AH110" s="90"/>
      <c r="AI110" s="12" t="s">
        <v>144</v>
      </c>
      <c r="AJ110" s="95" t="s">
        <v>145</v>
      </c>
      <c r="AK110" s="90"/>
      <c r="AL110" s="90"/>
      <c r="AM110" s="90"/>
      <c r="AN110" s="90"/>
      <c r="AO110" s="90"/>
      <c r="AP110" s="13">
        <v>717844016</v>
      </c>
      <c r="AQ110" s="13">
        <v>717708633.58000004</v>
      </c>
      <c r="AR110" s="13">
        <v>135382.42000000001</v>
      </c>
      <c r="AS110" s="87">
        <v>0</v>
      </c>
      <c r="AT110" s="88"/>
      <c r="AU110" s="87">
        <v>717708628.58000004</v>
      </c>
      <c r="AV110" s="88"/>
      <c r="AW110" s="13">
        <v>5</v>
      </c>
      <c r="AX110" s="13">
        <v>682388005.60000002</v>
      </c>
      <c r="AY110" s="13">
        <v>35320622.979999997</v>
      </c>
      <c r="AZ110" s="13">
        <v>682388005.60000002</v>
      </c>
      <c r="BA110" s="13">
        <v>0</v>
      </c>
      <c r="BB110" s="13">
        <v>682388005.60000002</v>
      </c>
      <c r="BC110" s="13">
        <v>0</v>
      </c>
      <c r="BD110" s="13">
        <v>0</v>
      </c>
      <c r="BE110" s="14">
        <f t="shared" si="12"/>
        <v>0.99981140412543335</v>
      </c>
      <c r="BF110" s="14">
        <f t="shared" si="13"/>
        <v>0.9998113971601319</v>
      </c>
      <c r="BG110" s="14">
        <f t="shared" si="14"/>
        <v>0.95060763952930971</v>
      </c>
      <c r="BH110" s="14">
        <f t="shared" si="15"/>
        <v>0.95060763952930971</v>
      </c>
    </row>
    <row r="111" spans="1:60" x14ac:dyDescent="0.2">
      <c r="A111" s="89" t="s">
        <v>152</v>
      </c>
      <c r="B111" s="90"/>
      <c r="C111" s="89" t="s">
        <v>153</v>
      </c>
      <c r="D111" s="90"/>
      <c r="E111" s="89" t="s">
        <v>154</v>
      </c>
      <c r="F111" s="90"/>
      <c r="G111" s="89" t="s">
        <v>155</v>
      </c>
      <c r="H111" s="90"/>
      <c r="I111" s="89" t="s">
        <v>156</v>
      </c>
      <c r="J111" s="90"/>
      <c r="K111" s="90"/>
      <c r="L111" s="89" t="s">
        <v>164</v>
      </c>
      <c r="M111" s="90"/>
      <c r="N111" s="90"/>
      <c r="O111" s="89" t="s">
        <v>13</v>
      </c>
      <c r="P111" s="90"/>
      <c r="Q111" s="89" t="s">
        <v>13</v>
      </c>
      <c r="R111" s="90"/>
      <c r="S111" s="91" t="s">
        <v>165</v>
      </c>
      <c r="T111" s="92"/>
      <c r="U111" s="92"/>
      <c r="V111" s="92"/>
      <c r="W111" s="92"/>
      <c r="X111" s="92"/>
      <c r="Y111" s="92"/>
      <c r="Z111" s="92"/>
      <c r="AA111" s="89" t="s">
        <v>51</v>
      </c>
      <c r="AB111" s="90"/>
      <c r="AC111" s="90"/>
      <c r="AD111" s="90"/>
      <c r="AE111" s="90"/>
      <c r="AF111" s="89" t="s">
        <v>52</v>
      </c>
      <c r="AG111" s="90"/>
      <c r="AH111" s="90"/>
      <c r="AI111" s="12" t="s">
        <v>144</v>
      </c>
      <c r="AJ111" s="95" t="s">
        <v>145</v>
      </c>
      <c r="AK111" s="90"/>
      <c r="AL111" s="90"/>
      <c r="AM111" s="90"/>
      <c r="AN111" s="90"/>
      <c r="AO111" s="90"/>
      <c r="AP111" s="13">
        <v>329627396</v>
      </c>
      <c r="AQ111" s="13">
        <v>327539708</v>
      </c>
      <c r="AR111" s="13">
        <v>2087688</v>
      </c>
      <c r="AS111" s="87">
        <v>0</v>
      </c>
      <c r="AT111" s="88"/>
      <c r="AU111" s="87">
        <v>327539708</v>
      </c>
      <c r="AV111" s="88"/>
      <c r="AW111" s="13">
        <v>0</v>
      </c>
      <c r="AX111" s="13">
        <v>321707635</v>
      </c>
      <c r="AY111" s="13">
        <v>5832073</v>
      </c>
      <c r="AZ111" s="13">
        <v>321707635</v>
      </c>
      <c r="BA111" s="13">
        <v>0</v>
      </c>
      <c r="BB111" s="13">
        <v>321707635</v>
      </c>
      <c r="BC111" s="13">
        <v>0</v>
      </c>
      <c r="BD111" s="13">
        <v>2179398</v>
      </c>
      <c r="BE111" s="14">
        <f t="shared" si="12"/>
        <v>0.99366652157759361</v>
      </c>
      <c r="BF111" s="14">
        <f t="shared" si="13"/>
        <v>0.99366652157759361</v>
      </c>
      <c r="BG111" s="14">
        <f t="shared" si="14"/>
        <v>0.97597359595681177</v>
      </c>
      <c r="BH111" s="14">
        <f t="shared" si="15"/>
        <v>0.97597359595681177</v>
      </c>
    </row>
    <row r="112" spans="1:60" ht="12" customHeight="1" x14ac:dyDescent="0.2">
      <c r="A112" s="107" t="s">
        <v>152</v>
      </c>
      <c r="B112" s="108"/>
      <c r="C112" s="107" t="s">
        <v>153</v>
      </c>
      <c r="D112" s="108"/>
      <c r="E112" s="107" t="s">
        <v>154</v>
      </c>
      <c r="F112" s="108"/>
      <c r="G112" s="107" t="s">
        <v>155</v>
      </c>
      <c r="H112" s="108"/>
      <c r="I112" s="107" t="s">
        <v>156</v>
      </c>
      <c r="J112" s="112"/>
      <c r="K112" s="108"/>
      <c r="L112" s="107" t="s">
        <v>164</v>
      </c>
      <c r="M112" s="112"/>
      <c r="N112" s="108"/>
      <c r="O112" s="107" t="s">
        <v>76</v>
      </c>
      <c r="P112" s="108"/>
      <c r="Q112" s="107" t="s">
        <v>13</v>
      </c>
      <c r="R112" s="108"/>
      <c r="S112" s="109" t="s">
        <v>166</v>
      </c>
      <c r="T112" s="110"/>
      <c r="U112" s="110"/>
      <c r="V112" s="110"/>
      <c r="W112" s="110"/>
      <c r="X112" s="110"/>
      <c r="Y112" s="110"/>
      <c r="Z112" s="111"/>
      <c r="AA112" s="107" t="s">
        <v>51</v>
      </c>
      <c r="AB112" s="112"/>
      <c r="AC112" s="112"/>
      <c r="AD112" s="112"/>
      <c r="AE112" s="108"/>
      <c r="AF112" s="107" t="s">
        <v>52</v>
      </c>
      <c r="AG112" s="112"/>
      <c r="AH112" s="108"/>
      <c r="AI112" s="12" t="s">
        <v>144</v>
      </c>
      <c r="AJ112" s="113" t="s">
        <v>145</v>
      </c>
      <c r="AK112" s="114"/>
      <c r="AL112" s="114"/>
      <c r="AM112" s="114"/>
      <c r="AN112" s="114"/>
      <c r="AO112" s="115"/>
      <c r="AP112" s="13">
        <v>329627396</v>
      </c>
      <c r="AQ112" s="13">
        <v>327539708</v>
      </c>
      <c r="AR112" s="13">
        <v>2087688</v>
      </c>
      <c r="AS112" s="105">
        <v>0</v>
      </c>
      <c r="AT112" s="106"/>
      <c r="AU112" s="105">
        <v>327539708</v>
      </c>
      <c r="AV112" s="106"/>
      <c r="AW112" s="13">
        <v>0</v>
      </c>
      <c r="AX112" s="13">
        <v>321707635</v>
      </c>
      <c r="AY112" s="13">
        <v>5832073</v>
      </c>
      <c r="AZ112" s="13">
        <v>321707635</v>
      </c>
      <c r="BA112" s="13">
        <v>0</v>
      </c>
      <c r="BB112" s="13">
        <v>321707635</v>
      </c>
      <c r="BC112" s="13">
        <v>0</v>
      </c>
      <c r="BD112" s="13">
        <v>2179398</v>
      </c>
      <c r="BE112" s="14">
        <f t="shared" si="12"/>
        <v>0.99366652157759361</v>
      </c>
      <c r="BF112" s="14">
        <f t="shared" si="13"/>
        <v>0.99366652157759361</v>
      </c>
      <c r="BG112" s="14">
        <f t="shared" si="14"/>
        <v>0.97597359595681177</v>
      </c>
      <c r="BH112" s="14">
        <f t="shared" si="15"/>
        <v>0.97597359595681177</v>
      </c>
    </row>
    <row r="113" spans="1:60" s="15" customFormat="1" x14ac:dyDescent="0.2">
      <c r="A113" s="77" t="s">
        <v>152</v>
      </c>
      <c r="B113" s="78"/>
      <c r="C113" s="77" t="s">
        <v>167</v>
      </c>
      <c r="D113" s="78"/>
      <c r="E113" s="77" t="s">
        <v>154</v>
      </c>
      <c r="F113" s="78"/>
      <c r="G113" s="77" t="s">
        <v>168</v>
      </c>
      <c r="H113" s="78"/>
      <c r="I113" s="77" t="s">
        <v>156</v>
      </c>
      <c r="J113" s="78"/>
      <c r="K113" s="78"/>
      <c r="L113" s="77"/>
      <c r="M113" s="78"/>
      <c r="N113" s="78"/>
      <c r="O113" s="77"/>
      <c r="P113" s="78"/>
      <c r="Q113" s="77"/>
      <c r="R113" s="78"/>
      <c r="S113" s="75" t="s">
        <v>169</v>
      </c>
      <c r="T113" s="76"/>
      <c r="U113" s="76"/>
      <c r="V113" s="76"/>
      <c r="W113" s="76"/>
      <c r="X113" s="76"/>
      <c r="Y113" s="76"/>
      <c r="Z113" s="76"/>
      <c r="AA113" s="77" t="s">
        <v>51</v>
      </c>
      <c r="AB113" s="78"/>
      <c r="AC113" s="78"/>
      <c r="AD113" s="78"/>
      <c r="AE113" s="78"/>
      <c r="AF113" s="77" t="s">
        <v>52</v>
      </c>
      <c r="AG113" s="78"/>
      <c r="AH113" s="78"/>
      <c r="AI113" s="9" t="s">
        <v>144</v>
      </c>
      <c r="AJ113" s="101" t="s">
        <v>145</v>
      </c>
      <c r="AK113" s="78"/>
      <c r="AL113" s="78"/>
      <c r="AM113" s="78"/>
      <c r="AN113" s="78"/>
      <c r="AO113" s="78"/>
      <c r="AP113" s="10">
        <v>447038732</v>
      </c>
      <c r="AQ113" s="10">
        <v>437902559</v>
      </c>
      <c r="AR113" s="10">
        <v>9136173</v>
      </c>
      <c r="AS113" s="80">
        <v>0</v>
      </c>
      <c r="AT113" s="81"/>
      <c r="AU113" s="80">
        <v>436839237</v>
      </c>
      <c r="AV113" s="81"/>
      <c r="AW113" s="10">
        <v>1063322</v>
      </c>
      <c r="AX113" s="10">
        <v>430352830.69</v>
      </c>
      <c r="AY113" s="10">
        <v>6486406.3099999996</v>
      </c>
      <c r="AZ113" s="10">
        <v>430352830.69</v>
      </c>
      <c r="BA113" s="10">
        <v>0</v>
      </c>
      <c r="BB113" s="10">
        <v>430352830.69</v>
      </c>
      <c r="BC113" s="10">
        <v>0</v>
      </c>
      <c r="BD113" s="10">
        <v>0</v>
      </c>
      <c r="BE113" s="11">
        <f t="shared" si="12"/>
        <v>0.97956290507731669</v>
      </c>
      <c r="BF113" s="11">
        <f t="shared" si="13"/>
        <v>0.97718431475865941</v>
      </c>
      <c r="BG113" s="11">
        <f t="shared" si="14"/>
        <v>0.96267459592293225</v>
      </c>
      <c r="BH113" s="11">
        <f t="shared" si="15"/>
        <v>0.96267459592293225</v>
      </c>
    </row>
    <row r="114" spans="1:60" x14ac:dyDescent="0.2">
      <c r="A114" s="89" t="s">
        <v>152</v>
      </c>
      <c r="B114" s="90"/>
      <c r="C114" s="89" t="s">
        <v>167</v>
      </c>
      <c r="D114" s="90"/>
      <c r="E114" s="89" t="s">
        <v>154</v>
      </c>
      <c r="F114" s="90"/>
      <c r="G114" s="89" t="s">
        <v>168</v>
      </c>
      <c r="H114" s="90"/>
      <c r="I114" s="89" t="s">
        <v>156</v>
      </c>
      <c r="J114" s="90"/>
      <c r="K114" s="90"/>
      <c r="L114" s="89" t="s">
        <v>170</v>
      </c>
      <c r="M114" s="90"/>
      <c r="N114" s="90"/>
      <c r="O114" s="89"/>
      <c r="P114" s="90"/>
      <c r="Q114" s="89"/>
      <c r="R114" s="90"/>
      <c r="S114" s="91" t="s">
        <v>171</v>
      </c>
      <c r="T114" s="92"/>
      <c r="U114" s="92"/>
      <c r="V114" s="92"/>
      <c r="W114" s="92"/>
      <c r="X114" s="92"/>
      <c r="Y114" s="92"/>
      <c r="Z114" s="92"/>
      <c r="AA114" s="89" t="s">
        <v>51</v>
      </c>
      <c r="AB114" s="90"/>
      <c r="AC114" s="90"/>
      <c r="AD114" s="90"/>
      <c r="AE114" s="90"/>
      <c r="AF114" s="89" t="s">
        <v>52</v>
      </c>
      <c r="AG114" s="90"/>
      <c r="AH114" s="90"/>
      <c r="AI114" s="12" t="s">
        <v>144</v>
      </c>
      <c r="AJ114" s="95" t="s">
        <v>145</v>
      </c>
      <c r="AK114" s="90"/>
      <c r="AL114" s="90"/>
      <c r="AM114" s="90"/>
      <c r="AN114" s="90"/>
      <c r="AO114" s="90"/>
      <c r="AP114" s="13">
        <v>54996307</v>
      </c>
      <c r="AQ114" s="13">
        <v>54996307</v>
      </c>
      <c r="AR114" s="13">
        <v>0</v>
      </c>
      <c r="AS114" s="87">
        <v>0</v>
      </c>
      <c r="AT114" s="88"/>
      <c r="AU114" s="87">
        <v>54996307</v>
      </c>
      <c r="AV114" s="88"/>
      <c r="AW114" s="13">
        <v>0</v>
      </c>
      <c r="AX114" s="13">
        <v>54996307</v>
      </c>
      <c r="AY114" s="13">
        <v>0</v>
      </c>
      <c r="AZ114" s="13">
        <v>54996307</v>
      </c>
      <c r="BA114" s="13">
        <v>0</v>
      </c>
      <c r="BB114" s="13">
        <v>54996307</v>
      </c>
      <c r="BC114" s="13">
        <v>0</v>
      </c>
      <c r="BD114" s="13">
        <v>0</v>
      </c>
      <c r="BE114" s="14">
        <f t="shared" si="12"/>
        <v>1</v>
      </c>
      <c r="BF114" s="14">
        <f t="shared" si="13"/>
        <v>1</v>
      </c>
      <c r="BG114" s="14">
        <f t="shared" si="14"/>
        <v>1</v>
      </c>
      <c r="BH114" s="14">
        <f t="shared" si="15"/>
        <v>1</v>
      </c>
    </row>
    <row r="115" spans="1:60" x14ac:dyDescent="0.2">
      <c r="A115" s="89" t="s">
        <v>152</v>
      </c>
      <c r="B115" s="90"/>
      <c r="C115" s="89" t="s">
        <v>167</v>
      </c>
      <c r="D115" s="90"/>
      <c r="E115" s="89" t="s">
        <v>154</v>
      </c>
      <c r="F115" s="90"/>
      <c r="G115" s="89" t="s">
        <v>168</v>
      </c>
      <c r="H115" s="90"/>
      <c r="I115" s="89" t="s">
        <v>156</v>
      </c>
      <c r="J115" s="90"/>
      <c r="K115" s="90"/>
      <c r="L115" s="89" t="s">
        <v>170</v>
      </c>
      <c r="M115" s="90"/>
      <c r="N115" s="90"/>
      <c r="O115" s="89" t="s">
        <v>76</v>
      </c>
      <c r="P115" s="90"/>
      <c r="Q115" s="89"/>
      <c r="R115" s="90"/>
      <c r="S115" s="91" t="s">
        <v>172</v>
      </c>
      <c r="T115" s="92"/>
      <c r="U115" s="92"/>
      <c r="V115" s="92"/>
      <c r="W115" s="92"/>
      <c r="X115" s="92"/>
      <c r="Y115" s="92"/>
      <c r="Z115" s="92"/>
      <c r="AA115" s="89" t="s">
        <v>51</v>
      </c>
      <c r="AB115" s="90"/>
      <c r="AC115" s="90"/>
      <c r="AD115" s="90"/>
      <c r="AE115" s="90"/>
      <c r="AF115" s="89" t="s">
        <v>52</v>
      </c>
      <c r="AG115" s="90"/>
      <c r="AH115" s="90"/>
      <c r="AI115" s="12" t="s">
        <v>144</v>
      </c>
      <c r="AJ115" s="95" t="s">
        <v>145</v>
      </c>
      <c r="AK115" s="90"/>
      <c r="AL115" s="90"/>
      <c r="AM115" s="90"/>
      <c r="AN115" s="90"/>
      <c r="AO115" s="90"/>
      <c r="AP115" s="13">
        <v>54996307</v>
      </c>
      <c r="AQ115" s="13">
        <v>54996307</v>
      </c>
      <c r="AR115" s="13">
        <v>0</v>
      </c>
      <c r="AS115" s="87">
        <v>0</v>
      </c>
      <c r="AT115" s="88"/>
      <c r="AU115" s="87">
        <v>54996307</v>
      </c>
      <c r="AV115" s="88"/>
      <c r="AW115" s="13">
        <v>0</v>
      </c>
      <c r="AX115" s="13">
        <v>54996307</v>
      </c>
      <c r="AY115" s="13">
        <v>0</v>
      </c>
      <c r="AZ115" s="13">
        <v>54996307</v>
      </c>
      <c r="BA115" s="13">
        <v>0</v>
      </c>
      <c r="BB115" s="13">
        <v>54996307</v>
      </c>
      <c r="BC115" s="13">
        <v>0</v>
      </c>
      <c r="BD115" s="13">
        <v>0</v>
      </c>
      <c r="BE115" s="14">
        <f t="shared" si="12"/>
        <v>1</v>
      </c>
      <c r="BF115" s="14">
        <f t="shared" si="13"/>
        <v>1</v>
      </c>
      <c r="BG115" s="14">
        <f t="shared" si="14"/>
        <v>1</v>
      </c>
      <c r="BH115" s="14">
        <f t="shared" si="15"/>
        <v>1</v>
      </c>
    </row>
    <row r="116" spans="1:60" x14ac:dyDescent="0.2">
      <c r="A116" s="89" t="s">
        <v>152</v>
      </c>
      <c r="B116" s="90"/>
      <c r="C116" s="89" t="s">
        <v>167</v>
      </c>
      <c r="D116" s="90"/>
      <c r="E116" s="89" t="s">
        <v>154</v>
      </c>
      <c r="F116" s="90"/>
      <c r="G116" s="89" t="s">
        <v>168</v>
      </c>
      <c r="H116" s="90"/>
      <c r="I116" s="89" t="s">
        <v>156</v>
      </c>
      <c r="J116" s="90"/>
      <c r="K116" s="90"/>
      <c r="L116" s="89" t="s">
        <v>173</v>
      </c>
      <c r="M116" s="90"/>
      <c r="N116" s="90"/>
      <c r="O116" s="89"/>
      <c r="P116" s="90"/>
      <c r="Q116" s="89"/>
      <c r="R116" s="90"/>
      <c r="S116" s="91" t="s">
        <v>174</v>
      </c>
      <c r="T116" s="92"/>
      <c r="U116" s="92"/>
      <c r="V116" s="92"/>
      <c r="W116" s="92"/>
      <c r="X116" s="92"/>
      <c r="Y116" s="92"/>
      <c r="Z116" s="92"/>
      <c r="AA116" s="89" t="s">
        <v>51</v>
      </c>
      <c r="AB116" s="90"/>
      <c r="AC116" s="90"/>
      <c r="AD116" s="90"/>
      <c r="AE116" s="90"/>
      <c r="AF116" s="89" t="s">
        <v>52</v>
      </c>
      <c r="AG116" s="90"/>
      <c r="AH116" s="90"/>
      <c r="AI116" s="12" t="s">
        <v>144</v>
      </c>
      <c r="AJ116" s="95" t="s">
        <v>145</v>
      </c>
      <c r="AK116" s="90"/>
      <c r="AL116" s="90"/>
      <c r="AM116" s="90"/>
      <c r="AN116" s="90"/>
      <c r="AO116" s="90"/>
      <c r="AP116" s="13">
        <v>12500000</v>
      </c>
      <c r="AQ116" s="13">
        <v>12090144</v>
      </c>
      <c r="AR116" s="13">
        <v>409856</v>
      </c>
      <c r="AS116" s="87">
        <v>0</v>
      </c>
      <c r="AT116" s="88"/>
      <c r="AU116" s="87">
        <v>11026822</v>
      </c>
      <c r="AV116" s="88"/>
      <c r="AW116" s="13">
        <v>1063322</v>
      </c>
      <c r="AX116" s="13">
        <v>11026822</v>
      </c>
      <c r="AY116" s="13">
        <v>0</v>
      </c>
      <c r="AZ116" s="13">
        <v>11026822</v>
      </c>
      <c r="BA116" s="13">
        <v>0</v>
      </c>
      <c r="BB116" s="13">
        <v>11026822</v>
      </c>
      <c r="BC116" s="13">
        <v>0</v>
      </c>
      <c r="BD116" s="13">
        <v>0</v>
      </c>
      <c r="BE116" s="14">
        <f t="shared" si="12"/>
        <v>0.96721151999999999</v>
      </c>
      <c r="BF116" s="14">
        <f t="shared" si="13"/>
        <v>0.88214576</v>
      </c>
      <c r="BG116" s="14">
        <f t="shared" si="14"/>
        <v>0.88214576</v>
      </c>
      <c r="BH116" s="14">
        <f t="shared" si="15"/>
        <v>0.88214576</v>
      </c>
    </row>
    <row r="117" spans="1:60" x14ac:dyDescent="0.2">
      <c r="A117" s="89" t="s">
        <v>152</v>
      </c>
      <c r="B117" s="90"/>
      <c r="C117" s="89" t="s">
        <v>167</v>
      </c>
      <c r="D117" s="90"/>
      <c r="E117" s="89" t="s">
        <v>154</v>
      </c>
      <c r="F117" s="90"/>
      <c r="G117" s="89" t="s">
        <v>168</v>
      </c>
      <c r="H117" s="90"/>
      <c r="I117" s="89" t="s">
        <v>156</v>
      </c>
      <c r="J117" s="90"/>
      <c r="K117" s="90"/>
      <c r="L117" s="89" t="s">
        <v>173</v>
      </c>
      <c r="M117" s="90"/>
      <c r="N117" s="90"/>
      <c r="O117" s="89" t="s">
        <v>76</v>
      </c>
      <c r="P117" s="90"/>
      <c r="Q117" s="89"/>
      <c r="R117" s="90"/>
      <c r="S117" s="91" t="s">
        <v>175</v>
      </c>
      <c r="T117" s="92"/>
      <c r="U117" s="92"/>
      <c r="V117" s="92"/>
      <c r="W117" s="92"/>
      <c r="X117" s="92"/>
      <c r="Y117" s="92"/>
      <c r="Z117" s="92"/>
      <c r="AA117" s="89" t="s">
        <v>51</v>
      </c>
      <c r="AB117" s="90"/>
      <c r="AC117" s="90"/>
      <c r="AD117" s="90"/>
      <c r="AE117" s="90"/>
      <c r="AF117" s="89" t="s">
        <v>52</v>
      </c>
      <c r="AG117" s="90"/>
      <c r="AH117" s="90"/>
      <c r="AI117" s="12" t="s">
        <v>144</v>
      </c>
      <c r="AJ117" s="95" t="s">
        <v>145</v>
      </c>
      <c r="AK117" s="90"/>
      <c r="AL117" s="90"/>
      <c r="AM117" s="90"/>
      <c r="AN117" s="90"/>
      <c r="AO117" s="90"/>
      <c r="AP117" s="13">
        <v>12500000</v>
      </c>
      <c r="AQ117" s="13">
        <v>12090144</v>
      </c>
      <c r="AR117" s="13">
        <v>409856</v>
      </c>
      <c r="AS117" s="87">
        <v>0</v>
      </c>
      <c r="AT117" s="88"/>
      <c r="AU117" s="87">
        <v>11026822</v>
      </c>
      <c r="AV117" s="88"/>
      <c r="AW117" s="13">
        <v>1063322</v>
      </c>
      <c r="AX117" s="13">
        <v>11026822</v>
      </c>
      <c r="AY117" s="13">
        <v>0</v>
      </c>
      <c r="AZ117" s="13">
        <v>11026822</v>
      </c>
      <c r="BA117" s="13">
        <v>0</v>
      </c>
      <c r="BB117" s="13">
        <v>11026822</v>
      </c>
      <c r="BC117" s="13">
        <v>0</v>
      </c>
      <c r="BD117" s="13">
        <v>0</v>
      </c>
      <c r="BE117" s="14">
        <f t="shared" si="12"/>
        <v>0.96721151999999999</v>
      </c>
      <c r="BF117" s="14">
        <f t="shared" si="13"/>
        <v>0.88214576</v>
      </c>
      <c r="BG117" s="14">
        <f t="shared" si="14"/>
        <v>0.88214576</v>
      </c>
      <c r="BH117" s="14">
        <f t="shared" si="15"/>
        <v>0.88214576</v>
      </c>
    </row>
    <row r="118" spans="1:60" x14ac:dyDescent="0.2">
      <c r="A118" s="89" t="s">
        <v>152</v>
      </c>
      <c r="B118" s="90"/>
      <c r="C118" s="89" t="s">
        <v>167</v>
      </c>
      <c r="D118" s="90"/>
      <c r="E118" s="89" t="s">
        <v>154</v>
      </c>
      <c r="F118" s="90"/>
      <c r="G118" s="89" t="s">
        <v>168</v>
      </c>
      <c r="H118" s="90"/>
      <c r="I118" s="89" t="s">
        <v>156</v>
      </c>
      <c r="J118" s="90"/>
      <c r="K118" s="90"/>
      <c r="L118" s="89" t="s">
        <v>176</v>
      </c>
      <c r="M118" s="90"/>
      <c r="N118" s="90"/>
      <c r="O118" s="89" t="s">
        <v>76</v>
      </c>
      <c r="P118" s="90"/>
      <c r="Q118" s="89"/>
      <c r="R118" s="90"/>
      <c r="S118" s="91" t="s">
        <v>177</v>
      </c>
      <c r="T118" s="92"/>
      <c r="U118" s="92"/>
      <c r="V118" s="92"/>
      <c r="W118" s="92"/>
      <c r="X118" s="92"/>
      <c r="Y118" s="92"/>
      <c r="Z118" s="92"/>
      <c r="AA118" s="89" t="s">
        <v>51</v>
      </c>
      <c r="AB118" s="90"/>
      <c r="AC118" s="90"/>
      <c r="AD118" s="90"/>
      <c r="AE118" s="90"/>
      <c r="AF118" s="89" t="s">
        <v>52</v>
      </c>
      <c r="AG118" s="90"/>
      <c r="AH118" s="90"/>
      <c r="AI118" s="12" t="s">
        <v>144</v>
      </c>
      <c r="AJ118" s="95" t="s">
        <v>145</v>
      </c>
      <c r="AK118" s="90"/>
      <c r="AL118" s="90"/>
      <c r="AM118" s="90"/>
      <c r="AN118" s="90"/>
      <c r="AO118" s="90"/>
      <c r="AP118" s="13">
        <v>32326767</v>
      </c>
      <c r="AQ118" s="13">
        <v>31170404</v>
      </c>
      <c r="AR118" s="13">
        <v>1156363</v>
      </c>
      <c r="AS118" s="87">
        <v>0</v>
      </c>
      <c r="AT118" s="88"/>
      <c r="AU118" s="87">
        <v>31170404</v>
      </c>
      <c r="AV118" s="88"/>
      <c r="AW118" s="13">
        <v>0</v>
      </c>
      <c r="AX118" s="13">
        <v>30772414</v>
      </c>
      <c r="AY118" s="13">
        <v>397990</v>
      </c>
      <c r="AZ118" s="13">
        <v>30772414</v>
      </c>
      <c r="BA118" s="13">
        <v>0</v>
      </c>
      <c r="BB118" s="13">
        <v>30772414</v>
      </c>
      <c r="BC118" s="13">
        <v>0</v>
      </c>
      <c r="BD118" s="13">
        <v>0</v>
      </c>
      <c r="BE118" s="14">
        <f t="shared" si="12"/>
        <v>0.96422893139917143</v>
      </c>
      <c r="BF118" s="14">
        <f t="shared" si="13"/>
        <v>0.96422893139917143</v>
      </c>
      <c r="BG118" s="14">
        <f t="shared" si="14"/>
        <v>0.95191746208335648</v>
      </c>
      <c r="BH118" s="14">
        <f t="shared" si="15"/>
        <v>0.95191746208335648</v>
      </c>
    </row>
    <row r="119" spans="1:60" x14ac:dyDescent="0.2">
      <c r="A119" s="89" t="s">
        <v>152</v>
      </c>
      <c r="B119" s="90"/>
      <c r="C119" s="89" t="s">
        <v>167</v>
      </c>
      <c r="D119" s="90"/>
      <c r="E119" s="89" t="s">
        <v>154</v>
      </c>
      <c r="F119" s="90"/>
      <c r="G119" s="89" t="s">
        <v>168</v>
      </c>
      <c r="H119" s="90"/>
      <c r="I119" s="89" t="s">
        <v>156</v>
      </c>
      <c r="J119" s="90"/>
      <c r="K119" s="90"/>
      <c r="L119" s="89" t="s">
        <v>176</v>
      </c>
      <c r="M119" s="90"/>
      <c r="N119" s="90"/>
      <c r="O119" s="89"/>
      <c r="P119" s="90"/>
      <c r="Q119" s="89"/>
      <c r="R119" s="90"/>
      <c r="S119" s="91" t="s">
        <v>178</v>
      </c>
      <c r="T119" s="92"/>
      <c r="U119" s="92"/>
      <c r="V119" s="92"/>
      <c r="W119" s="92"/>
      <c r="X119" s="92"/>
      <c r="Y119" s="92"/>
      <c r="Z119" s="92"/>
      <c r="AA119" s="89" t="s">
        <v>51</v>
      </c>
      <c r="AB119" s="90"/>
      <c r="AC119" s="90"/>
      <c r="AD119" s="90"/>
      <c r="AE119" s="90"/>
      <c r="AF119" s="89" t="s">
        <v>52</v>
      </c>
      <c r="AG119" s="90"/>
      <c r="AH119" s="90"/>
      <c r="AI119" s="12" t="s">
        <v>144</v>
      </c>
      <c r="AJ119" s="95" t="s">
        <v>145</v>
      </c>
      <c r="AK119" s="90"/>
      <c r="AL119" s="90"/>
      <c r="AM119" s="90"/>
      <c r="AN119" s="90"/>
      <c r="AO119" s="90"/>
      <c r="AP119" s="13">
        <v>32326767</v>
      </c>
      <c r="AQ119" s="13">
        <v>31170404</v>
      </c>
      <c r="AR119" s="13">
        <v>1156363</v>
      </c>
      <c r="AS119" s="87">
        <v>0</v>
      </c>
      <c r="AT119" s="88"/>
      <c r="AU119" s="87">
        <v>31170404</v>
      </c>
      <c r="AV119" s="88"/>
      <c r="AW119" s="13">
        <v>0</v>
      </c>
      <c r="AX119" s="13">
        <v>30772414</v>
      </c>
      <c r="AY119" s="13">
        <v>397990</v>
      </c>
      <c r="AZ119" s="13">
        <v>30772414</v>
      </c>
      <c r="BA119" s="13">
        <v>0</v>
      </c>
      <c r="BB119" s="13">
        <v>30772414</v>
      </c>
      <c r="BC119" s="13">
        <v>0</v>
      </c>
      <c r="BD119" s="13">
        <v>0</v>
      </c>
      <c r="BE119" s="14">
        <f t="shared" si="12"/>
        <v>0.96422893139917143</v>
      </c>
      <c r="BF119" s="14">
        <f t="shared" si="13"/>
        <v>0.96422893139917143</v>
      </c>
      <c r="BG119" s="14">
        <f t="shared" si="14"/>
        <v>0.95191746208335648</v>
      </c>
      <c r="BH119" s="14">
        <f t="shared" si="15"/>
        <v>0.95191746208335648</v>
      </c>
    </row>
    <row r="120" spans="1:60" x14ac:dyDescent="0.2">
      <c r="A120" s="89" t="s">
        <v>152</v>
      </c>
      <c r="B120" s="90"/>
      <c r="C120" s="89" t="s">
        <v>167</v>
      </c>
      <c r="D120" s="90"/>
      <c r="E120" s="89" t="s">
        <v>154</v>
      </c>
      <c r="F120" s="90"/>
      <c r="G120" s="89" t="s">
        <v>168</v>
      </c>
      <c r="H120" s="90"/>
      <c r="I120" s="89" t="s">
        <v>156</v>
      </c>
      <c r="J120" s="90"/>
      <c r="K120" s="90"/>
      <c r="L120" s="89" t="s">
        <v>179</v>
      </c>
      <c r="M120" s="90"/>
      <c r="N120" s="90"/>
      <c r="O120" s="89"/>
      <c r="P120" s="90"/>
      <c r="Q120" s="89"/>
      <c r="R120" s="90"/>
      <c r="S120" s="91" t="s">
        <v>180</v>
      </c>
      <c r="T120" s="92"/>
      <c r="U120" s="92"/>
      <c r="V120" s="92"/>
      <c r="W120" s="92"/>
      <c r="X120" s="92"/>
      <c r="Y120" s="92"/>
      <c r="Z120" s="92"/>
      <c r="AA120" s="89" t="s">
        <v>51</v>
      </c>
      <c r="AB120" s="90"/>
      <c r="AC120" s="90"/>
      <c r="AD120" s="90"/>
      <c r="AE120" s="90"/>
      <c r="AF120" s="89" t="s">
        <v>52</v>
      </c>
      <c r="AG120" s="90"/>
      <c r="AH120" s="90"/>
      <c r="AI120" s="12" t="s">
        <v>144</v>
      </c>
      <c r="AJ120" s="95" t="s">
        <v>145</v>
      </c>
      <c r="AK120" s="90"/>
      <c r="AL120" s="90"/>
      <c r="AM120" s="90"/>
      <c r="AN120" s="90"/>
      <c r="AO120" s="90"/>
      <c r="AP120" s="13">
        <v>347215658</v>
      </c>
      <c r="AQ120" s="13">
        <v>339645704</v>
      </c>
      <c r="AR120" s="13">
        <v>7569954</v>
      </c>
      <c r="AS120" s="87">
        <v>0</v>
      </c>
      <c r="AT120" s="88"/>
      <c r="AU120" s="87">
        <v>339645704</v>
      </c>
      <c r="AV120" s="88"/>
      <c r="AW120" s="13">
        <v>0</v>
      </c>
      <c r="AX120" s="13">
        <v>333557287.69</v>
      </c>
      <c r="AY120" s="13">
        <v>6088416.3099999996</v>
      </c>
      <c r="AZ120" s="13">
        <v>333557287.69</v>
      </c>
      <c r="BA120" s="13">
        <v>0</v>
      </c>
      <c r="BB120" s="13">
        <v>333557287.69</v>
      </c>
      <c r="BC120" s="13">
        <v>0</v>
      </c>
      <c r="BD120" s="13">
        <v>0</v>
      </c>
      <c r="BE120" s="14">
        <f t="shared" si="12"/>
        <v>0.97819812031633668</v>
      </c>
      <c r="BF120" s="14">
        <f t="shared" si="13"/>
        <v>0.97819812031633668</v>
      </c>
      <c r="BG120" s="14">
        <f t="shared" si="14"/>
        <v>0.96066314984562129</v>
      </c>
      <c r="BH120" s="14">
        <f t="shared" si="15"/>
        <v>0.96066314984562129</v>
      </c>
    </row>
    <row r="121" spans="1:60" x14ac:dyDescent="0.2">
      <c r="A121" s="89" t="s">
        <v>152</v>
      </c>
      <c r="B121" s="90"/>
      <c r="C121" s="89" t="s">
        <v>167</v>
      </c>
      <c r="D121" s="90"/>
      <c r="E121" s="89" t="s">
        <v>154</v>
      </c>
      <c r="F121" s="90"/>
      <c r="G121" s="89" t="s">
        <v>168</v>
      </c>
      <c r="H121" s="90"/>
      <c r="I121" s="89" t="s">
        <v>156</v>
      </c>
      <c r="J121" s="90"/>
      <c r="K121" s="90"/>
      <c r="L121" s="89" t="s">
        <v>179</v>
      </c>
      <c r="M121" s="90"/>
      <c r="N121" s="90"/>
      <c r="O121" s="89" t="s">
        <v>76</v>
      </c>
      <c r="P121" s="90"/>
      <c r="Q121" s="89"/>
      <c r="R121" s="90"/>
      <c r="S121" s="91" t="s">
        <v>181</v>
      </c>
      <c r="T121" s="92"/>
      <c r="U121" s="92"/>
      <c r="V121" s="92"/>
      <c r="W121" s="92"/>
      <c r="X121" s="92"/>
      <c r="Y121" s="92"/>
      <c r="Z121" s="92"/>
      <c r="AA121" s="89" t="s">
        <v>51</v>
      </c>
      <c r="AB121" s="90"/>
      <c r="AC121" s="90"/>
      <c r="AD121" s="90"/>
      <c r="AE121" s="90"/>
      <c r="AF121" s="89" t="s">
        <v>52</v>
      </c>
      <c r="AG121" s="90"/>
      <c r="AH121" s="90"/>
      <c r="AI121" s="12" t="s">
        <v>144</v>
      </c>
      <c r="AJ121" s="95" t="s">
        <v>145</v>
      </c>
      <c r="AK121" s="90"/>
      <c r="AL121" s="90"/>
      <c r="AM121" s="90"/>
      <c r="AN121" s="90"/>
      <c r="AO121" s="90"/>
      <c r="AP121" s="13">
        <v>347215658</v>
      </c>
      <c r="AQ121" s="13">
        <v>339645704</v>
      </c>
      <c r="AR121" s="13">
        <v>7569954</v>
      </c>
      <c r="AS121" s="87">
        <v>0</v>
      </c>
      <c r="AT121" s="88"/>
      <c r="AU121" s="87">
        <v>339645704</v>
      </c>
      <c r="AV121" s="88"/>
      <c r="AW121" s="13">
        <v>0</v>
      </c>
      <c r="AX121" s="13">
        <v>333557287.69</v>
      </c>
      <c r="AY121" s="13">
        <v>6088416.3099999996</v>
      </c>
      <c r="AZ121" s="13">
        <v>333557287.69</v>
      </c>
      <c r="BA121" s="13">
        <v>0</v>
      </c>
      <c r="BB121" s="13">
        <v>333557287.69</v>
      </c>
      <c r="BC121" s="13">
        <v>0</v>
      </c>
      <c r="BD121" s="13">
        <v>0</v>
      </c>
      <c r="BE121" s="14">
        <f t="shared" si="12"/>
        <v>0.97819812031633668</v>
      </c>
      <c r="BF121" s="14">
        <f t="shared" si="13"/>
        <v>0.97819812031633668</v>
      </c>
      <c r="BG121" s="14">
        <f t="shared" si="14"/>
        <v>0.96066314984562129</v>
      </c>
      <c r="BH121" s="14">
        <f t="shared" si="15"/>
        <v>0.96066314984562129</v>
      </c>
    </row>
    <row r="122" spans="1:60" ht="16.5" customHeight="1" x14ac:dyDescent="0.2">
      <c r="A122" s="96" t="s">
        <v>182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4"/>
      <c r="AP122" s="23">
        <f>+AP106+AP113</f>
        <v>1638125690</v>
      </c>
      <c r="AQ122" s="23">
        <f t="shared" ref="AQ122:AR122" si="20">+AQ106+AQ113</f>
        <v>1626608554.5799999</v>
      </c>
      <c r="AR122" s="23">
        <f t="shared" si="20"/>
        <v>11517135.42</v>
      </c>
      <c r="AS122" s="116">
        <f>+AS113+AS106</f>
        <v>0</v>
      </c>
      <c r="AT122" s="117"/>
      <c r="AU122" s="116">
        <f>+AU113+AU106</f>
        <v>1625545227.5799999</v>
      </c>
      <c r="AV122" s="117"/>
      <c r="AW122" s="23">
        <f t="shared" ref="AW122:BD122" si="21">+AW106+AW113</f>
        <v>1063327</v>
      </c>
      <c r="AX122" s="23">
        <f t="shared" si="21"/>
        <v>1573525707.29</v>
      </c>
      <c r="AY122" s="23">
        <f t="shared" si="21"/>
        <v>52019520.289999999</v>
      </c>
      <c r="AZ122" s="23">
        <f t="shared" si="21"/>
        <v>1573525707.29</v>
      </c>
      <c r="BA122" s="23">
        <f t="shared" si="21"/>
        <v>0</v>
      </c>
      <c r="BB122" s="23">
        <f t="shared" si="21"/>
        <v>1573525707.29</v>
      </c>
      <c r="BC122" s="23">
        <f t="shared" si="21"/>
        <v>0</v>
      </c>
      <c r="BD122" s="23">
        <f t="shared" si="21"/>
        <v>2674773</v>
      </c>
      <c r="BE122" s="16">
        <f t="shared" si="12"/>
        <v>0.99296932128571891</v>
      </c>
      <c r="BF122" s="16">
        <f t="shared" si="13"/>
        <v>0.99232020931189957</v>
      </c>
      <c r="BG122" s="16">
        <f t="shared" si="14"/>
        <v>0.96056469713871584</v>
      </c>
      <c r="BH122" s="16">
        <f t="shared" si="15"/>
        <v>0.96056469713871584</v>
      </c>
    </row>
    <row r="123" spans="1:60" ht="0" hidden="1" customHeight="1" x14ac:dyDescent="0.2"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11" t="e">
        <f t="shared" si="12"/>
        <v>#DIV/0!</v>
      </c>
      <c r="BF123" s="11" t="e">
        <f t="shared" si="13"/>
        <v>#DIV/0!</v>
      </c>
      <c r="BG123" s="11" t="e">
        <f t="shared" si="14"/>
        <v>#DIV/0!</v>
      </c>
      <c r="BH123" s="11" t="e">
        <f t="shared" si="15"/>
        <v>#DIV/0!</v>
      </c>
    </row>
    <row r="124" spans="1:60" x14ac:dyDescent="0.2"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36"/>
      <c r="BE124" s="17"/>
      <c r="BF124" s="17"/>
      <c r="BG124" s="17"/>
      <c r="BH124" s="17"/>
    </row>
    <row r="125" spans="1:60" ht="17.25" customHeight="1" x14ac:dyDescent="0.2">
      <c r="A125" s="118" t="s">
        <v>183</v>
      </c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20"/>
      <c r="AP125" s="25">
        <f>AP105+AP122</f>
        <v>7725208393</v>
      </c>
      <c r="AQ125" s="25">
        <f t="shared" ref="AQ125:AR125" si="22">AQ105+AQ122</f>
        <v>7400523358.2399998</v>
      </c>
      <c r="AR125" s="25">
        <f t="shared" si="22"/>
        <v>324685034.76000005</v>
      </c>
      <c r="AS125" s="37"/>
      <c r="AT125" s="38">
        <f>+AS122+AS105</f>
        <v>0</v>
      </c>
      <c r="AU125" s="121">
        <f>AU105+AU122</f>
        <v>7396666354.2399998</v>
      </c>
      <c r="AV125" s="122"/>
      <c r="AW125" s="25">
        <f>+AW105+AW122</f>
        <v>3857004</v>
      </c>
      <c r="AX125" s="25">
        <f>+AX105+AX122</f>
        <v>7331150890.3900003</v>
      </c>
      <c r="AY125" s="25">
        <f t="shared" ref="AY125:BC125" si="23">+AY105+AY122</f>
        <v>65515463.849999994</v>
      </c>
      <c r="AZ125" s="25">
        <f t="shared" si="23"/>
        <v>7330529803.3900003</v>
      </c>
      <c r="BA125" s="25">
        <f t="shared" si="23"/>
        <v>621087</v>
      </c>
      <c r="BB125" s="25">
        <f t="shared" si="23"/>
        <v>7330529803.3900003</v>
      </c>
      <c r="BC125" s="25">
        <f t="shared" si="23"/>
        <v>0</v>
      </c>
      <c r="BD125" s="25">
        <f>+BD105+BD122</f>
        <v>32289121</v>
      </c>
      <c r="BE125" s="16">
        <f>+AQ125/AP125</f>
        <v>0.9579707085890129</v>
      </c>
      <c r="BF125" s="16">
        <f>+AU125/AP125</f>
        <v>0.95747143351398778</v>
      </c>
      <c r="BG125" s="16">
        <f>+AX125/AP125</f>
        <v>0.94899069609991815</v>
      </c>
      <c r="BH125" s="16">
        <f>+BB125/AP125</f>
        <v>0.94891029865710452</v>
      </c>
    </row>
    <row r="127" spans="1:60" x14ac:dyDescent="0.2">
      <c r="AP127" s="44"/>
      <c r="AQ127" s="45"/>
      <c r="BB127" s="44"/>
    </row>
    <row r="129" spans="1:36" x14ac:dyDescent="0.2">
      <c r="A129" s="15" t="s">
        <v>184</v>
      </c>
      <c r="AJ129" s="15" t="s">
        <v>185</v>
      </c>
    </row>
    <row r="130" spans="1:36" x14ac:dyDescent="0.2">
      <c r="A130" s="15" t="s">
        <v>186</v>
      </c>
      <c r="AJ130" s="15" t="s">
        <v>187</v>
      </c>
    </row>
    <row r="148" spans="44:50" ht="12.75" thickBot="1" x14ac:dyDescent="0.25"/>
    <row r="149" spans="44:50" ht="12.75" thickTop="1" x14ac:dyDescent="0.2">
      <c r="AR149" s="50" t="s">
        <v>191</v>
      </c>
      <c r="AS149" s="51"/>
      <c r="AT149" s="51"/>
      <c r="AU149" s="51"/>
      <c r="AV149" s="51"/>
      <c r="AW149" s="51"/>
      <c r="AX149" s="52"/>
    </row>
    <row r="150" spans="44:50" x14ac:dyDescent="0.2">
      <c r="AR150" s="53"/>
      <c r="AS150" s="54"/>
      <c r="AT150" s="54"/>
      <c r="AU150" s="54"/>
      <c r="AV150" s="54"/>
      <c r="AW150" s="54"/>
      <c r="AX150" s="55"/>
    </row>
    <row r="151" spans="44:50" x14ac:dyDescent="0.2">
      <c r="AR151" s="53"/>
      <c r="AS151" s="54"/>
      <c r="AT151" s="54"/>
      <c r="AU151" s="54"/>
      <c r="AV151" s="54"/>
      <c r="AW151" s="54"/>
      <c r="AX151" s="55"/>
    </row>
    <row r="152" spans="44:50" x14ac:dyDescent="0.2">
      <c r="AR152" s="53"/>
      <c r="AS152" s="54"/>
      <c r="AT152" s="54"/>
      <c r="AU152" s="54"/>
      <c r="AV152" s="54"/>
      <c r="AW152" s="54"/>
      <c r="AX152" s="55"/>
    </row>
    <row r="153" spans="44:50" x14ac:dyDescent="0.2">
      <c r="AR153" s="53"/>
      <c r="AS153" s="54"/>
      <c r="AT153" s="54"/>
      <c r="AU153" s="54"/>
      <c r="AV153" s="54"/>
      <c r="AW153" s="54"/>
      <c r="AX153" s="55"/>
    </row>
    <row r="154" spans="44:50" x14ac:dyDescent="0.2">
      <c r="AR154" s="53"/>
      <c r="AS154" s="54"/>
      <c r="AT154" s="54"/>
      <c r="AU154" s="54"/>
      <c r="AV154" s="54"/>
      <c r="AW154" s="54"/>
      <c r="AX154" s="55"/>
    </row>
    <row r="155" spans="44:50" x14ac:dyDescent="0.2">
      <c r="AR155" s="53"/>
      <c r="AS155" s="54"/>
      <c r="AT155" s="54"/>
      <c r="AU155" s="54"/>
      <c r="AV155" s="54"/>
      <c r="AW155" s="54"/>
      <c r="AX155" s="55"/>
    </row>
    <row r="156" spans="44:50" x14ac:dyDescent="0.2">
      <c r="AR156" s="53"/>
      <c r="AS156" s="54"/>
      <c r="AT156" s="54"/>
      <c r="AU156" s="54"/>
      <c r="AV156" s="54"/>
      <c r="AW156" s="54"/>
      <c r="AX156" s="55"/>
    </row>
    <row r="157" spans="44:50" x14ac:dyDescent="0.2">
      <c r="AR157" s="53"/>
      <c r="AS157" s="54"/>
      <c r="AT157" s="54"/>
      <c r="AU157" s="54"/>
      <c r="AV157" s="54"/>
      <c r="AW157" s="54"/>
      <c r="AX157" s="55"/>
    </row>
    <row r="158" spans="44:50" x14ac:dyDescent="0.2">
      <c r="AR158" s="53"/>
      <c r="AS158" s="54"/>
      <c r="AT158" s="54"/>
      <c r="AU158" s="54"/>
      <c r="AV158" s="54"/>
      <c r="AW158" s="54"/>
      <c r="AX158" s="55"/>
    </row>
    <row r="159" spans="44:50" x14ac:dyDescent="0.2">
      <c r="AR159" s="53"/>
      <c r="AS159" s="54"/>
      <c r="AT159" s="54"/>
      <c r="AU159" s="54"/>
      <c r="AV159" s="54"/>
      <c r="AW159" s="54"/>
      <c r="AX159" s="55"/>
    </row>
    <row r="160" spans="44:50" x14ac:dyDescent="0.2">
      <c r="AR160" s="53"/>
      <c r="AS160" s="54"/>
      <c r="AT160" s="54"/>
      <c r="AU160" s="54"/>
      <c r="AV160" s="54"/>
      <c r="AW160" s="54"/>
      <c r="AX160" s="55"/>
    </row>
    <row r="161" spans="44:53" x14ac:dyDescent="0.2">
      <c r="AR161" s="53"/>
      <c r="AS161" s="54"/>
      <c r="AT161" s="54"/>
      <c r="AU161" s="54"/>
      <c r="AV161" s="54"/>
      <c r="AW161" s="54"/>
      <c r="AX161" s="55"/>
      <c r="BA161" s="43"/>
    </row>
    <row r="162" spans="44:53" x14ac:dyDescent="0.2">
      <c r="AR162" s="53"/>
      <c r="AS162" s="54"/>
      <c r="AT162" s="54"/>
      <c r="AU162" s="54"/>
      <c r="AV162" s="54"/>
      <c r="AW162" s="54"/>
      <c r="AX162" s="55"/>
    </row>
    <row r="163" spans="44:53" x14ac:dyDescent="0.2">
      <c r="AR163" s="53"/>
      <c r="AS163" s="54"/>
      <c r="AT163" s="54"/>
      <c r="AU163" s="54"/>
      <c r="AV163" s="54"/>
      <c r="AW163" s="54"/>
      <c r="AX163" s="55"/>
    </row>
    <row r="164" spans="44:53" x14ac:dyDescent="0.2">
      <c r="AR164" s="53"/>
      <c r="AS164" s="54"/>
      <c r="AT164" s="54"/>
      <c r="AU164" s="54"/>
      <c r="AV164" s="54"/>
      <c r="AW164" s="54"/>
      <c r="AX164" s="55"/>
    </row>
    <row r="165" spans="44:53" x14ac:dyDescent="0.2">
      <c r="AR165" s="53"/>
      <c r="AS165" s="54"/>
      <c r="AT165" s="54"/>
      <c r="AU165" s="54"/>
      <c r="AV165" s="54"/>
      <c r="AW165" s="54"/>
      <c r="AX165" s="55"/>
    </row>
    <row r="166" spans="44:53" x14ac:dyDescent="0.2">
      <c r="AR166" s="53"/>
      <c r="AS166" s="54"/>
      <c r="AT166" s="54"/>
      <c r="AU166" s="54"/>
      <c r="AV166" s="54"/>
      <c r="AW166" s="54"/>
      <c r="AX166" s="55"/>
    </row>
    <row r="167" spans="44:53" x14ac:dyDescent="0.2">
      <c r="AR167" s="53"/>
      <c r="AS167" s="54"/>
      <c r="AT167" s="54"/>
      <c r="AU167" s="54"/>
      <c r="AV167" s="54"/>
      <c r="AW167" s="54"/>
      <c r="AX167" s="55"/>
    </row>
    <row r="168" spans="44:53" ht="12.75" thickBot="1" x14ac:dyDescent="0.25">
      <c r="AR168" s="56"/>
      <c r="AS168" s="57"/>
      <c r="AT168" s="57"/>
      <c r="AU168" s="57"/>
      <c r="AV168" s="57"/>
      <c r="AW168" s="57"/>
      <c r="AX168" s="58"/>
    </row>
    <row r="169" spans="44:53" ht="12.75" thickTop="1" x14ac:dyDescent="0.2"/>
  </sheetData>
  <mergeCells count="1458">
    <mergeCell ref="A122:AO122"/>
    <mergeCell ref="AS122:AT122"/>
    <mergeCell ref="AU122:AV122"/>
    <mergeCell ref="A125:AO125"/>
    <mergeCell ref="AU125:AV125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AS103:AT103"/>
    <mergeCell ref="AU103:AV103"/>
    <mergeCell ref="A104:AO104"/>
    <mergeCell ref="AS104:AT104"/>
    <mergeCell ref="AU104:AV104"/>
    <mergeCell ref="A105:AO105"/>
    <mergeCell ref="AS105:AT105"/>
    <mergeCell ref="AU105:AV105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AS94:AT94"/>
    <mergeCell ref="AU94:AV94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AA88:AE88"/>
    <mergeCell ref="AF88:AH88"/>
    <mergeCell ref="AJ88:AO88"/>
    <mergeCell ref="AS88:AT88"/>
    <mergeCell ref="AU88:AV88"/>
    <mergeCell ref="A89:AO89"/>
    <mergeCell ref="AS89:AT89"/>
    <mergeCell ref="AU89:AV89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Q87:R87"/>
    <mergeCell ref="S87:Z87"/>
    <mergeCell ref="AA87:AE87"/>
    <mergeCell ref="AF87:AH87"/>
    <mergeCell ref="AJ87:AO87"/>
    <mergeCell ref="AS87:AT87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L86:N86"/>
    <mergeCell ref="O86:P86"/>
    <mergeCell ref="Q86:R86"/>
    <mergeCell ref="S86:Z86"/>
    <mergeCell ref="AA86:AE86"/>
    <mergeCell ref="AF86:AH86"/>
    <mergeCell ref="AA85:AE85"/>
    <mergeCell ref="AF85:AH85"/>
    <mergeCell ref="AJ85:AO85"/>
    <mergeCell ref="AS85:AT85"/>
    <mergeCell ref="AU85:AV85"/>
    <mergeCell ref="A86:B86"/>
    <mergeCell ref="C86:D86"/>
    <mergeCell ref="E86:F86"/>
    <mergeCell ref="G86:H86"/>
    <mergeCell ref="I86:K86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Q84:R84"/>
    <mergeCell ref="S84:Z84"/>
    <mergeCell ref="AA84:AE84"/>
    <mergeCell ref="AF84:AH84"/>
    <mergeCell ref="AJ84:AO84"/>
    <mergeCell ref="AS84:AT84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2:J6"/>
    <mergeCell ref="M3:AA5"/>
    <mergeCell ref="AD3:AM3"/>
    <mergeCell ref="AO3:AS3"/>
    <mergeCell ref="AD5:AM7"/>
    <mergeCell ref="AO5:AS7"/>
    <mergeCell ref="AR149:AX168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3"/>
  <sheetViews>
    <sheetView showGridLines="0" topLeftCell="S105" zoomScale="90" zoomScaleNormal="90" workbookViewId="0">
      <selection activeCell="BF179" sqref="BF179"/>
    </sheetView>
  </sheetViews>
  <sheetFormatPr baseColWidth="10" defaultRowHeight="12" x14ac:dyDescent="0.2"/>
  <cols>
    <col min="1" max="1" width="2.85546875" style="3" hidden="1" customWidth="1"/>
    <col min="2" max="5" width="2.7109375" style="3" hidden="1" customWidth="1"/>
    <col min="6" max="6" width="2.85546875" style="3" hidden="1" customWidth="1"/>
    <col min="7" max="9" width="2.7109375" style="3" hidden="1" customWidth="1"/>
    <col min="10" max="10" width="2.42578125" style="3" hidden="1" customWidth="1"/>
    <col min="11" max="11" width="0.28515625" style="3" hidden="1" customWidth="1"/>
    <col min="12" max="12" width="1" style="3" hidden="1" customWidth="1"/>
    <col min="13" max="13" width="1.5703125" style="3" hidden="1" customWidth="1"/>
    <col min="14" max="14" width="6.140625" style="3" hidden="1" customWidth="1"/>
    <col min="15" max="18" width="2.7109375" style="3" hidden="1" customWidth="1"/>
    <col min="19" max="20" width="2.7109375" style="3" customWidth="1"/>
    <col min="21" max="21" width="11.7109375" style="3" customWidth="1"/>
    <col min="22" max="24" width="2.7109375" style="3" customWidth="1"/>
    <col min="25" max="25" width="10.5703125" style="3" customWidth="1"/>
    <col min="26" max="26" width="2.7109375" style="3" customWidth="1"/>
    <col min="27" max="27" width="2.42578125" style="3" hidden="1" customWidth="1"/>
    <col min="28" max="28" width="0.28515625" style="3" hidden="1" customWidth="1"/>
    <col min="29" max="29" width="1.85546875" style="3" hidden="1" customWidth="1"/>
    <col min="30" max="30" width="0.85546875" style="3" hidden="1" customWidth="1"/>
    <col min="31" max="33" width="2.7109375" style="3" hidden="1" customWidth="1"/>
    <col min="34" max="35" width="4.85546875" style="3" hidden="1" customWidth="1"/>
    <col min="36" max="36" width="3.140625" style="3" hidden="1" customWidth="1"/>
    <col min="37" max="38" width="2.7109375" style="3" hidden="1" customWidth="1"/>
    <col min="39" max="40" width="0.85546875" style="3" hidden="1" customWidth="1"/>
    <col min="41" max="41" width="1.5703125" style="3" hidden="1" customWidth="1"/>
    <col min="42" max="42" width="16" style="31" customWidth="1"/>
    <col min="43" max="43" width="17.85546875" style="31" hidden="1" customWidth="1"/>
    <col min="44" max="44" width="15.7109375" style="31" hidden="1" customWidth="1"/>
    <col min="45" max="45" width="3.85546875" style="31" hidden="1" customWidth="1"/>
    <col min="46" max="46" width="9.7109375" style="31" hidden="1" customWidth="1"/>
    <col min="47" max="47" width="6.85546875" style="31" customWidth="1"/>
    <col min="48" max="48" width="8.7109375" style="31" customWidth="1"/>
    <col min="49" max="49" width="14.85546875" style="31" hidden="1" customWidth="1"/>
    <col min="50" max="50" width="18.7109375" style="31" customWidth="1"/>
    <col min="51" max="51" width="13" style="31" hidden="1" customWidth="1"/>
    <col min="52" max="52" width="16.140625" style="31" hidden="1" customWidth="1"/>
    <col min="53" max="53" width="13.42578125" style="31" hidden="1" customWidth="1"/>
    <col min="54" max="54" width="17.5703125" style="31" customWidth="1"/>
    <col min="55" max="55" width="16.28515625" style="31" hidden="1" customWidth="1"/>
    <col min="56" max="56" width="16.140625" style="31" hidden="1" customWidth="1"/>
    <col min="57" max="57" width="12.7109375" style="3" customWidth="1"/>
    <col min="58" max="58" width="12.85546875" style="3" customWidth="1"/>
    <col min="59" max="59" width="14.7109375" style="3" customWidth="1"/>
    <col min="60" max="60" width="12.5703125" style="3" customWidth="1"/>
    <col min="61" max="16384" width="11.42578125" style="3"/>
  </cols>
  <sheetData>
    <row r="1" spans="1:56" ht="4.3499999999999996" customHeight="1" x14ac:dyDescent="0.2"/>
    <row r="2" spans="1:56" ht="4.3499999999999996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56" ht="14.1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M3" s="47" t="s">
        <v>0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D3" s="48" t="s">
        <v>1</v>
      </c>
      <c r="AE3" s="46"/>
      <c r="AF3" s="46"/>
      <c r="AG3" s="46"/>
      <c r="AH3" s="46"/>
      <c r="AI3" s="46"/>
      <c r="AJ3" s="46"/>
      <c r="AK3" s="46"/>
      <c r="AL3" s="46"/>
      <c r="AM3" s="46"/>
      <c r="AO3" s="49" t="s">
        <v>2</v>
      </c>
      <c r="AP3" s="46"/>
      <c r="AQ3" s="46"/>
      <c r="AR3" s="46"/>
      <c r="AS3" s="46"/>
    </row>
    <row r="4" spans="1:56" ht="7.1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56" ht="28.3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D5" s="48" t="s">
        <v>3</v>
      </c>
      <c r="AE5" s="46"/>
      <c r="AF5" s="46"/>
      <c r="AG5" s="46"/>
      <c r="AH5" s="46"/>
      <c r="AI5" s="46"/>
      <c r="AJ5" s="46"/>
      <c r="AK5" s="46"/>
      <c r="AL5" s="46"/>
      <c r="AM5" s="46"/>
      <c r="AO5" s="49" t="s">
        <v>4</v>
      </c>
      <c r="AP5" s="46"/>
      <c r="AQ5" s="46"/>
      <c r="AR5" s="46"/>
      <c r="AS5" s="46"/>
    </row>
    <row r="6" spans="1:56" ht="2.8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O6" s="46"/>
      <c r="AP6" s="46"/>
      <c r="AQ6" s="46"/>
      <c r="AR6" s="46"/>
      <c r="AS6" s="46"/>
    </row>
    <row r="7" spans="1:56" x14ac:dyDescent="0.2">
      <c r="AD7" s="46"/>
      <c r="AE7" s="46"/>
      <c r="AF7" s="46"/>
      <c r="AG7" s="46"/>
      <c r="AH7" s="46"/>
      <c r="AI7" s="46"/>
      <c r="AJ7" s="46"/>
      <c r="AK7" s="46"/>
      <c r="AL7" s="46"/>
      <c r="AM7" s="46"/>
      <c r="AO7" s="46"/>
      <c r="AP7" s="46"/>
      <c r="AQ7" s="46"/>
      <c r="AR7" s="46"/>
      <c r="AS7" s="46"/>
    </row>
    <row r="8" spans="1:56" ht="7.15" customHeight="1" x14ac:dyDescent="0.2"/>
    <row r="9" spans="1:56" ht="14.1" customHeight="1" x14ac:dyDescent="0.2">
      <c r="AD9" s="48" t="s">
        <v>5</v>
      </c>
      <c r="AE9" s="46"/>
      <c r="AF9" s="46"/>
      <c r="AG9" s="46"/>
      <c r="AH9" s="46"/>
      <c r="AI9" s="46"/>
      <c r="AJ9" s="46"/>
      <c r="AK9" s="46"/>
      <c r="AL9" s="46"/>
      <c r="AM9" s="46"/>
      <c r="AO9" s="49" t="s">
        <v>6</v>
      </c>
      <c r="AP9" s="46"/>
      <c r="AQ9" s="46"/>
      <c r="AR9" s="46"/>
      <c r="AS9" s="46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71" t="s">
        <v>7</v>
      </c>
      <c r="B14" s="60"/>
      <c r="C14" s="60"/>
      <c r="D14" s="60"/>
      <c r="E14" s="61"/>
      <c r="F14" s="72" t="s">
        <v>8</v>
      </c>
      <c r="G14" s="60"/>
      <c r="H14" s="61"/>
      <c r="I14" s="71" t="s">
        <v>9</v>
      </c>
      <c r="J14" s="60"/>
      <c r="K14" s="60"/>
      <c r="L14" s="60"/>
      <c r="M14" s="60"/>
      <c r="N14" s="60"/>
      <c r="O14" s="60"/>
      <c r="P14" s="61"/>
      <c r="Q14" s="73" t="s">
        <v>10</v>
      </c>
      <c r="R14" s="60"/>
      <c r="S14" s="60"/>
      <c r="T14" s="60"/>
      <c r="U14" s="60"/>
      <c r="V14" s="60"/>
      <c r="W14" s="61"/>
      <c r="X14" s="71" t="s">
        <v>11</v>
      </c>
      <c r="Y14" s="60"/>
      <c r="Z14" s="60"/>
      <c r="AA14" s="60"/>
      <c r="AB14" s="60"/>
      <c r="AC14" s="60"/>
      <c r="AD14" s="61"/>
      <c r="AE14" s="73" t="s">
        <v>12</v>
      </c>
      <c r="AF14" s="60"/>
      <c r="AG14" s="60"/>
      <c r="AH14" s="60"/>
      <c r="AI14" s="60"/>
      <c r="AJ14" s="61"/>
      <c r="AK14" s="5" t="s">
        <v>13</v>
      </c>
      <c r="AL14" s="5" t="s">
        <v>13</v>
      </c>
      <c r="AM14" s="74" t="s">
        <v>13</v>
      </c>
      <c r="AN14" s="46"/>
      <c r="AO14" s="46"/>
      <c r="AP14" s="30" t="s">
        <v>13</v>
      </c>
      <c r="AQ14" s="30" t="s">
        <v>13</v>
      </c>
      <c r="AR14" s="30" t="s">
        <v>13</v>
      </c>
      <c r="AS14" s="63" t="s">
        <v>13</v>
      </c>
      <c r="AT14" s="64"/>
      <c r="AU14" s="63" t="s">
        <v>13</v>
      </c>
      <c r="AV14" s="64"/>
      <c r="AW14" s="30" t="s">
        <v>13</v>
      </c>
      <c r="AX14" s="30" t="s">
        <v>13</v>
      </c>
      <c r="AY14" s="30" t="s">
        <v>13</v>
      </c>
      <c r="AZ14" s="30" t="s">
        <v>13</v>
      </c>
      <c r="BA14" s="30" t="s">
        <v>13</v>
      </c>
      <c r="BB14" s="30" t="s">
        <v>13</v>
      </c>
      <c r="BC14" s="30" t="s">
        <v>13</v>
      </c>
      <c r="BD14" s="30" t="s">
        <v>13</v>
      </c>
    </row>
    <row r="15" spans="1:56" x14ac:dyDescent="0.2">
      <c r="A15" s="59" t="s">
        <v>14</v>
      </c>
      <c r="B15" s="60"/>
      <c r="C15" s="60"/>
      <c r="D15" s="60"/>
      <c r="E15" s="60"/>
      <c r="F15" s="61"/>
      <c r="G15" s="62" t="s">
        <v>15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  <c r="AH15" s="8" t="s">
        <v>13</v>
      </c>
      <c r="AI15" s="8" t="s">
        <v>13</v>
      </c>
      <c r="AJ15" s="8" t="s">
        <v>13</v>
      </c>
      <c r="AK15" s="8" t="s">
        <v>13</v>
      </c>
      <c r="AL15" s="8" t="s">
        <v>13</v>
      </c>
      <c r="AM15" s="69" t="s">
        <v>13</v>
      </c>
      <c r="AN15" s="70"/>
      <c r="AO15" s="70"/>
      <c r="AP15" s="30"/>
      <c r="AQ15" s="30" t="s">
        <v>13</v>
      </c>
      <c r="AR15" s="30" t="s">
        <v>13</v>
      </c>
      <c r="AS15" s="63" t="s">
        <v>13</v>
      </c>
      <c r="AT15" s="64"/>
      <c r="AU15" s="63" t="s">
        <v>13</v>
      </c>
      <c r="AV15" s="64"/>
      <c r="AW15" s="30" t="s">
        <v>13</v>
      </c>
      <c r="AX15" s="30" t="s">
        <v>13</v>
      </c>
      <c r="AY15" s="30" t="s">
        <v>13</v>
      </c>
      <c r="AZ15" s="30" t="s">
        <v>13</v>
      </c>
      <c r="BA15" s="30" t="s">
        <v>13</v>
      </c>
      <c r="BB15" s="30" t="s">
        <v>13</v>
      </c>
      <c r="BC15" s="30" t="s">
        <v>13</v>
      </c>
      <c r="BD15" s="30" t="s">
        <v>13</v>
      </c>
    </row>
    <row r="16" spans="1:56" x14ac:dyDescent="0.2">
      <c r="A16" s="59" t="s">
        <v>16</v>
      </c>
      <c r="B16" s="60"/>
      <c r="C16" s="60"/>
      <c r="D16" s="60"/>
      <c r="E16" s="60"/>
      <c r="F16" s="60"/>
      <c r="G16" s="61"/>
      <c r="H16" s="62" t="s">
        <v>17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1"/>
      <c r="AP16" s="30" t="s">
        <v>13</v>
      </c>
      <c r="AQ16" s="30" t="s">
        <v>13</v>
      </c>
      <c r="AR16" s="30" t="s">
        <v>13</v>
      </c>
      <c r="AS16" s="63" t="s">
        <v>13</v>
      </c>
      <c r="AT16" s="64"/>
      <c r="AU16" s="63" t="s">
        <v>13</v>
      </c>
      <c r="AV16" s="64"/>
      <c r="AW16" s="30" t="s">
        <v>13</v>
      </c>
      <c r="AX16" s="30" t="s">
        <v>13</v>
      </c>
      <c r="AY16" s="30" t="s">
        <v>13</v>
      </c>
      <c r="AZ16" s="30" t="s">
        <v>13</v>
      </c>
      <c r="BA16" s="30" t="s">
        <v>13</v>
      </c>
      <c r="BB16" s="30" t="s">
        <v>13</v>
      </c>
      <c r="BC16" s="30" t="s">
        <v>13</v>
      </c>
      <c r="BD16" s="30" t="s">
        <v>13</v>
      </c>
    </row>
    <row r="17" spans="1:60" s="29" customFormat="1" ht="54.75" customHeight="1" x14ac:dyDescent="0.25">
      <c r="A17" s="65" t="s">
        <v>18</v>
      </c>
      <c r="B17" s="66"/>
      <c r="C17" s="67" t="s">
        <v>19</v>
      </c>
      <c r="D17" s="66"/>
      <c r="E17" s="65" t="s">
        <v>20</v>
      </c>
      <c r="F17" s="66"/>
      <c r="G17" s="65" t="s">
        <v>21</v>
      </c>
      <c r="H17" s="66"/>
      <c r="I17" s="65" t="s">
        <v>22</v>
      </c>
      <c r="J17" s="68"/>
      <c r="K17" s="66"/>
      <c r="L17" s="65" t="s">
        <v>23</v>
      </c>
      <c r="M17" s="68"/>
      <c r="N17" s="66"/>
      <c r="O17" s="65" t="s">
        <v>24</v>
      </c>
      <c r="P17" s="66"/>
      <c r="Q17" s="65" t="s">
        <v>25</v>
      </c>
      <c r="R17" s="66"/>
      <c r="S17" s="65" t="s">
        <v>26</v>
      </c>
      <c r="T17" s="68"/>
      <c r="U17" s="68"/>
      <c r="V17" s="68"/>
      <c r="W17" s="68"/>
      <c r="X17" s="68"/>
      <c r="Y17" s="68"/>
      <c r="Z17" s="66"/>
      <c r="AA17" s="65" t="s">
        <v>27</v>
      </c>
      <c r="AB17" s="68"/>
      <c r="AC17" s="68"/>
      <c r="AD17" s="68"/>
      <c r="AE17" s="66"/>
      <c r="AF17" s="65" t="s">
        <v>28</v>
      </c>
      <c r="AG17" s="68"/>
      <c r="AH17" s="66"/>
      <c r="AI17" s="26" t="s">
        <v>29</v>
      </c>
      <c r="AJ17" s="65" t="s">
        <v>30</v>
      </c>
      <c r="AK17" s="68"/>
      <c r="AL17" s="68"/>
      <c r="AM17" s="68"/>
      <c r="AN17" s="68"/>
      <c r="AO17" s="66"/>
      <c r="AP17" s="32" t="s">
        <v>31</v>
      </c>
      <c r="AQ17" s="32" t="s">
        <v>32</v>
      </c>
      <c r="AR17" s="32" t="s">
        <v>33</v>
      </c>
      <c r="AS17" s="82" t="s">
        <v>34</v>
      </c>
      <c r="AT17" s="83"/>
      <c r="AU17" s="82" t="s">
        <v>190</v>
      </c>
      <c r="AV17" s="83"/>
      <c r="AW17" s="32" t="s">
        <v>36</v>
      </c>
      <c r="AX17" s="32" t="s">
        <v>189</v>
      </c>
      <c r="AY17" s="32" t="s">
        <v>38</v>
      </c>
      <c r="AZ17" s="32" t="s">
        <v>39</v>
      </c>
      <c r="BA17" s="32" t="s">
        <v>40</v>
      </c>
      <c r="BB17" s="32" t="s">
        <v>188</v>
      </c>
      <c r="BC17" s="32" t="s">
        <v>42</v>
      </c>
      <c r="BD17" s="32" t="s">
        <v>43</v>
      </c>
      <c r="BE17" s="28" t="s">
        <v>44</v>
      </c>
      <c r="BF17" s="28" t="s">
        <v>45</v>
      </c>
      <c r="BG17" s="28" t="s">
        <v>46</v>
      </c>
      <c r="BH17" s="28" t="s">
        <v>47</v>
      </c>
    </row>
    <row r="18" spans="1:60" hidden="1" x14ac:dyDescent="0.2">
      <c r="A18" s="77" t="s">
        <v>48</v>
      </c>
      <c r="B18" s="78"/>
      <c r="C18" s="77" t="s">
        <v>49</v>
      </c>
      <c r="D18" s="78"/>
      <c r="E18" s="77"/>
      <c r="F18" s="78"/>
      <c r="G18" s="77"/>
      <c r="H18" s="78"/>
      <c r="I18" s="77"/>
      <c r="J18" s="78"/>
      <c r="K18" s="78"/>
      <c r="L18" s="77"/>
      <c r="M18" s="78"/>
      <c r="N18" s="78"/>
      <c r="O18" s="77"/>
      <c r="P18" s="78"/>
      <c r="Q18" s="77"/>
      <c r="R18" s="78"/>
      <c r="S18" s="75" t="s">
        <v>50</v>
      </c>
      <c r="T18" s="76"/>
      <c r="U18" s="76"/>
      <c r="V18" s="76"/>
      <c r="W18" s="76"/>
      <c r="X18" s="76"/>
      <c r="Y18" s="76"/>
      <c r="Z18" s="76"/>
      <c r="AA18" s="77" t="s">
        <v>51</v>
      </c>
      <c r="AB18" s="78"/>
      <c r="AC18" s="78"/>
      <c r="AD18" s="78"/>
      <c r="AE18" s="78"/>
      <c r="AF18" s="77" t="s">
        <v>52</v>
      </c>
      <c r="AG18" s="78"/>
      <c r="AH18" s="78"/>
      <c r="AI18" s="9" t="s">
        <v>53</v>
      </c>
      <c r="AJ18" s="79" t="s">
        <v>54</v>
      </c>
      <c r="AK18" s="76"/>
      <c r="AL18" s="76"/>
      <c r="AM18" s="76"/>
      <c r="AN18" s="76"/>
      <c r="AO18" s="76"/>
      <c r="AP18" s="33">
        <v>5226221257</v>
      </c>
      <c r="AQ18" s="33">
        <v>5026300439</v>
      </c>
      <c r="AR18" s="33">
        <v>199920818</v>
      </c>
      <c r="AS18" s="80">
        <v>0</v>
      </c>
      <c r="AT18" s="81"/>
      <c r="AU18" s="80">
        <v>5026300439</v>
      </c>
      <c r="AV18" s="81"/>
      <c r="AW18" s="33">
        <v>0</v>
      </c>
      <c r="AX18" s="33">
        <v>5026300439</v>
      </c>
      <c r="AY18" s="33">
        <v>0</v>
      </c>
      <c r="AZ18" s="33">
        <v>5026300439</v>
      </c>
      <c r="BA18" s="33">
        <v>0</v>
      </c>
      <c r="BB18" s="33">
        <v>5026300439</v>
      </c>
      <c r="BC18" s="33">
        <v>0</v>
      </c>
      <c r="BD18" s="33">
        <v>13917700</v>
      </c>
      <c r="BE18" s="11">
        <f>+AQ18/AP18</f>
        <v>0.96174658358900778</v>
      </c>
      <c r="BF18" s="11">
        <f t="shared" ref="BF18:BF61" si="0">+AU18/AP18</f>
        <v>0.96174658358900778</v>
      </c>
      <c r="BG18" s="11">
        <f t="shared" ref="BG18:BG61" si="1">+AX18/AP18</f>
        <v>0.96174658358900778</v>
      </c>
      <c r="BH18" s="11">
        <f t="shared" ref="BH18:BH61" si="2">+BB18/AP18</f>
        <v>0.96174658358900778</v>
      </c>
    </row>
    <row r="19" spans="1:60" hidden="1" x14ac:dyDescent="0.2">
      <c r="A19" s="89" t="s">
        <v>48</v>
      </c>
      <c r="B19" s="90"/>
      <c r="C19" s="89" t="s">
        <v>49</v>
      </c>
      <c r="D19" s="90"/>
      <c r="E19" s="89" t="s">
        <v>49</v>
      </c>
      <c r="F19" s="90"/>
      <c r="G19" s="89"/>
      <c r="H19" s="90"/>
      <c r="I19" s="89"/>
      <c r="J19" s="90"/>
      <c r="K19" s="90"/>
      <c r="L19" s="89"/>
      <c r="M19" s="90"/>
      <c r="N19" s="90"/>
      <c r="O19" s="89"/>
      <c r="P19" s="90"/>
      <c r="Q19" s="89"/>
      <c r="R19" s="90"/>
      <c r="S19" s="91" t="s">
        <v>55</v>
      </c>
      <c r="T19" s="92"/>
      <c r="U19" s="92"/>
      <c r="V19" s="92"/>
      <c r="W19" s="92"/>
      <c r="X19" s="92"/>
      <c r="Y19" s="92"/>
      <c r="Z19" s="92"/>
      <c r="AA19" s="89" t="s">
        <v>51</v>
      </c>
      <c r="AB19" s="90"/>
      <c r="AC19" s="90"/>
      <c r="AD19" s="90"/>
      <c r="AE19" s="90"/>
      <c r="AF19" s="89" t="s">
        <v>52</v>
      </c>
      <c r="AG19" s="90"/>
      <c r="AH19" s="90"/>
      <c r="AI19" s="12" t="s">
        <v>53</v>
      </c>
      <c r="AJ19" s="93" t="s">
        <v>54</v>
      </c>
      <c r="AK19" s="92"/>
      <c r="AL19" s="92"/>
      <c r="AM19" s="92"/>
      <c r="AN19" s="92"/>
      <c r="AO19" s="92"/>
      <c r="AP19" s="34">
        <v>5226221257</v>
      </c>
      <c r="AQ19" s="34">
        <v>5026300439</v>
      </c>
      <c r="AR19" s="34">
        <v>199920818</v>
      </c>
      <c r="AS19" s="87">
        <v>0</v>
      </c>
      <c r="AT19" s="88"/>
      <c r="AU19" s="87">
        <v>5026300439</v>
      </c>
      <c r="AV19" s="88"/>
      <c r="AW19" s="34">
        <v>0</v>
      </c>
      <c r="AX19" s="34">
        <v>5026300439</v>
      </c>
      <c r="AY19" s="34">
        <v>0</v>
      </c>
      <c r="AZ19" s="34">
        <v>5026300439</v>
      </c>
      <c r="BA19" s="34">
        <v>0</v>
      </c>
      <c r="BB19" s="34">
        <v>5026300439</v>
      </c>
      <c r="BC19" s="34">
        <v>0</v>
      </c>
      <c r="BD19" s="34">
        <v>13917700</v>
      </c>
      <c r="BE19" s="14">
        <f t="shared" ref="BE19:BE61" si="3">+AQ19/AP19</f>
        <v>0.96174658358900778</v>
      </c>
      <c r="BF19" s="14">
        <f t="shared" si="0"/>
        <v>0.96174658358900778</v>
      </c>
      <c r="BG19" s="14">
        <f t="shared" si="1"/>
        <v>0.96174658358900778</v>
      </c>
      <c r="BH19" s="14">
        <f t="shared" si="2"/>
        <v>0.96174658358900778</v>
      </c>
    </row>
    <row r="20" spans="1:60" hidden="1" x14ac:dyDescent="0.2">
      <c r="A20" s="77" t="s">
        <v>48</v>
      </c>
      <c r="B20" s="85"/>
      <c r="C20" s="77" t="s">
        <v>49</v>
      </c>
      <c r="D20" s="85"/>
      <c r="E20" s="77" t="s">
        <v>49</v>
      </c>
      <c r="F20" s="85"/>
      <c r="G20" s="77" t="s">
        <v>49</v>
      </c>
      <c r="H20" s="85"/>
      <c r="I20" s="77"/>
      <c r="J20" s="85"/>
      <c r="K20" s="85"/>
      <c r="L20" s="77"/>
      <c r="M20" s="85"/>
      <c r="N20" s="85"/>
      <c r="O20" s="77"/>
      <c r="P20" s="85"/>
      <c r="Q20" s="77"/>
      <c r="R20" s="85"/>
      <c r="S20" s="75" t="s">
        <v>56</v>
      </c>
      <c r="T20" s="84"/>
      <c r="U20" s="84"/>
      <c r="V20" s="84"/>
      <c r="W20" s="84"/>
      <c r="X20" s="84"/>
      <c r="Y20" s="84"/>
      <c r="Z20" s="84"/>
      <c r="AA20" s="77" t="s">
        <v>51</v>
      </c>
      <c r="AB20" s="85"/>
      <c r="AC20" s="85"/>
      <c r="AD20" s="85"/>
      <c r="AE20" s="85"/>
      <c r="AF20" s="77" t="s">
        <v>52</v>
      </c>
      <c r="AG20" s="85"/>
      <c r="AH20" s="85"/>
      <c r="AI20" s="9" t="s">
        <v>53</v>
      </c>
      <c r="AJ20" s="79" t="s">
        <v>54</v>
      </c>
      <c r="AK20" s="84"/>
      <c r="AL20" s="84"/>
      <c r="AM20" s="84"/>
      <c r="AN20" s="84"/>
      <c r="AO20" s="84"/>
      <c r="AP20" s="33">
        <v>3488251650</v>
      </c>
      <c r="AQ20" s="33">
        <v>3383990332</v>
      </c>
      <c r="AR20" s="33">
        <v>104261318</v>
      </c>
      <c r="AS20" s="80">
        <v>0</v>
      </c>
      <c r="AT20" s="86"/>
      <c r="AU20" s="80">
        <v>3383990332</v>
      </c>
      <c r="AV20" s="86"/>
      <c r="AW20" s="33">
        <v>0</v>
      </c>
      <c r="AX20" s="33">
        <v>3383990332</v>
      </c>
      <c r="AY20" s="33">
        <v>0</v>
      </c>
      <c r="AZ20" s="33">
        <v>3383990332</v>
      </c>
      <c r="BA20" s="33">
        <v>0</v>
      </c>
      <c r="BB20" s="33">
        <v>3383990332</v>
      </c>
      <c r="BC20" s="33">
        <v>0</v>
      </c>
      <c r="BD20" s="33">
        <v>11973318</v>
      </c>
      <c r="BE20" s="11">
        <f t="shared" si="3"/>
        <v>0.97011072351961758</v>
      </c>
      <c r="BF20" s="11">
        <f t="shared" si="0"/>
        <v>0.97011072351961758</v>
      </c>
      <c r="BG20" s="11">
        <f t="shared" si="1"/>
        <v>0.97011072351961758</v>
      </c>
      <c r="BH20" s="11">
        <f t="shared" si="2"/>
        <v>0.97011072351961758</v>
      </c>
    </row>
    <row r="21" spans="1:60" ht="10.5" hidden="1" customHeight="1" x14ac:dyDescent="0.2">
      <c r="A21" s="89" t="s">
        <v>48</v>
      </c>
      <c r="B21" s="90"/>
      <c r="C21" s="89" t="s">
        <v>49</v>
      </c>
      <c r="D21" s="90"/>
      <c r="E21" s="89" t="s">
        <v>49</v>
      </c>
      <c r="F21" s="90"/>
      <c r="G21" s="89" t="s">
        <v>49</v>
      </c>
      <c r="H21" s="90"/>
      <c r="I21" s="89" t="s">
        <v>57</v>
      </c>
      <c r="J21" s="90"/>
      <c r="K21" s="90"/>
      <c r="L21" s="89"/>
      <c r="M21" s="90"/>
      <c r="N21" s="90"/>
      <c r="O21" s="89"/>
      <c r="P21" s="90"/>
      <c r="Q21" s="89"/>
      <c r="R21" s="90"/>
      <c r="S21" s="91" t="s">
        <v>58</v>
      </c>
      <c r="T21" s="92"/>
      <c r="U21" s="92"/>
      <c r="V21" s="92"/>
      <c r="W21" s="92"/>
      <c r="X21" s="92"/>
      <c r="Y21" s="92"/>
      <c r="Z21" s="92"/>
      <c r="AA21" s="89" t="s">
        <v>51</v>
      </c>
      <c r="AB21" s="90"/>
      <c r="AC21" s="90"/>
      <c r="AD21" s="90"/>
      <c r="AE21" s="90"/>
      <c r="AF21" s="89" t="s">
        <v>52</v>
      </c>
      <c r="AG21" s="90"/>
      <c r="AH21" s="90"/>
      <c r="AI21" s="12" t="s">
        <v>53</v>
      </c>
      <c r="AJ21" s="93" t="s">
        <v>54</v>
      </c>
      <c r="AK21" s="92"/>
      <c r="AL21" s="92"/>
      <c r="AM21" s="92"/>
      <c r="AN21" s="92"/>
      <c r="AO21" s="92"/>
      <c r="AP21" s="34">
        <v>3488251650</v>
      </c>
      <c r="AQ21" s="34">
        <v>3383990332</v>
      </c>
      <c r="AR21" s="34">
        <v>104261318</v>
      </c>
      <c r="AS21" s="87">
        <v>0</v>
      </c>
      <c r="AT21" s="88"/>
      <c r="AU21" s="87">
        <v>3383990332</v>
      </c>
      <c r="AV21" s="88"/>
      <c r="AW21" s="34">
        <v>0</v>
      </c>
      <c r="AX21" s="34">
        <v>3383990332</v>
      </c>
      <c r="AY21" s="34">
        <v>0</v>
      </c>
      <c r="AZ21" s="34">
        <v>3383990332</v>
      </c>
      <c r="BA21" s="34">
        <v>0</v>
      </c>
      <c r="BB21" s="34">
        <v>3383990332</v>
      </c>
      <c r="BC21" s="34">
        <v>0</v>
      </c>
      <c r="BD21" s="34">
        <v>11973318</v>
      </c>
      <c r="BE21" s="14">
        <f t="shared" si="3"/>
        <v>0.97011072351961758</v>
      </c>
      <c r="BF21" s="14">
        <f t="shared" si="0"/>
        <v>0.97011072351961758</v>
      </c>
      <c r="BG21" s="14">
        <f t="shared" si="1"/>
        <v>0.97011072351961758</v>
      </c>
      <c r="BH21" s="14">
        <f t="shared" si="2"/>
        <v>0.97011072351961758</v>
      </c>
    </row>
    <row r="22" spans="1:60" ht="10.5" hidden="1" customHeight="1" x14ac:dyDescent="0.2">
      <c r="A22" s="89" t="s">
        <v>48</v>
      </c>
      <c r="B22" s="90"/>
      <c r="C22" s="89" t="s">
        <v>49</v>
      </c>
      <c r="D22" s="90"/>
      <c r="E22" s="89" t="s">
        <v>49</v>
      </c>
      <c r="F22" s="90"/>
      <c r="G22" s="89" t="s">
        <v>49</v>
      </c>
      <c r="H22" s="90"/>
      <c r="I22" s="89" t="s">
        <v>57</v>
      </c>
      <c r="J22" s="90"/>
      <c r="K22" s="90"/>
      <c r="L22" s="89" t="s">
        <v>57</v>
      </c>
      <c r="M22" s="90"/>
      <c r="N22" s="90"/>
      <c r="O22" s="89"/>
      <c r="P22" s="90"/>
      <c r="Q22" s="89"/>
      <c r="R22" s="90"/>
      <c r="S22" s="91" t="s">
        <v>59</v>
      </c>
      <c r="T22" s="92"/>
      <c r="U22" s="92"/>
      <c r="V22" s="92"/>
      <c r="W22" s="92"/>
      <c r="X22" s="92"/>
      <c r="Y22" s="92"/>
      <c r="Z22" s="92"/>
      <c r="AA22" s="89" t="s">
        <v>51</v>
      </c>
      <c r="AB22" s="90"/>
      <c r="AC22" s="90"/>
      <c r="AD22" s="90"/>
      <c r="AE22" s="90"/>
      <c r="AF22" s="89" t="s">
        <v>52</v>
      </c>
      <c r="AG22" s="90"/>
      <c r="AH22" s="90"/>
      <c r="AI22" s="12" t="s">
        <v>53</v>
      </c>
      <c r="AJ22" s="93" t="s">
        <v>54</v>
      </c>
      <c r="AK22" s="92"/>
      <c r="AL22" s="92"/>
      <c r="AM22" s="92"/>
      <c r="AN22" s="92"/>
      <c r="AO22" s="92"/>
      <c r="AP22" s="34">
        <v>2669104080</v>
      </c>
      <c r="AQ22" s="34">
        <v>2622870066</v>
      </c>
      <c r="AR22" s="34">
        <v>46234014</v>
      </c>
      <c r="AS22" s="87">
        <v>0</v>
      </c>
      <c r="AT22" s="88"/>
      <c r="AU22" s="87">
        <v>2622870066</v>
      </c>
      <c r="AV22" s="88"/>
      <c r="AW22" s="34">
        <v>0</v>
      </c>
      <c r="AX22" s="34">
        <v>2622870066</v>
      </c>
      <c r="AY22" s="34">
        <v>0</v>
      </c>
      <c r="AZ22" s="34">
        <v>2622870066</v>
      </c>
      <c r="BA22" s="34">
        <v>0</v>
      </c>
      <c r="BB22" s="34">
        <v>2622870066</v>
      </c>
      <c r="BC22" s="34">
        <v>0</v>
      </c>
      <c r="BD22" s="34">
        <v>11453357</v>
      </c>
      <c r="BE22" s="14">
        <f t="shared" si="3"/>
        <v>0.98267807750681646</v>
      </c>
      <c r="BF22" s="14">
        <f t="shared" si="0"/>
        <v>0.98267807750681646</v>
      </c>
      <c r="BG22" s="14">
        <f t="shared" si="1"/>
        <v>0.98267807750681646</v>
      </c>
      <c r="BH22" s="14">
        <f t="shared" si="2"/>
        <v>0.98267807750681646</v>
      </c>
    </row>
    <row r="23" spans="1:60" hidden="1" x14ac:dyDescent="0.2">
      <c r="A23" s="89" t="s">
        <v>48</v>
      </c>
      <c r="B23" s="90"/>
      <c r="C23" s="89" t="s">
        <v>49</v>
      </c>
      <c r="D23" s="90"/>
      <c r="E23" s="89" t="s">
        <v>49</v>
      </c>
      <c r="F23" s="90"/>
      <c r="G23" s="89" t="s">
        <v>49</v>
      </c>
      <c r="H23" s="90"/>
      <c r="I23" s="89" t="s">
        <v>57</v>
      </c>
      <c r="J23" s="90"/>
      <c r="K23" s="90"/>
      <c r="L23" s="89" t="s">
        <v>60</v>
      </c>
      <c r="M23" s="90"/>
      <c r="N23" s="90"/>
      <c r="O23" s="89"/>
      <c r="P23" s="90"/>
      <c r="Q23" s="89"/>
      <c r="R23" s="90"/>
      <c r="S23" s="91" t="s">
        <v>61</v>
      </c>
      <c r="T23" s="92"/>
      <c r="U23" s="92"/>
      <c r="V23" s="92"/>
      <c r="W23" s="92"/>
      <c r="X23" s="92"/>
      <c r="Y23" s="92"/>
      <c r="Z23" s="92"/>
      <c r="AA23" s="89" t="s">
        <v>51</v>
      </c>
      <c r="AB23" s="90"/>
      <c r="AC23" s="90"/>
      <c r="AD23" s="90"/>
      <c r="AE23" s="90"/>
      <c r="AF23" s="89" t="s">
        <v>52</v>
      </c>
      <c r="AG23" s="90"/>
      <c r="AH23" s="90"/>
      <c r="AI23" s="12" t="s">
        <v>53</v>
      </c>
      <c r="AJ23" s="93" t="s">
        <v>54</v>
      </c>
      <c r="AK23" s="92"/>
      <c r="AL23" s="92"/>
      <c r="AM23" s="92"/>
      <c r="AN23" s="92"/>
      <c r="AO23" s="92"/>
      <c r="AP23" s="34">
        <v>130309702</v>
      </c>
      <c r="AQ23" s="34">
        <v>129309098</v>
      </c>
      <c r="AR23" s="34">
        <v>1000604</v>
      </c>
      <c r="AS23" s="87">
        <v>0</v>
      </c>
      <c r="AT23" s="88"/>
      <c r="AU23" s="87">
        <v>129309098</v>
      </c>
      <c r="AV23" s="88"/>
      <c r="AW23" s="34">
        <v>0</v>
      </c>
      <c r="AX23" s="34">
        <v>129309098</v>
      </c>
      <c r="AY23" s="34">
        <v>0</v>
      </c>
      <c r="AZ23" s="34">
        <v>129309098</v>
      </c>
      <c r="BA23" s="34">
        <v>0</v>
      </c>
      <c r="BB23" s="34">
        <v>129309098</v>
      </c>
      <c r="BC23" s="34">
        <v>0</v>
      </c>
      <c r="BD23" s="34">
        <v>0</v>
      </c>
      <c r="BE23" s="14">
        <f t="shared" si="3"/>
        <v>0.99232133920465881</v>
      </c>
      <c r="BF23" s="14">
        <f t="shared" si="0"/>
        <v>0.99232133920465881</v>
      </c>
      <c r="BG23" s="14">
        <f t="shared" si="1"/>
        <v>0.99232133920465881</v>
      </c>
      <c r="BH23" s="14">
        <f t="shared" si="2"/>
        <v>0.99232133920465881</v>
      </c>
    </row>
    <row r="24" spans="1:60" hidden="1" x14ac:dyDescent="0.2">
      <c r="A24" s="89" t="s">
        <v>48</v>
      </c>
      <c r="B24" s="90"/>
      <c r="C24" s="89" t="s">
        <v>49</v>
      </c>
      <c r="D24" s="90"/>
      <c r="E24" s="89" t="s">
        <v>49</v>
      </c>
      <c r="F24" s="90"/>
      <c r="G24" s="89" t="s">
        <v>49</v>
      </c>
      <c r="H24" s="90"/>
      <c r="I24" s="89" t="s">
        <v>57</v>
      </c>
      <c r="J24" s="90"/>
      <c r="K24" s="90"/>
      <c r="L24" s="89" t="s">
        <v>62</v>
      </c>
      <c r="M24" s="90"/>
      <c r="N24" s="90"/>
      <c r="O24" s="89"/>
      <c r="P24" s="90"/>
      <c r="Q24" s="89"/>
      <c r="R24" s="90"/>
      <c r="S24" s="91" t="s">
        <v>63</v>
      </c>
      <c r="T24" s="92"/>
      <c r="U24" s="92"/>
      <c r="V24" s="92"/>
      <c r="W24" s="92"/>
      <c r="X24" s="92"/>
      <c r="Y24" s="92"/>
      <c r="Z24" s="92"/>
      <c r="AA24" s="89" t="s">
        <v>51</v>
      </c>
      <c r="AB24" s="90"/>
      <c r="AC24" s="90"/>
      <c r="AD24" s="90"/>
      <c r="AE24" s="90"/>
      <c r="AF24" s="89" t="s">
        <v>52</v>
      </c>
      <c r="AG24" s="90"/>
      <c r="AH24" s="90"/>
      <c r="AI24" s="12" t="s">
        <v>53</v>
      </c>
      <c r="AJ24" s="93" t="s">
        <v>54</v>
      </c>
      <c r="AK24" s="92"/>
      <c r="AL24" s="92"/>
      <c r="AM24" s="92"/>
      <c r="AN24" s="92"/>
      <c r="AO24" s="92"/>
      <c r="AP24" s="34">
        <v>14858900</v>
      </c>
      <c r="AQ24" s="34">
        <v>11707010</v>
      </c>
      <c r="AR24" s="34">
        <v>3151890</v>
      </c>
      <c r="AS24" s="87">
        <v>0</v>
      </c>
      <c r="AT24" s="88"/>
      <c r="AU24" s="87">
        <v>11707010</v>
      </c>
      <c r="AV24" s="88"/>
      <c r="AW24" s="34">
        <v>0</v>
      </c>
      <c r="AX24" s="34">
        <v>11707010</v>
      </c>
      <c r="AY24" s="34">
        <v>0</v>
      </c>
      <c r="AZ24" s="34">
        <v>11707010</v>
      </c>
      <c r="BA24" s="34">
        <v>0</v>
      </c>
      <c r="BB24" s="34">
        <v>11707010</v>
      </c>
      <c r="BC24" s="34">
        <v>0</v>
      </c>
      <c r="BD24" s="34">
        <v>195769</v>
      </c>
      <c r="BE24" s="14">
        <f t="shared" si="3"/>
        <v>0.78787864512177885</v>
      </c>
      <c r="BF24" s="14">
        <f t="shared" si="0"/>
        <v>0.78787864512177885</v>
      </c>
      <c r="BG24" s="14">
        <f t="shared" si="1"/>
        <v>0.78787864512177885</v>
      </c>
      <c r="BH24" s="14">
        <f t="shared" si="2"/>
        <v>0.78787864512177885</v>
      </c>
    </row>
    <row r="25" spans="1:60" hidden="1" x14ac:dyDescent="0.2">
      <c r="A25" s="89" t="s">
        <v>48</v>
      </c>
      <c r="B25" s="90"/>
      <c r="C25" s="89" t="s">
        <v>49</v>
      </c>
      <c r="D25" s="90"/>
      <c r="E25" s="89" t="s">
        <v>49</v>
      </c>
      <c r="F25" s="90"/>
      <c r="G25" s="89" t="s">
        <v>49</v>
      </c>
      <c r="H25" s="90"/>
      <c r="I25" s="89" t="s">
        <v>57</v>
      </c>
      <c r="J25" s="90"/>
      <c r="K25" s="90"/>
      <c r="L25" s="89" t="s">
        <v>64</v>
      </c>
      <c r="M25" s="90"/>
      <c r="N25" s="90"/>
      <c r="O25" s="89"/>
      <c r="P25" s="90"/>
      <c r="Q25" s="89"/>
      <c r="R25" s="90"/>
      <c r="S25" s="91" t="s">
        <v>65</v>
      </c>
      <c r="T25" s="92"/>
      <c r="U25" s="92"/>
      <c r="V25" s="92"/>
      <c r="W25" s="92"/>
      <c r="X25" s="92"/>
      <c r="Y25" s="92"/>
      <c r="Z25" s="92"/>
      <c r="AA25" s="89" t="s">
        <v>51</v>
      </c>
      <c r="AB25" s="90"/>
      <c r="AC25" s="90"/>
      <c r="AD25" s="90"/>
      <c r="AE25" s="90"/>
      <c r="AF25" s="89" t="s">
        <v>52</v>
      </c>
      <c r="AG25" s="90"/>
      <c r="AH25" s="90"/>
      <c r="AI25" s="12" t="s">
        <v>53</v>
      </c>
      <c r="AJ25" s="93" t="s">
        <v>54</v>
      </c>
      <c r="AK25" s="92"/>
      <c r="AL25" s="92"/>
      <c r="AM25" s="92"/>
      <c r="AN25" s="92"/>
      <c r="AO25" s="92"/>
      <c r="AP25" s="34">
        <v>22607488</v>
      </c>
      <c r="AQ25" s="34">
        <v>20130146</v>
      </c>
      <c r="AR25" s="34">
        <v>2477342</v>
      </c>
      <c r="AS25" s="87">
        <v>0</v>
      </c>
      <c r="AT25" s="88"/>
      <c r="AU25" s="87">
        <v>20130146</v>
      </c>
      <c r="AV25" s="88"/>
      <c r="AW25" s="34">
        <v>0</v>
      </c>
      <c r="AX25" s="34">
        <v>20130146</v>
      </c>
      <c r="AY25" s="34">
        <v>0</v>
      </c>
      <c r="AZ25" s="34">
        <v>20130146</v>
      </c>
      <c r="BA25" s="34">
        <v>0</v>
      </c>
      <c r="BB25" s="34">
        <v>20130146</v>
      </c>
      <c r="BC25" s="34">
        <v>0</v>
      </c>
      <c r="BD25" s="34">
        <v>324192</v>
      </c>
      <c r="BE25" s="14">
        <f t="shared" si="3"/>
        <v>0.89041940440264744</v>
      </c>
      <c r="BF25" s="14">
        <f t="shared" si="0"/>
        <v>0.89041940440264744</v>
      </c>
      <c r="BG25" s="14">
        <f t="shared" si="1"/>
        <v>0.89041940440264744</v>
      </c>
      <c r="BH25" s="14">
        <f t="shared" si="2"/>
        <v>0.89041940440264744</v>
      </c>
    </row>
    <row r="26" spans="1:60" hidden="1" x14ac:dyDescent="0.2">
      <c r="A26" s="89" t="s">
        <v>48</v>
      </c>
      <c r="B26" s="90"/>
      <c r="C26" s="89" t="s">
        <v>49</v>
      </c>
      <c r="D26" s="90"/>
      <c r="E26" s="89" t="s">
        <v>49</v>
      </c>
      <c r="F26" s="90"/>
      <c r="G26" s="89" t="s">
        <v>49</v>
      </c>
      <c r="H26" s="90"/>
      <c r="I26" s="89" t="s">
        <v>57</v>
      </c>
      <c r="J26" s="90"/>
      <c r="K26" s="90"/>
      <c r="L26" s="89" t="s">
        <v>66</v>
      </c>
      <c r="M26" s="90"/>
      <c r="N26" s="90"/>
      <c r="O26" s="89"/>
      <c r="P26" s="90"/>
      <c r="Q26" s="89"/>
      <c r="R26" s="90"/>
      <c r="S26" s="91" t="s">
        <v>67</v>
      </c>
      <c r="T26" s="92"/>
      <c r="U26" s="92"/>
      <c r="V26" s="92"/>
      <c r="W26" s="92"/>
      <c r="X26" s="92"/>
      <c r="Y26" s="92"/>
      <c r="Z26" s="92"/>
      <c r="AA26" s="89" t="s">
        <v>51</v>
      </c>
      <c r="AB26" s="90"/>
      <c r="AC26" s="90"/>
      <c r="AD26" s="90"/>
      <c r="AE26" s="90"/>
      <c r="AF26" s="89" t="s">
        <v>52</v>
      </c>
      <c r="AG26" s="90"/>
      <c r="AH26" s="90"/>
      <c r="AI26" s="12" t="s">
        <v>53</v>
      </c>
      <c r="AJ26" s="93" t="s">
        <v>54</v>
      </c>
      <c r="AK26" s="92"/>
      <c r="AL26" s="92"/>
      <c r="AM26" s="92"/>
      <c r="AN26" s="92"/>
      <c r="AO26" s="92"/>
      <c r="AP26" s="34">
        <v>129382200</v>
      </c>
      <c r="AQ26" s="34">
        <v>126173852</v>
      </c>
      <c r="AR26" s="34">
        <v>3208348</v>
      </c>
      <c r="AS26" s="87">
        <v>0</v>
      </c>
      <c r="AT26" s="88"/>
      <c r="AU26" s="87">
        <v>126173852</v>
      </c>
      <c r="AV26" s="88"/>
      <c r="AW26" s="34">
        <v>0</v>
      </c>
      <c r="AX26" s="34">
        <v>126173852</v>
      </c>
      <c r="AY26" s="34">
        <v>0</v>
      </c>
      <c r="AZ26" s="34">
        <v>126173852</v>
      </c>
      <c r="BA26" s="34">
        <v>0</v>
      </c>
      <c r="BB26" s="34">
        <v>126173852</v>
      </c>
      <c r="BC26" s="34">
        <v>0</v>
      </c>
      <c r="BD26" s="34">
        <v>0</v>
      </c>
      <c r="BE26" s="14">
        <f t="shared" si="3"/>
        <v>0.97520255491095376</v>
      </c>
      <c r="BF26" s="14">
        <f t="shared" si="0"/>
        <v>0.97520255491095376</v>
      </c>
      <c r="BG26" s="14">
        <f t="shared" si="1"/>
        <v>0.97520255491095376</v>
      </c>
      <c r="BH26" s="14">
        <f t="shared" si="2"/>
        <v>0.97520255491095376</v>
      </c>
    </row>
    <row r="27" spans="1:60" hidden="1" x14ac:dyDescent="0.2">
      <c r="A27" s="89" t="s">
        <v>48</v>
      </c>
      <c r="B27" s="90"/>
      <c r="C27" s="89" t="s">
        <v>49</v>
      </c>
      <c r="D27" s="90"/>
      <c r="E27" s="89" t="s">
        <v>49</v>
      </c>
      <c r="F27" s="90"/>
      <c r="G27" s="89" t="s">
        <v>49</v>
      </c>
      <c r="H27" s="90"/>
      <c r="I27" s="89" t="s">
        <v>57</v>
      </c>
      <c r="J27" s="90"/>
      <c r="K27" s="90"/>
      <c r="L27" s="89" t="s">
        <v>68</v>
      </c>
      <c r="M27" s="90"/>
      <c r="N27" s="90"/>
      <c r="O27" s="89"/>
      <c r="P27" s="90"/>
      <c r="Q27" s="89"/>
      <c r="R27" s="90"/>
      <c r="S27" s="91" t="s">
        <v>69</v>
      </c>
      <c r="T27" s="92"/>
      <c r="U27" s="92"/>
      <c r="V27" s="92"/>
      <c r="W27" s="92"/>
      <c r="X27" s="92"/>
      <c r="Y27" s="92"/>
      <c r="Z27" s="92"/>
      <c r="AA27" s="89" t="s">
        <v>51</v>
      </c>
      <c r="AB27" s="90"/>
      <c r="AC27" s="90"/>
      <c r="AD27" s="90"/>
      <c r="AE27" s="90"/>
      <c r="AF27" s="89" t="s">
        <v>52</v>
      </c>
      <c r="AG27" s="90"/>
      <c r="AH27" s="90"/>
      <c r="AI27" s="12" t="s">
        <v>53</v>
      </c>
      <c r="AJ27" s="93" t="s">
        <v>54</v>
      </c>
      <c r="AK27" s="92"/>
      <c r="AL27" s="92"/>
      <c r="AM27" s="92"/>
      <c r="AN27" s="92"/>
      <c r="AO27" s="92"/>
      <c r="AP27" s="34">
        <v>110093322</v>
      </c>
      <c r="AQ27" s="34">
        <v>84590124</v>
      </c>
      <c r="AR27" s="34">
        <v>25503198</v>
      </c>
      <c r="AS27" s="87">
        <v>0</v>
      </c>
      <c r="AT27" s="88"/>
      <c r="AU27" s="87">
        <v>84590124</v>
      </c>
      <c r="AV27" s="88"/>
      <c r="AW27" s="34">
        <v>0</v>
      </c>
      <c r="AX27" s="34">
        <v>84590124</v>
      </c>
      <c r="AY27" s="34">
        <v>0</v>
      </c>
      <c r="AZ27" s="34">
        <v>84590124</v>
      </c>
      <c r="BA27" s="34">
        <v>0</v>
      </c>
      <c r="BB27" s="34">
        <v>84590124</v>
      </c>
      <c r="BC27" s="34">
        <v>0</v>
      </c>
      <c r="BD27" s="34">
        <v>0</v>
      </c>
      <c r="BE27" s="14">
        <f t="shared" si="3"/>
        <v>0.76834927371889095</v>
      </c>
      <c r="BF27" s="14">
        <f t="shared" si="0"/>
        <v>0.76834927371889095</v>
      </c>
      <c r="BG27" s="14">
        <f t="shared" si="1"/>
        <v>0.76834927371889095</v>
      </c>
      <c r="BH27" s="14">
        <f t="shared" si="2"/>
        <v>0.76834927371889095</v>
      </c>
    </row>
    <row r="28" spans="1:60" hidden="1" x14ac:dyDescent="0.2">
      <c r="A28" s="89" t="s">
        <v>48</v>
      </c>
      <c r="B28" s="90"/>
      <c r="C28" s="89" t="s">
        <v>49</v>
      </c>
      <c r="D28" s="90"/>
      <c r="E28" s="89" t="s">
        <v>49</v>
      </c>
      <c r="F28" s="90"/>
      <c r="G28" s="89" t="s">
        <v>49</v>
      </c>
      <c r="H28" s="90"/>
      <c r="I28" s="89" t="s">
        <v>57</v>
      </c>
      <c r="J28" s="90"/>
      <c r="K28" s="90"/>
      <c r="L28" s="89" t="s">
        <v>70</v>
      </c>
      <c r="M28" s="90"/>
      <c r="N28" s="90"/>
      <c r="O28" s="89"/>
      <c r="P28" s="90"/>
      <c r="Q28" s="89"/>
      <c r="R28" s="90"/>
      <c r="S28" s="91" t="s">
        <v>71</v>
      </c>
      <c r="T28" s="92"/>
      <c r="U28" s="92"/>
      <c r="V28" s="92"/>
      <c r="W28" s="92"/>
      <c r="X28" s="92"/>
      <c r="Y28" s="92"/>
      <c r="Z28" s="92"/>
      <c r="AA28" s="89" t="s">
        <v>51</v>
      </c>
      <c r="AB28" s="90"/>
      <c r="AC28" s="90"/>
      <c r="AD28" s="90"/>
      <c r="AE28" s="90"/>
      <c r="AF28" s="89" t="s">
        <v>52</v>
      </c>
      <c r="AG28" s="90"/>
      <c r="AH28" s="90"/>
      <c r="AI28" s="12" t="s">
        <v>53</v>
      </c>
      <c r="AJ28" s="93" t="s">
        <v>54</v>
      </c>
      <c r="AK28" s="92"/>
      <c r="AL28" s="92"/>
      <c r="AM28" s="92"/>
      <c r="AN28" s="92"/>
      <c r="AO28" s="92"/>
      <c r="AP28" s="34">
        <v>107350</v>
      </c>
      <c r="AQ28" s="34">
        <v>46942</v>
      </c>
      <c r="AR28" s="34">
        <v>60408</v>
      </c>
      <c r="AS28" s="87">
        <v>0</v>
      </c>
      <c r="AT28" s="88"/>
      <c r="AU28" s="87">
        <v>46942</v>
      </c>
      <c r="AV28" s="88"/>
      <c r="AW28" s="34">
        <v>0</v>
      </c>
      <c r="AX28" s="34">
        <v>46942</v>
      </c>
      <c r="AY28" s="34">
        <v>0</v>
      </c>
      <c r="AZ28" s="34">
        <v>46942</v>
      </c>
      <c r="BA28" s="34">
        <v>0</v>
      </c>
      <c r="BB28" s="34">
        <v>46942</v>
      </c>
      <c r="BC28" s="34">
        <v>0</v>
      </c>
      <c r="BD28" s="34">
        <v>0</v>
      </c>
      <c r="BE28" s="14">
        <f t="shared" si="3"/>
        <v>0.43727992547741035</v>
      </c>
      <c r="BF28" s="14">
        <f t="shared" si="0"/>
        <v>0.43727992547741035</v>
      </c>
      <c r="BG28" s="14">
        <f t="shared" si="1"/>
        <v>0.43727992547741035</v>
      </c>
      <c r="BH28" s="14">
        <f t="shared" si="2"/>
        <v>0.43727992547741035</v>
      </c>
    </row>
    <row r="29" spans="1:60" hidden="1" x14ac:dyDescent="0.2">
      <c r="A29" s="89" t="s">
        <v>48</v>
      </c>
      <c r="B29" s="90"/>
      <c r="C29" s="89" t="s">
        <v>49</v>
      </c>
      <c r="D29" s="90"/>
      <c r="E29" s="89" t="s">
        <v>49</v>
      </c>
      <c r="F29" s="90"/>
      <c r="G29" s="89" t="s">
        <v>49</v>
      </c>
      <c r="H29" s="90"/>
      <c r="I29" s="89" t="s">
        <v>57</v>
      </c>
      <c r="J29" s="90"/>
      <c r="K29" s="90"/>
      <c r="L29" s="89" t="s">
        <v>72</v>
      </c>
      <c r="M29" s="90"/>
      <c r="N29" s="90"/>
      <c r="O29" s="89"/>
      <c r="P29" s="90"/>
      <c r="Q29" s="89"/>
      <c r="R29" s="90"/>
      <c r="S29" s="91" t="s">
        <v>73</v>
      </c>
      <c r="T29" s="92"/>
      <c r="U29" s="92"/>
      <c r="V29" s="92"/>
      <c r="W29" s="92"/>
      <c r="X29" s="92"/>
      <c r="Y29" s="92"/>
      <c r="Z29" s="92"/>
      <c r="AA29" s="89" t="s">
        <v>51</v>
      </c>
      <c r="AB29" s="90"/>
      <c r="AC29" s="90"/>
      <c r="AD29" s="90"/>
      <c r="AE29" s="90"/>
      <c r="AF29" s="89" t="s">
        <v>52</v>
      </c>
      <c r="AG29" s="90"/>
      <c r="AH29" s="90"/>
      <c r="AI29" s="12" t="s">
        <v>53</v>
      </c>
      <c r="AJ29" s="93" t="s">
        <v>54</v>
      </c>
      <c r="AK29" s="92"/>
      <c r="AL29" s="92"/>
      <c r="AM29" s="92"/>
      <c r="AN29" s="92"/>
      <c r="AO29" s="92"/>
      <c r="AP29" s="34">
        <v>275005008</v>
      </c>
      <c r="AQ29" s="34">
        <v>270967669</v>
      </c>
      <c r="AR29" s="34">
        <v>4037339</v>
      </c>
      <c r="AS29" s="87">
        <v>0</v>
      </c>
      <c r="AT29" s="88"/>
      <c r="AU29" s="87">
        <v>270967669</v>
      </c>
      <c r="AV29" s="88"/>
      <c r="AW29" s="34">
        <v>0</v>
      </c>
      <c r="AX29" s="34">
        <v>270967669</v>
      </c>
      <c r="AY29" s="34">
        <v>0</v>
      </c>
      <c r="AZ29" s="34">
        <v>270967669</v>
      </c>
      <c r="BA29" s="34">
        <v>0</v>
      </c>
      <c r="BB29" s="34">
        <v>270967669</v>
      </c>
      <c r="BC29" s="34">
        <v>0</v>
      </c>
      <c r="BD29" s="34">
        <v>0</v>
      </c>
      <c r="BE29" s="14">
        <f t="shared" si="3"/>
        <v>0.98531903462645309</v>
      </c>
      <c r="BF29" s="14">
        <f t="shared" si="0"/>
        <v>0.98531903462645309</v>
      </c>
      <c r="BG29" s="14">
        <f t="shared" si="1"/>
        <v>0.98531903462645309</v>
      </c>
      <c r="BH29" s="14">
        <f t="shared" si="2"/>
        <v>0.98531903462645309</v>
      </c>
    </row>
    <row r="30" spans="1:60" hidden="1" x14ac:dyDescent="0.2">
      <c r="A30" s="89" t="s">
        <v>48</v>
      </c>
      <c r="B30" s="90"/>
      <c r="C30" s="89" t="s">
        <v>49</v>
      </c>
      <c r="D30" s="90"/>
      <c r="E30" s="89" t="s">
        <v>49</v>
      </c>
      <c r="F30" s="90"/>
      <c r="G30" s="89" t="s">
        <v>49</v>
      </c>
      <c r="H30" s="90"/>
      <c r="I30" s="89" t="s">
        <v>57</v>
      </c>
      <c r="J30" s="90"/>
      <c r="K30" s="90"/>
      <c r="L30" s="89" t="s">
        <v>74</v>
      </c>
      <c r="M30" s="90"/>
      <c r="N30" s="90"/>
      <c r="O30" s="89"/>
      <c r="P30" s="90"/>
      <c r="Q30" s="89"/>
      <c r="R30" s="90"/>
      <c r="S30" s="91" t="s">
        <v>75</v>
      </c>
      <c r="T30" s="92"/>
      <c r="U30" s="92"/>
      <c r="V30" s="92"/>
      <c r="W30" s="92"/>
      <c r="X30" s="92"/>
      <c r="Y30" s="92"/>
      <c r="Z30" s="92"/>
      <c r="AA30" s="89" t="s">
        <v>51</v>
      </c>
      <c r="AB30" s="90"/>
      <c r="AC30" s="90"/>
      <c r="AD30" s="90"/>
      <c r="AE30" s="90"/>
      <c r="AF30" s="89" t="s">
        <v>52</v>
      </c>
      <c r="AG30" s="90"/>
      <c r="AH30" s="90"/>
      <c r="AI30" s="12" t="s">
        <v>53</v>
      </c>
      <c r="AJ30" s="93" t="s">
        <v>54</v>
      </c>
      <c r="AK30" s="92"/>
      <c r="AL30" s="92"/>
      <c r="AM30" s="92"/>
      <c r="AN30" s="92"/>
      <c r="AO30" s="92"/>
      <c r="AP30" s="34">
        <v>136783600</v>
      </c>
      <c r="AQ30" s="34">
        <v>118195425</v>
      </c>
      <c r="AR30" s="34">
        <v>18588175</v>
      </c>
      <c r="AS30" s="87">
        <v>0</v>
      </c>
      <c r="AT30" s="88"/>
      <c r="AU30" s="87">
        <v>118195425</v>
      </c>
      <c r="AV30" s="88"/>
      <c r="AW30" s="34">
        <v>0</v>
      </c>
      <c r="AX30" s="34">
        <v>118195425</v>
      </c>
      <c r="AY30" s="34">
        <v>0</v>
      </c>
      <c r="AZ30" s="34">
        <v>118195425</v>
      </c>
      <c r="BA30" s="34">
        <v>0</v>
      </c>
      <c r="BB30" s="34">
        <v>118195425</v>
      </c>
      <c r="BC30" s="34">
        <v>0</v>
      </c>
      <c r="BD30" s="34">
        <v>0</v>
      </c>
      <c r="BE30" s="14">
        <f t="shared" si="3"/>
        <v>0.86410523630025826</v>
      </c>
      <c r="BF30" s="14">
        <f t="shared" si="0"/>
        <v>0.86410523630025826</v>
      </c>
      <c r="BG30" s="14">
        <f t="shared" si="1"/>
        <v>0.86410523630025826</v>
      </c>
      <c r="BH30" s="14">
        <f t="shared" si="2"/>
        <v>0.86410523630025826</v>
      </c>
    </row>
    <row r="31" spans="1:60" ht="21.75" hidden="1" customHeight="1" x14ac:dyDescent="0.2">
      <c r="A31" s="77" t="s">
        <v>48</v>
      </c>
      <c r="B31" s="78"/>
      <c r="C31" s="77" t="s">
        <v>49</v>
      </c>
      <c r="D31" s="78"/>
      <c r="E31" s="77" t="s">
        <v>49</v>
      </c>
      <c r="F31" s="78"/>
      <c r="G31" s="77" t="s">
        <v>76</v>
      </c>
      <c r="H31" s="78"/>
      <c r="I31" s="77"/>
      <c r="J31" s="78"/>
      <c r="K31" s="78"/>
      <c r="L31" s="77"/>
      <c r="M31" s="78"/>
      <c r="N31" s="78"/>
      <c r="O31" s="77"/>
      <c r="P31" s="78"/>
      <c r="Q31" s="77"/>
      <c r="R31" s="78"/>
      <c r="S31" s="75" t="s">
        <v>77</v>
      </c>
      <c r="T31" s="76"/>
      <c r="U31" s="76"/>
      <c r="V31" s="76"/>
      <c r="W31" s="76"/>
      <c r="X31" s="76"/>
      <c r="Y31" s="76"/>
      <c r="Z31" s="76"/>
      <c r="AA31" s="77" t="s">
        <v>51</v>
      </c>
      <c r="AB31" s="78"/>
      <c r="AC31" s="78"/>
      <c r="AD31" s="78"/>
      <c r="AE31" s="78"/>
      <c r="AF31" s="77" t="s">
        <v>52</v>
      </c>
      <c r="AG31" s="78"/>
      <c r="AH31" s="78"/>
      <c r="AI31" s="9" t="s">
        <v>53</v>
      </c>
      <c r="AJ31" s="79" t="s">
        <v>54</v>
      </c>
      <c r="AK31" s="76"/>
      <c r="AL31" s="76"/>
      <c r="AM31" s="76"/>
      <c r="AN31" s="76"/>
      <c r="AO31" s="76"/>
      <c r="AP31" s="33">
        <v>1262926188</v>
      </c>
      <c r="AQ31" s="33">
        <v>1190065477</v>
      </c>
      <c r="AR31" s="33">
        <v>72860711</v>
      </c>
      <c r="AS31" s="80">
        <v>0</v>
      </c>
      <c r="AT31" s="81"/>
      <c r="AU31" s="80">
        <v>1190065477</v>
      </c>
      <c r="AV31" s="81"/>
      <c r="AW31" s="33">
        <v>0</v>
      </c>
      <c r="AX31" s="33">
        <v>1190065477</v>
      </c>
      <c r="AY31" s="33">
        <v>0</v>
      </c>
      <c r="AZ31" s="33">
        <v>1190065477</v>
      </c>
      <c r="BA31" s="33">
        <v>0</v>
      </c>
      <c r="BB31" s="33">
        <v>1190065477</v>
      </c>
      <c r="BC31" s="33">
        <v>0</v>
      </c>
      <c r="BD31" s="33">
        <v>0</v>
      </c>
      <c r="BE31" s="11">
        <f t="shared" si="3"/>
        <v>0.94230802109236178</v>
      </c>
      <c r="BF31" s="11">
        <f t="shared" si="0"/>
        <v>0.94230802109236178</v>
      </c>
      <c r="BG31" s="11">
        <f t="shared" si="1"/>
        <v>0.94230802109236178</v>
      </c>
      <c r="BH31" s="11">
        <f t="shared" si="2"/>
        <v>0.94230802109236178</v>
      </c>
    </row>
    <row r="32" spans="1:60" hidden="1" x14ac:dyDescent="0.2">
      <c r="A32" s="89" t="s">
        <v>48</v>
      </c>
      <c r="B32" s="90"/>
      <c r="C32" s="89" t="s">
        <v>49</v>
      </c>
      <c r="D32" s="90"/>
      <c r="E32" s="89" t="s">
        <v>49</v>
      </c>
      <c r="F32" s="90"/>
      <c r="G32" s="89" t="s">
        <v>76</v>
      </c>
      <c r="H32" s="90"/>
      <c r="I32" s="89" t="s">
        <v>57</v>
      </c>
      <c r="J32" s="90"/>
      <c r="K32" s="90"/>
      <c r="L32" s="89"/>
      <c r="M32" s="90"/>
      <c r="N32" s="90"/>
      <c r="O32" s="89"/>
      <c r="P32" s="90"/>
      <c r="Q32" s="89"/>
      <c r="R32" s="90"/>
      <c r="S32" s="91" t="s">
        <v>78</v>
      </c>
      <c r="T32" s="92"/>
      <c r="U32" s="92"/>
      <c r="V32" s="92"/>
      <c r="W32" s="92"/>
      <c r="X32" s="92"/>
      <c r="Y32" s="92"/>
      <c r="Z32" s="92"/>
      <c r="AA32" s="89" t="s">
        <v>51</v>
      </c>
      <c r="AB32" s="90"/>
      <c r="AC32" s="90"/>
      <c r="AD32" s="90"/>
      <c r="AE32" s="90"/>
      <c r="AF32" s="89" t="s">
        <v>52</v>
      </c>
      <c r="AG32" s="90"/>
      <c r="AH32" s="90"/>
      <c r="AI32" s="12" t="s">
        <v>53</v>
      </c>
      <c r="AJ32" s="93" t="s">
        <v>54</v>
      </c>
      <c r="AK32" s="92"/>
      <c r="AL32" s="92"/>
      <c r="AM32" s="92"/>
      <c r="AN32" s="92"/>
      <c r="AO32" s="92"/>
      <c r="AP32" s="34">
        <v>348717907</v>
      </c>
      <c r="AQ32" s="34">
        <v>331318901</v>
      </c>
      <c r="AR32" s="34">
        <v>17399006</v>
      </c>
      <c r="AS32" s="87">
        <v>0</v>
      </c>
      <c r="AT32" s="88"/>
      <c r="AU32" s="87">
        <v>331318901</v>
      </c>
      <c r="AV32" s="88"/>
      <c r="AW32" s="34">
        <v>0</v>
      </c>
      <c r="AX32" s="34">
        <v>331318901</v>
      </c>
      <c r="AY32" s="34">
        <v>0</v>
      </c>
      <c r="AZ32" s="34">
        <v>331318901</v>
      </c>
      <c r="BA32" s="34">
        <v>0</v>
      </c>
      <c r="BB32" s="34">
        <v>331318901</v>
      </c>
      <c r="BC32" s="34">
        <v>0</v>
      </c>
      <c r="BD32" s="34">
        <v>0</v>
      </c>
      <c r="BE32" s="14">
        <f t="shared" si="3"/>
        <v>0.95010578564868475</v>
      </c>
      <c r="BF32" s="14">
        <f t="shared" si="0"/>
        <v>0.95010578564868475</v>
      </c>
      <c r="BG32" s="14">
        <f t="shared" si="1"/>
        <v>0.95010578564868475</v>
      </c>
      <c r="BH32" s="14">
        <f t="shared" si="2"/>
        <v>0.95010578564868475</v>
      </c>
    </row>
    <row r="33" spans="1:60" hidden="1" x14ac:dyDescent="0.2">
      <c r="A33" s="89" t="s">
        <v>48</v>
      </c>
      <c r="B33" s="90"/>
      <c r="C33" s="89" t="s">
        <v>49</v>
      </c>
      <c r="D33" s="90"/>
      <c r="E33" s="89" t="s">
        <v>49</v>
      </c>
      <c r="F33" s="90"/>
      <c r="G33" s="89" t="s">
        <v>76</v>
      </c>
      <c r="H33" s="90"/>
      <c r="I33" s="89" t="s">
        <v>79</v>
      </c>
      <c r="J33" s="90"/>
      <c r="K33" s="90"/>
      <c r="L33" s="89"/>
      <c r="M33" s="90"/>
      <c r="N33" s="90"/>
      <c r="O33" s="89"/>
      <c r="P33" s="90"/>
      <c r="Q33" s="89"/>
      <c r="R33" s="90"/>
      <c r="S33" s="91" t="s">
        <v>80</v>
      </c>
      <c r="T33" s="92"/>
      <c r="U33" s="92"/>
      <c r="V33" s="92"/>
      <c r="W33" s="92"/>
      <c r="X33" s="92"/>
      <c r="Y33" s="92"/>
      <c r="Z33" s="92"/>
      <c r="AA33" s="89" t="s">
        <v>51</v>
      </c>
      <c r="AB33" s="90"/>
      <c r="AC33" s="90"/>
      <c r="AD33" s="90"/>
      <c r="AE33" s="90"/>
      <c r="AF33" s="89" t="s">
        <v>52</v>
      </c>
      <c r="AG33" s="90"/>
      <c r="AH33" s="90"/>
      <c r="AI33" s="12" t="s">
        <v>53</v>
      </c>
      <c r="AJ33" s="93" t="s">
        <v>54</v>
      </c>
      <c r="AK33" s="92"/>
      <c r="AL33" s="92"/>
      <c r="AM33" s="92"/>
      <c r="AN33" s="92"/>
      <c r="AO33" s="92"/>
      <c r="AP33" s="34">
        <v>277038909</v>
      </c>
      <c r="AQ33" s="34">
        <v>251838632</v>
      </c>
      <c r="AR33" s="34">
        <v>25200277</v>
      </c>
      <c r="AS33" s="87">
        <v>0</v>
      </c>
      <c r="AT33" s="88"/>
      <c r="AU33" s="87">
        <v>251838632</v>
      </c>
      <c r="AV33" s="88"/>
      <c r="AW33" s="34">
        <v>0</v>
      </c>
      <c r="AX33" s="34">
        <v>251838632</v>
      </c>
      <c r="AY33" s="34">
        <v>0</v>
      </c>
      <c r="AZ33" s="34">
        <v>251838632</v>
      </c>
      <c r="BA33" s="34">
        <v>0</v>
      </c>
      <c r="BB33" s="34">
        <v>251838632</v>
      </c>
      <c r="BC33" s="34">
        <v>0</v>
      </c>
      <c r="BD33" s="34">
        <v>0</v>
      </c>
      <c r="BE33" s="14">
        <f t="shared" si="3"/>
        <v>0.90903704793322004</v>
      </c>
      <c r="BF33" s="14">
        <f t="shared" si="0"/>
        <v>0.90903704793322004</v>
      </c>
      <c r="BG33" s="14">
        <f t="shared" si="1"/>
        <v>0.90903704793322004</v>
      </c>
      <c r="BH33" s="14">
        <f t="shared" si="2"/>
        <v>0.90903704793322004</v>
      </c>
    </row>
    <row r="34" spans="1:60" hidden="1" x14ac:dyDescent="0.2">
      <c r="A34" s="89" t="s">
        <v>48</v>
      </c>
      <c r="B34" s="90"/>
      <c r="C34" s="89" t="s">
        <v>49</v>
      </c>
      <c r="D34" s="90"/>
      <c r="E34" s="89" t="s">
        <v>49</v>
      </c>
      <c r="F34" s="90"/>
      <c r="G34" s="89" t="s">
        <v>76</v>
      </c>
      <c r="H34" s="90"/>
      <c r="I34" s="89" t="s">
        <v>60</v>
      </c>
      <c r="J34" s="90"/>
      <c r="K34" s="90"/>
      <c r="L34" s="89"/>
      <c r="M34" s="90"/>
      <c r="N34" s="90"/>
      <c r="O34" s="89"/>
      <c r="P34" s="90"/>
      <c r="Q34" s="89"/>
      <c r="R34" s="90"/>
      <c r="S34" s="91" t="s">
        <v>81</v>
      </c>
      <c r="T34" s="92"/>
      <c r="U34" s="92"/>
      <c r="V34" s="92"/>
      <c r="W34" s="92"/>
      <c r="X34" s="92"/>
      <c r="Y34" s="92"/>
      <c r="Z34" s="92"/>
      <c r="AA34" s="89" t="s">
        <v>51</v>
      </c>
      <c r="AB34" s="90"/>
      <c r="AC34" s="90"/>
      <c r="AD34" s="90"/>
      <c r="AE34" s="90"/>
      <c r="AF34" s="89" t="s">
        <v>52</v>
      </c>
      <c r="AG34" s="90"/>
      <c r="AH34" s="90"/>
      <c r="AI34" s="12" t="s">
        <v>53</v>
      </c>
      <c r="AJ34" s="93" t="s">
        <v>54</v>
      </c>
      <c r="AK34" s="92"/>
      <c r="AL34" s="92"/>
      <c r="AM34" s="92"/>
      <c r="AN34" s="92"/>
      <c r="AO34" s="92"/>
      <c r="AP34" s="34">
        <v>300159168</v>
      </c>
      <c r="AQ34" s="34">
        <v>293619344</v>
      </c>
      <c r="AR34" s="34">
        <v>6539824</v>
      </c>
      <c r="AS34" s="87">
        <v>0</v>
      </c>
      <c r="AT34" s="88"/>
      <c r="AU34" s="87">
        <v>293619344</v>
      </c>
      <c r="AV34" s="88"/>
      <c r="AW34" s="34">
        <v>0</v>
      </c>
      <c r="AX34" s="34">
        <v>293619344</v>
      </c>
      <c r="AY34" s="34">
        <v>0</v>
      </c>
      <c r="AZ34" s="34">
        <v>293619344</v>
      </c>
      <c r="BA34" s="34">
        <v>0</v>
      </c>
      <c r="BB34" s="34">
        <v>293619344</v>
      </c>
      <c r="BC34" s="34">
        <v>0</v>
      </c>
      <c r="BD34" s="34">
        <v>0</v>
      </c>
      <c r="BE34" s="14">
        <f t="shared" si="3"/>
        <v>0.97821214643025667</v>
      </c>
      <c r="BF34" s="14">
        <f t="shared" si="0"/>
        <v>0.97821214643025667</v>
      </c>
      <c r="BG34" s="14">
        <f t="shared" si="1"/>
        <v>0.97821214643025667</v>
      </c>
      <c r="BH34" s="14">
        <f t="shared" si="2"/>
        <v>0.97821214643025667</v>
      </c>
    </row>
    <row r="35" spans="1:60" hidden="1" x14ac:dyDescent="0.2">
      <c r="A35" s="89" t="s">
        <v>48</v>
      </c>
      <c r="B35" s="90"/>
      <c r="C35" s="89" t="s">
        <v>49</v>
      </c>
      <c r="D35" s="90"/>
      <c r="E35" s="89" t="s">
        <v>49</v>
      </c>
      <c r="F35" s="90"/>
      <c r="G35" s="89" t="s">
        <v>76</v>
      </c>
      <c r="H35" s="90"/>
      <c r="I35" s="89" t="s">
        <v>62</v>
      </c>
      <c r="J35" s="90"/>
      <c r="K35" s="90"/>
      <c r="L35" s="89"/>
      <c r="M35" s="90"/>
      <c r="N35" s="90"/>
      <c r="O35" s="89"/>
      <c r="P35" s="90"/>
      <c r="Q35" s="89"/>
      <c r="R35" s="90"/>
      <c r="S35" s="91" t="s">
        <v>82</v>
      </c>
      <c r="T35" s="92"/>
      <c r="U35" s="92"/>
      <c r="V35" s="92"/>
      <c r="W35" s="92"/>
      <c r="X35" s="92"/>
      <c r="Y35" s="92"/>
      <c r="Z35" s="92"/>
      <c r="AA35" s="89" t="s">
        <v>51</v>
      </c>
      <c r="AB35" s="90"/>
      <c r="AC35" s="90"/>
      <c r="AD35" s="90"/>
      <c r="AE35" s="90"/>
      <c r="AF35" s="89" t="s">
        <v>52</v>
      </c>
      <c r="AG35" s="90"/>
      <c r="AH35" s="90"/>
      <c r="AI35" s="12" t="s">
        <v>53</v>
      </c>
      <c r="AJ35" s="93" t="s">
        <v>54</v>
      </c>
      <c r="AK35" s="92"/>
      <c r="AL35" s="92"/>
      <c r="AM35" s="92"/>
      <c r="AN35" s="92"/>
      <c r="AO35" s="92"/>
      <c r="AP35" s="34">
        <v>134708835</v>
      </c>
      <c r="AQ35" s="34">
        <v>127771200</v>
      </c>
      <c r="AR35" s="34">
        <v>6937635</v>
      </c>
      <c r="AS35" s="87">
        <v>0</v>
      </c>
      <c r="AT35" s="88"/>
      <c r="AU35" s="87">
        <v>127771200</v>
      </c>
      <c r="AV35" s="88"/>
      <c r="AW35" s="34">
        <v>0</v>
      </c>
      <c r="AX35" s="34">
        <v>127771200</v>
      </c>
      <c r="AY35" s="34">
        <v>0</v>
      </c>
      <c r="AZ35" s="34">
        <v>127771200</v>
      </c>
      <c r="BA35" s="34">
        <v>0</v>
      </c>
      <c r="BB35" s="34">
        <v>127771200</v>
      </c>
      <c r="BC35" s="34">
        <v>0</v>
      </c>
      <c r="BD35" s="34">
        <v>0</v>
      </c>
      <c r="BE35" s="14">
        <f t="shared" si="3"/>
        <v>0.9484990349742094</v>
      </c>
      <c r="BF35" s="14">
        <f t="shared" si="0"/>
        <v>0.9484990349742094</v>
      </c>
      <c r="BG35" s="14">
        <f t="shared" si="1"/>
        <v>0.9484990349742094</v>
      </c>
      <c r="BH35" s="14">
        <f t="shared" si="2"/>
        <v>0.9484990349742094</v>
      </c>
    </row>
    <row r="36" spans="1:60" hidden="1" x14ac:dyDescent="0.2">
      <c r="A36" s="89" t="s">
        <v>48</v>
      </c>
      <c r="B36" s="90"/>
      <c r="C36" s="89" t="s">
        <v>49</v>
      </c>
      <c r="D36" s="90"/>
      <c r="E36" s="89" t="s">
        <v>49</v>
      </c>
      <c r="F36" s="90"/>
      <c r="G36" s="89" t="s">
        <v>76</v>
      </c>
      <c r="H36" s="90"/>
      <c r="I36" s="89" t="s">
        <v>64</v>
      </c>
      <c r="J36" s="90"/>
      <c r="K36" s="90"/>
      <c r="L36" s="89"/>
      <c r="M36" s="90"/>
      <c r="N36" s="90"/>
      <c r="O36" s="89"/>
      <c r="P36" s="90"/>
      <c r="Q36" s="89"/>
      <c r="R36" s="90"/>
      <c r="S36" s="91" t="s">
        <v>83</v>
      </c>
      <c r="T36" s="92"/>
      <c r="U36" s="92"/>
      <c r="V36" s="92"/>
      <c r="W36" s="92"/>
      <c r="X36" s="92"/>
      <c r="Y36" s="92"/>
      <c r="Z36" s="92"/>
      <c r="AA36" s="89" t="s">
        <v>51</v>
      </c>
      <c r="AB36" s="90"/>
      <c r="AC36" s="90"/>
      <c r="AD36" s="90"/>
      <c r="AE36" s="90"/>
      <c r="AF36" s="89" t="s">
        <v>52</v>
      </c>
      <c r="AG36" s="90"/>
      <c r="AH36" s="90"/>
      <c r="AI36" s="12" t="s">
        <v>53</v>
      </c>
      <c r="AJ36" s="93" t="s">
        <v>54</v>
      </c>
      <c r="AK36" s="92"/>
      <c r="AL36" s="92"/>
      <c r="AM36" s="92"/>
      <c r="AN36" s="92"/>
      <c r="AO36" s="92"/>
      <c r="AP36" s="34">
        <v>32911162</v>
      </c>
      <c r="AQ36" s="34">
        <v>25778600</v>
      </c>
      <c r="AR36" s="34">
        <v>7132562</v>
      </c>
      <c r="AS36" s="87">
        <v>0</v>
      </c>
      <c r="AT36" s="88"/>
      <c r="AU36" s="87">
        <v>25778600</v>
      </c>
      <c r="AV36" s="88"/>
      <c r="AW36" s="34">
        <v>0</v>
      </c>
      <c r="AX36" s="34">
        <v>25778600</v>
      </c>
      <c r="AY36" s="34">
        <v>0</v>
      </c>
      <c r="AZ36" s="34">
        <v>25778600</v>
      </c>
      <c r="BA36" s="34">
        <v>0</v>
      </c>
      <c r="BB36" s="34">
        <v>25778600</v>
      </c>
      <c r="BC36" s="34">
        <v>0</v>
      </c>
      <c r="BD36" s="34">
        <v>0</v>
      </c>
      <c r="BE36" s="14">
        <f t="shared" si="3"/>
        <v>0.78327832970467592</v>
      </c>
      <c r="BF36" s="14">
        <f t="shared" si="0"/>
        <v>0.78327832970467592</v>
      </c>
      <c r="BG36" s="14">
        <f t="shared" si="1"/>
        <v>0.78327832970467592</v>
      </c>
      <c r="BH36" s="14">
        <f t="shared" si="2"/>
        <v>0.78327832970467592</v>
      </c>
    </row>
    <row r="37" spans="1:60" hidden="1" x14ac:dyDescent="0.2">
      <c r="A37" s="89" t="s">
        <v>48</v>
      </c>
      <c r="B37" s="90"/>
      <c r="C37" s="89" t="s">
        <v>49</v>
      </c>
      <c r="D37" s="90"/>
      <c r="E37" s="89" t="s">
        <v>49</v>
      </c>
      <c r="F37" s="90"/>
      <c r="G37" s="89" t="s">
        <v>76</v>
      </c>
      <c r="H37" s="90"/>
      <c r="I37" s="89" t="s">
        <v>66</v>
      </c>
      <c r="J37" s="90"/>
      <c r="K37" s="90"/>
      <c r="L37" s="89"/>
      <c r="M37" s="90"/>
      <c r="N37" s="90"/>
      <c r="O37" s="89"/>
      <c r="P37" s="90"/>
      <c r="Q37" s="89"/>
      <c r="R37" s="90"/>
      <c r="S37" s="91" t="s">
        <v>84</v>
      </c>
      <c r="T37" s="92"/>
      <c r="U37" s="92"/>
      <c r="V37" s="92"/>
      <c r="W37" s="92"/>
      <c r="X37" s="92"/>
      <c r="Y37" s="92"/>
      <c r="Z37" s="92"/>
      <c r="AA37" s="89" t="s">
        <v>51</v>
      </c>
      <c r="AB37" s="90"/>
      <c r="AC37" s="90"/>
      <c r="AD37" s="90"/>
      <c r="AE37" s="90"/>
      <c r="AF37" s="89" t="s">
        <v>52</v>
      </c>
      <c r="AG37" s="90"/>
      <c r="AH37" s="90"/>
      <c r="AI37" s="12" t="s">
        <v>53</v>
      </c>
      <c r="AJ37" s="93" t="s">
        <v>54</v>
      </c>
      <c r="AK37" s="92"/>
      <c r="AL37" s="92"/>
      <c r="AM37" s="92"/>
      <c r="AN37" s="92"/>
      <c r="AO37" s="92"/>
      <c r="AP37" s="34">
        <v>101030565</v>
      </c>
      <c r="AQ37" s="34">
        <v>95832700</v>
      </c>
      <c r="AR37" s="34">
        <v>5197865</v>
      </c>
      <c r="AS37" s="87">
        <v>0</v>
      </c>
      <c r="AT37" s="88"/>
      <c r="AU37" s="87">
        <v>95832700</v>
      </c>
      <c r="AV37" s="88"/>
      <c r="AW37" s="34">
        <v>0</v>
      </c>
      <c r="AX37" s="34">
        <v>95832700</v>
      </c>
      <c r="AY37" s="34">
        <v>0</v>
      </c>
      <c r="AZ37" s="34">
        <v>95832700</v>
      </c>
      <c r="BA37" s="34">
        <v>0</v>
      </c>
      <c r="BB37" s="34">
        <v>95832700</v>
      </c>
      <c r="BC37" s="34">
        <v>0</v>
      </c>
      <c r="BD37" s="34">
        <v>0</v>
      </c>
      <c r="BE37" s="14">
        <f t="shared" si="3"/>
        <v>0.94855155961960624</v>
      </c>
      <c r="BF37" s="14">
        <f t="shared" si="0"/>
        <v>0.94855155961960624</v>
      </c>
      <c r="BG37" s="14">
        <f t="shared" si="1"/>
        <v>0.94855155961960624</v>
      </c>
      <c r="BH37" s="14">
        <f t="shared" si="2"/>
        <v>0.94855155961960624</v>
      </c>
    </row>
    <row r="38" spans="1:60" hidden="1" x14ac:dyDescent="0.2">
      <c r="A38" s="89" t="s">
        <v>48</v>
      </c>
      <c r="B38" s="90"/>
      <c r="C38" s="89" t="s">
        <v>49</v>
      </c>
      <c r="D38" s="90"/>
      <c r="E38" s="89" t="s">
        <v>49</v>
      </c>
      <c r="F38" s="90"/>
      <c r="G38" s="89" t="s">
        <v>76</v>
      </c>
      <c r="H38" s="90"/>
      <c r="I38" s="89" t="s">
        <v>68</v>
      </c>
      <c r="J38" s="90"/>
      <c r="K38" s="90"/>
      <c r="L38" s="89"/>
      <c r="M38" s="90"/>
      <c r="N38" s="90"/>
      <c r="O38" s="89"/>
      <c r="P38" s="90"/>
      <c r="Q38" s="89"/>
      <c r="R38" s="90"/>
      <c r="S38" s="91" t="s">
        <v>85</v>
      </c>
      <c r="T38" s="92"/>
      <c r="U38" s="92"/>
      <c r="V38" s="92"/>
      <c r="W38" s="92"/>
      <c r="X38" s="92"/>
      <c r="Y38" s="92"/>
      <c r="Z38" s="92"/>
      <c r="AA38" s="89" t="s">
        <v>51</v>
      </c>
      <c r="AB38" s="90"/>
      <c r="AC38" s="90"/>
      <c r="AD38" s="90"/>
      <c r="AE38" s="90"/>
      <c r="AF38" s="89" t="s">
        <v>52</v>
      </c>
      <c r="AG38" s="90"/>
      <c r="AH38" s="90"/>
      <c r="AI38" s="12" t="s">
        <v>53</v>
      </c>
      <c r="AJ38" s="93" t="s">
        <v>54</v>
      </c>
      <c r="AK38" s="92"/>
      <c r="AL38" s="92"/>
      <c r="AM38" s="92"/>
      <c r="AN38" s="92"/>
      <c r="AO38" s="92"/>
      <c r="AP38" s="34">
        <v>68359642</v>
      </c>
      <c r="AQ38" s="34">
        <v>63906100</v>
      </c>
      <c r="AR38" s="34">
        <v>4453542</v>
      </c>
      <c r="AS38" s="87">
        <v>0</v>
      </c>
      <c r="AT38" s="88"/>
      <c r="AU38" s="87">
        <v>63906100</v>
      </c>
      <c r="AV38" s="88"/>
      <c r="AW38" s="34">
        <v>0</v>
      </c>
      <c r="AX38" s="34">
        <v>63906100</v>
      </c>
      <c r="AY38" s="34">
        <v>0</v>
      </c>
      <c r="AZ38" s="34">
        <v>63906100</v>
      </c>
      <c r="BA38" s="34">
        <v>0</v>
      </c>
      <c r="BB38" s="34">
        <v>63906100</v>
      </c>
      <c r="BC38" s="34">
        <v>0</v>
      </c>
      <c r="BD38" s="34">
        <v>0</v>
      </c>
      <c r="BE38" s="14">
        <f t="shared" si="3"/>
        <v>0.93485129720252191</v>
      </c>
      <c r="BF38" s="14">
        <f t="shared" si="0"/>
        <v>0.93485129720252191</v>
      </c>
      <c r="BG38" s="14">
        <f t="shared" si="1"/>
        <v>0.93485129720252191</v>
      </c>
      <c r="BH38" s="14">
        <f t="shared" si="2"/>
        <v>0.93485129720252191</v>
      </c>
    </row>
    <row r="39" spans="1:60" s="15" customFormat="1" ht="24.75" hidden="1" customHeight="1" x14ac:dyDescent="0.2">
      <c r="A39" s="77" t="s">
        <v>48</v>
      </c>
      <c r="B39" s="78"/>
      <c r="C39" s="77" t="s">
        <v>49</v>
      </c>
      <c r="D39" s="78"/>
      <c r="E39" s="77" t="s">
        <v>49</v>
      </c>
      <c r="F39" s="78"/>
      <c r="G39" s="77" t="s">
        <v>86</v>
      </c>
      <c r="H39" s="78"/>
      <c r="I39" s="77"/>
      <c r="J39" s="78"/>
      <c r="K39" s="78"/>
      <c r="L39" s="77"/>
      <c r="M39" s="78"/>
      <c r="N39" s="78"/>
      <c r="O39" s="77"/>
      <c r="P39" s="78"/>
      <c r="Q39" s="77"/>
      <c r="R39" s="78"/>
      <c r="S39" s="75" t="s">
        <v>87</v>
      </c>
      <c r="T39" s="76"/>
      <c r="U39" s="76"/>
      <c r="V39" s="76"/>
      <c r="W39" s="76"/>
      <c r="X39" s="76"/>
      <c r="Y39" s="76"/>
      <c r="Z39" s="76"/>
      <c r="AA39" s="77" t="s">
        <v>51</v>
      </c>
      <c r="AB39" s="78"/>
      <c r="AC39" s="78"/>
      <c r="AD39" s="78"/>
      <c r="AE39" s="78"/>
      <c r="AF39" s="77" t="s">
        <v>52</v>
      </c>
      <c r="AG39" s="78"/>
      <c r="AH39" s="78"/>
      <c r="AI39" s="9" t="s">
        <v>53</v>
      </c>
      <c r="AJ39" s="79" t="s">
        <v>54</v>
      </c>
      <c r="AK39" s="76"/>
      <c r="AL39" s="76"/>
      <c r="AM39" s="76"/>
      <c r="AN39" s="76"/>
      <c r="AO39" s="76"/>
      <c r="AP39" s="33">
        <v>475043419</v>
      </c>
      <c r="AQ39" s="33">
        <v>452244630</v>
      </c>
      <c r="AR39" s="33">
        <v>22798789</v>
      </c>
      <c r="AS39" s="80">
        <v>0</v>
      </c>
      <c r="AT39" s="81"/>
      <c r="AU39" s="80">
        <v>452244630</v>
      </c>
      <c r="AV39" s="81"/>
      <c r="AW39" s="33">
        <v>0</v>
      </c>
      <c r="AX39" s="33">
        <v>452244630</v>
      </c>
      <c r="AY39" s="33">
        <v>0</v>
      </c>
      <c r="AZ39" s="33">
        <v>452244630</v>
      </c>
      <c r="BA39" s="33">
        <v>0</v>
      </c>
      <c r="BB39" s="33">
        <v>452244630</v>
      </c>
      <c r="BC39" s="33">
        <v>0</v>
      </c>
      <c r="BD39" s="33">
        <v>1944382</v>
      </c>
      <c r="BE39" s="11">
        <f t="shared" si="3"/>
        <v>0.95200693644384538</v>
      </c>
      <c r="BF39" s="11">
        <f t="shared" si="0"/>
        <v>0.95200693644384538</v>
      </c>
      <c r="BG39" s="11">
        <f t="shared" si="1"/>
        <v>0.95200693644384538</v>
      </c>
      <c r="BH39" s="11">
        <f t="shared" si="2"/>
        <v>0.95200693644384538</v>
      </c>
    </row>
    <row r="40" spans="1:60" hidden="1" x14ac:dyDescent="0.2">
      <c r="A40" s="89" t="s">
        <v>48</v>
      </c>
      <c r="B40" s="90"/>
      <c r="C40" s="89" t="s">
        <v>49</v>
      </c>
      <c r="D40" s="90"/>
      <c r="E40" s="89" t="s">
        <v>49</v>
      </c>
      <c r="F40" s="90"/>
      <c r="G40" s="89" t="s">
        <v>86</v>
      </c>
      <c r="H40" s="90"/>
      <c r="I40" s="89" t="s">
        <v>57</v>
      </c>
      <c r="J40" s="90"/>
      <c r="K40" s="90"/>
      <c r="L40" s="89"/>
      <c r="M40" s="90"/>
      <c r="N40" s="90"/>
      <c r="O40" s="89"/>
      <c r="P40" s="90"/>
      <c r="Q40" s="89"/>
      <c r="R40" s="90"/>
      <c r="S40" s="91" t="s">
        <v>88</v>
      </c>
      <c r="T40" s="92"/>
      <c r="U40" s="92"/>
      <c r="V40" s="92"/>
      <c r="W40" s="92"/>
      <c r="X40" s="92"/>
      <c r="Y40" s="92"/>
      <c r="Z40" s="92"/>
      <c r="AA40" s="89" t="s">
        <v>51</v>
      </c>
      <c r="AB40" s="90"/>
      <c r="AC40" s="90"/>
      <c r="AD40" s="90"/>
      <c r="AE40" s="90"/>
      <c r="AF40" s="89" t="s">
        <v>52</v>
      </c>
      <c r="AG40" s="90"/>
      <c r="AH40" s="90"/>
      <c r="AI40" s="12" t="s">
        <v>53</v>
      </c>
      <c r="AJ40" s="93" t="s">
        <v>54</v>
      </c>
      <c r="AK40" s="92"/>
      <c r="AL40" s="92"/>
      <c r="AM40" s="92"/>
      <c r="AN40" s="92"/>
      <c r="AO40" s="92"/>
      <c r="AP40" s="34">
        <v>222195668</v>
      </c>
      <c r="AQ40" s="34">
        <v>199572959</v>
      </c>
      <c r="AR40" s="34">
        <v>22622709</v>
      </c>
      <c r="AS40" s="87">
        <v>0</v>
      </c>
      <c r="AT40" s="88"/>
      <c r="AU40" s="87">
        <v>199572959</v>
      </c>
      <c r="AV40" s="88"/>
      <c r="AW40" s="34">
        <v>0</v>
      </c>
      <c r="AX40" s="34">
        <v>199572959</v>
      </c>
      <c r="AY40" s="34">
        <v>0</v>
      </c>
      <c r="AZ40" s="34">
        <v>199572959</v>
      </c>
      <c r="BA40" s="34">
        <v>0</v>
      </c>
      <c r="BB40" s="34">
        <v>199572959</v>
      </c>
      <c r="BC40" s="34">
        <v>0</v>
      </c>
      <c r="BD40" s="34">
        <v>0</v>
      </c>
      <c r="BE40" s="14">
        <f t="shared" si="3"/>
        <v>0.89818564329525996</v>
      </c>
      <c r="BF40" s="14">
        <f t="shared" si="0"/>
        <v>0.89818564329525996</v>
      </c>
      <c r="BG40" s="14">
        <f t="shared" si="1"/>
        <v>0.89818564329525996</v>
      </c>
      <c r="BH40" s="14">
        <f t="shared" si="2"/>
        <v>0.89818564329525996</v>
      </c>
    </row>
    <row r="41" spans="1:60" hidden="1" x14ac:dyDescent="0.2">
      <c r="A41" s="89" t="s">
        <v>48</v>
      </c>
      <c r="B41" s="90"/>
      <c r="C41" s="89" t="s">
        <v>49</v>
      </c>
      <c r="D41" s="90"/>
      <c r="E41" s="89" t="s">
        <v>49</v>
      </c>
      <c r="F41" s="90"/>
      <c r="G41" s="89" t="s">
        <v>86</v>
      </c>
      <c r="H41" s="90"/>
      <c r="I41" s="89" t="s">
        <v>57</v>
      </c>
      <c r="J41" s="90"/>
      <c r="K41" s="90"/>
      <c r="L41" s="89" t="s">
        <v>57</v>
      </c>
      <c r="M41" s="90"/>
      <c r="N41" s="90"/>
      <c r="O41" s="89"/>
      <c r="P41" s="90"/>
      <c r="Q41" s="89"/>
      <c r="R41" s="90"/>
      <c r="S41" s="91" t="s">
        <v>89</v>
      </c>
      <c r="T41" s="92"/>
      <c r="U41" s="92"/>
      <c r="V41" s="92"/>
      <c r="W41" s="92"/>
      <c r="X41" s="92"/>
      <c r="Y41" s="92"/>
      <c r="Z41" s="92"/>
      <c r="AA41" s="89" t="s">
        <v>51</v>
      </c>
      <c r="AB41" s="90"/>
      <c r="AC41" s="90"/>
      <c r="AD41" s="90"/>
      <c r="AE41" s="90"/>
      <c r="AF41" s="89" t="s">
        <v>52</v>
      </c>
      <c r="AG41" s="90"/>
      <c r="AH41" s="90"/>
      <c r="AI41" s="12" t="s">
        <v>53</v>
      </c>
      <c r="AJ41" s="93" t="s">
        <v>54</v>
      </c>
      <c r="AK41" s="92"/>
      <c r="AL41" s="92"/>
      <c r="AM41" s="92"/>
      <c r="AN41" s="92"/>
      <c r="AO41" s="92"/>
      <c r="AP41" s="34">
        <v>130160298</v>
      </c>
      <c r="AQ41" s="34">
        <v>130160298</v>
      </c>
      <c r="AR41" s="34">
        <v>0</v>
      </c>
      <c r="AS41" s="87">
        <v>0</v>
      </c>
      <c r="AT41" s="88"/>
      <c r="AU41" s="87">
        <v>130160298</v>
      </c>
      <c r="AV41" s="88"/>
      <c r="AW41" s="34">
        <v>0</v>
      </c>
      <c r="AX41" s="34">
        <v>130160298</v>
      </c>
      <c r="AY41" s="34">
        <v>0</v>
      </c>
      <c r="AZ41" s="34">
        <v>130160298</v>
      </c>
      <c r="BA41" s="34">
        <v>0</v>
      </c>
      <c r="BB41" s="34">
        <v>130160298</v>
      </c>
      <c r="BC41" s="34">
        <v>0</v>
      </c>
      <c r="BD41" s="34">
        <v>0</v>
      </c>
      <c r="BE41" s="14">
        <f t="shared" si="3"/>
        <v>1</v>
      </c>
      <c r="BF41" s="14">
        <f t="shared" si="0"/>
        <v>1</v>
      </c>
      <c r="BG41" s="14">
        <f t="shared" si="1"/>
        <v>1</v>
      </c>
      <c r="BH41" s="14">
        <f t="shared" si="2"/>
        <v>1</v>
      </c>
    </row>
    <row r="42" spans="1:60" hidden="1" x14ac:dyDescent="0.2">
      <c r="A42" s="89" t="s">
        <v>48</v>
      </c>
      <c r="B42" s="90"/>
      <c r="C42" s="89" t="s">
        <v>49</v>
      </c>
      <c r="D42" s="90"/>
      <c r="E42" s="89" t="s">
        <v>49</v>
      </c>
      <c r="F42" s="90"/>
      <c r="G42" s="89" t="s">
        <v>86</v>
      </c>
      <c r="H42" s="90"/>
      <c r="I42" s="89" t="s">
        <v>57</v>
      </c>
      <c r="J42" s="90"/>
      <c r="K42" s="90"/>
      <c r="L42" s="89" t="s">
        <v>79</v>
      </c>
      <c r="M42" s="90"/>
      <c r="N42" s="90"/>
      <c r="O42" s="89"/>
      <c r="P42" s="90"/>
      <c r="Q42" s="89"/>
      <c r="R42" s="90"/>
      <c r="S42" s="91" t="s">
        <v>90</v>
      </c>
      <c r="T42" s="92"/>
      <c r="U42" s="92"/>
      <c r="V42" s="92"/>
      <c r="W42" s="92"/>
      <c r="X42" s="92"/>
      <c r="Y42" s="92"/>
      <c r="Z42" s="92"/>
      <c r="AA42" s="89" t="s">
        <v>51</v>
      </c>
      <c r="AB42" s="90"/>
      <c r="AC42" s="90"/>
      <c r="AD42" s="90"/>
      <c r="AE42" s="90"/>
      <c r="AF42" s="89" t="s">
        <v>52</v>
      </c>
      <c r="AG42" s="90"/>
      <c r="AH42" s="90"/>
      <c r="AI42" s="12" t="s">
        <v>53</v>
      </c>
      <c r="AJ42" s="93" t="s">
        <v>54</v>
      </c>
      <c r="AK42" s="92"/>
      <c r="AL42" s="92"/>
      <c r="AM42" s="92"/>
      <c r="AN42" s="92"/>
      <c r="AO42" s="92"/>
      <c r="AP42" s="34">
        <v>75667628</v>
      </c>
      <c r="AQ42" s="34">
        <v>55029972</v>
      </c>
      <c r="AR42" s="34">
        <v>20637656</v>
      </c>
      <c r="AS42" s="87">
        <v>0</v>
      </c>
      <c r="AT42" s="88"/>
      <c r="AU42" s="87">
        <v>55029972</v>
      </c>
      <c r="AV42" s="88"/>
      <c r="AW42" s="34">
        <v>0</v>
      </c>
      <c r="AX42" s="34">
        <v>55029972</v>
      </c>
      <c r="AY42" s="34">
        <v>0</v>
      </c>
      <c r="AZ42" s="34">
        <v>55029972</v>
      </c>
      <c r="BA42" s="34">
        <v>0</v>
      </c>
      <c r="BB42" s="34">
        <v>55029972</v>
      </c>
      <c r="BC42" s="34">
        <v>0</v>
      </c>
      <c r="BD42" s="34">
        <v>0</v>
      </c>
      <c r="BE42" s="14">
        <f t="shared" si="3"/>
        <v>0.72725911270801302</v>
      </c>
      <c r="BF42" s="14">
        <f t="shared" si="0"/>
        <v>0.72725911270801302</v>
      </c>
      <c r="BG42" s="14">
        <f t="shared" si="1"/>
        <v>0.72725911270801302</v>
      </c>
      <c r="BH42" s="14">
        <f t="shared" si="2"/>
        <v>0.72725911270801302</v>
      </c>
    </row>
    <row r="43" spans="1:60" hidden="1" x14ac:dyDescent="0.2">
      <c r="A43" s="89" t="s">
        <v>48</v>
      </c>
      <c r="B43" s="90"/>
      <c r="C43" s="89" t="s">
        <v>49</v>
      </c>
      <c r="D43" s="90"/>
      <c r="E43" s="89" t="s">
        <v>49</v>
      </c>
      <c r="F43" s="90"/>
      <c r="G43" s="89" t="s">
        <v>86</v>
      </c>
      <c r="H43" s="90"/>
      <c r="I43" s="89" t="s">
        <v>57</v>
      </c>
      <c r="J43" s="90"/>
      <c r="K43" s="90"/>
      <c r="L43" s="89" t="s">
        <v>60</v>
      </c>
      <c r="M43" s="90"/>
      <c r="N43" s="90"/>
      <c r="O43" s="89"/>
      <c r="P43" s="90"/>
      <c r="Q43" s="89"/>
      <c r="R43" s="90"/>
      <c r="S43" s="91" t="s">
        <v>91</v>
      </c>
      <c r="T43" s="92"/>
      <c r="U43" s="92"/>
      <c r="V43" s="92"/>
      <c r="W43" s="92"/>
      <c r="X43" s="92"/>
      <c r="Y43" s="92"/>
      <c r="Z43" s="92"/>
      <c r="AA43" s="89" t="s">
        <v>51</v>
      </c>
      <c r="AB43" s="90"/>
      <c r="AC43" s="90"/>
      <c r="AD43" s="90"/>
      <c r="AE43" s="90"/>
      <c r="AF43" s="89" t="s">
        <v>52</v>
      </c>
      <c r="AG43" s="90"/>
      <c r="AH43" s="90"/>
      <c r="AI43" s="12" t="s">
        <v>53</v>
      </c>
      <c r="AJ43" s="93" t="s">
        <v>54</v>
      </c>
      <c r="AK43" s="92"/>
      <c r="AL43" s="92"/>
      <c r="AM43" s="92"/>
      <c r="AN43" s="92"/>
      <c r="AO43" s="92"/>
      <c r="AP43" s="34">
        <v>16367742</v>
      </c>
      <c r="AQ43" s="34">
        <v>14382689</v>
      </c>
      <c r="AR43" s="34">
        <v>1985053</v>
      </c>
      <c r="AS43" s="87">
        <v>0</v>
      </c>
      <c r="AT43" s="88"/>
      <c r="AU43" s="87">
        <v>14382689</v>
      </c>
      <c r="AV43" s="88"/>
      <c r="AW43" s="34">
        <v>0</v>
      </c>
      <c r="AX43" s="34">
        <v>14382689</v>
      </c>
      <c r="AY43" s="34">
        <v>0</v>
      </c>
      <c r="AZ43" s="34">
        <v>14382689</v>
      </c>
      <c r="BA43" s="34">
        <v>0</v>
      </c>
      <c r="BB43" s="34">
        <v>14382689</v>
      </c>
      <c r="BC43" s="34">
        <v>0</v>
      </c>
      <c r="BD43" s="34">
        <v>0</v>
      </c>
      <c r="BE43" s="14">
        <f t="shared" si="3"/>
        <v>0.87872163429751027</v>
      </c>
      <c r="BF43" s="14">
        <f t="shared" si="0"/>
        <v>0.87872163429751027</v>
      </c>
      <c r="BG43" s="14">
        <f t="shared" si="1"/>
        <v>0.87872163429751027</v>
      </c>
      <c r="BH43" s="14">
        <f t="shared" si="2"/>
        <v>0.87872163429751027</v>
      </c>
    </row>
    <row r="44" spans="1:60" hidden="1" x14ac:dyDescent="0.2">
      <c r="A44" s="89" t="s">
        <v>48</v>
      </c>
      <c r="B44" s="90"/>
      <c r="C44" s="89" t="s">
        <v>49</v>
      </c>
      <c r="D44" s="90"/>
      <c r="E44" s="89" t="s">
        <v>49</v>
      </c>
      <c r="F44" s="90"/>
      <c r="G44" s="89" t="s">
        <v>86</v>
      </c>
      <c r="H44" s="90"/>
      <c r="I44" s="89" t="s">
        <v>79</v>
      </c>
      <c r="J44" s="90"/>
      <c r="K44" s="90"/>
      <c r="L44" s="89"/>
      <c r="M44" s="90"/>
      <c r="N44" s="90"/>
      <c r="O44" s="89"/>
      <c r="P44" s="90"/>
      <c r="Q44" s="89"/>
      <c r="R44" s="90"/>
      <c r="S44" s="91" t="s">
        <v>92</v>
      </c>
      <c r="T44" s="92"/>
      <c r="U44" s="92"/>
      <c r="V44" s="92"/>
      <c r="W44" s="92"/>
      <c r="X44" s="92"/>
      <c r="Y44" s="92"/>
      <c r="Z44" s="92"/>
      <c r="AA44" s="89" t="s">
        <v>51</v>
      </c>
      <c r="AB44" s="90"/>
      <c r="AC44" s="90"/>
      <c r="AD44" s="90"/>
      <c r="AE44" s="90"/>
      <c r="AF44" s="89" t="s">
        <v>52</v>
      </c>
      <c r="AG44" s="90"/>
      <c r="AH44" s="90"/>
      <c r="AI44" s="12" t="s">
        <v>53</v>
      </c>
      <c r="AJ44" s="93" t="s">
        <v>54</v>
      </c>
      <c r="AK44" s="92"/>
      <c r="AL44" s="92"/>
      <c r="AM44" s="92"/>
      <c r="AN44" s="92"/>
      <c r="AO44" s="92"/>
      <c r="AP44" s="34">
        <v>147984500</v>
      </c>
      <c r="AQ44" s="34">
        <v>147928625</v>
      </c>
      <c r="AR44" s="34">
        <v>55875</v>
      </c>
      <c r="AS44" s="87">
        <v>0</v>
      </c>
      <c r="AT44" s="88"/>
      <c r="AU44" s="87">
        <v>147928625</v>
      </c>
      <c r="AV44" s="88"/>
      <c r="AW44" s="34">
        <v>0</v>
      </c>
      <c r="AX44" s="34">
        <v>147928625</v>
      </c>
      <c r="AY44" s="34">
        <v>0</v>
      </c>
      <c r="AZ44" s="34">
        <v>147928625</v>
      </c>
      <c r="BA44" s="34">
        <v>0</v>
      </c>
      <c r="BB44" s="34">
        <v>147928625</v>
      </c>
      <c r="BC44" s="34">
        <v>0</v>
      </c>
      <c r="BD44" s="34">
        <v>55601</v>
      </c>
      <c r="BE44" s="14">
        <f t="shared" si="3"/>
        <v>0.99962242667306378</v>
      </c>
      <c r="BF44" s="14">
        <f t="shared" si="0"/>
        <v>0.99962242667306378</v>
      </c>
      <c r="BG44" s="14">
        <f t="shared" si="1"/>
        <v>0.99962242667306378</v>
      </c>
      <c r="BH44" s="14">
        <f t="shared" si="2"/>
        <v>0.99962242667306378</v>
      </c>
    </row>
    <row r="45" spans="1:60" hidden="1" x14ac:dyDescent="0.2">
      <c r="A45" s="89" t="s">
        <v>48</v>
      </c>
      <c r="B45" s="90"/>
      <c r="C45" s="89" t="s">
        <v>49</v>
      </c>
      <c r="D45" s="90"/>
      <c r="E45" s="89" t="s">
        <v>49</v>
      </c>
      <c r="F45" s="90"/>
      <c r="G45" s="89" t="s">
        <v>86</v>
      </c>
      <c r="H45" s="90"/>
      <c r="I45" s="89" t="s">
        <v>93</v>
      </c>
      <c r="J45" s="90"/>
      <c r="K45" s="90"/>
      <c r="L45" s="89"/>
      <c r="M45" s="90"/>
      <c r="N45" s="90"/>
      <c r="O45" s="89"/>
      <c r="P45" s="90"/>
      <c r="Q45" s="89"/>
      <c r="R45" s="90"/>
      <c r="S45" s="91" t="s">
        <v>94</v>
      </c>
      <c r="T45" s="92"/>
      <c r="U45" s="92"/>
      <c r="V45" s="92"/>
      <c r="W45" s="92"/>
      <c r="X45" s="92"/>
      <c r="Y45" s="92"/>
      <c r="Z45" s="92"/>
      <c r="AA45" s="89" t="s">
        <v>51</v>
      </c>
      <c r="AB45" s="90"/>
      <c r="AC45" s="90"/>
      <c r="AD45" s="90"/>
      <c r="AE45" s="90"/>
      <c r="AF45" s="89" t="s">
        <v>52</v>
      </c>
      <c r="AG45" s="90"/>
      <c r="AH45" s="90"/>
      <c r="AI45" s="12" t="s">
        <v>53</v>
      </c>
      <c r="AJ45" s="93" t="s">
        <v>54</v>
      </c>
      <c r="AK45" s="92"/>
      <c r="AL45" s="92"/>
      <c r="AM45" s="92"/>
      <c r="AN45" s="92"/>
      <c r="AO45" s="92"/>
      <c r="AP45" s="34">
        <v>58557401</v>
      </c>
      <c r="AQ45" s="34">
        <v>58437346</v>
      </c>
      <c r="AR45" s="34">
        <v>120055</v>
      </c>
      <c r="AS45" s="87">
        <v>0</v>
      </c>
      <c r="AT45" s="88"/>
      <c r="AU45" s="87">
        <v>58437346</v>
      </c>
      <c r="AV45" s="88"/>
      <c r="AW45" s="34">
        <v>0</v>
      </c>
      <c r="AX45" s="34">
        <v>58437346</v>
      </c>
      <c r="AY45" s="34">
        <v>0</v>
      </c>
      <c r="AZ45" s="34">
        <v>58437346</v>
      </c>
      <c r="BA45" s="34">
        <v>0</v>
      </c>
      <c r="BB45" s="34">
        <v>58437346</v>
      </c>
      <c r="BC45" s="34">
        <v>0</v>
      </c>
      <c r="BD45" s="34">
        <v>1888781</v>
      </c>
      <c r="BE45" s="14">
        <f t="shared" si="3"/>
        <v>0.99794978947238455</v>
      </c>
      <c r="BF45" s="14">
        <f t="shared" si="0"/>
        <v>0.99794978947238455</v>
      </c>
      <c r="BG45" s="14">
        <f t="shared" si="1"/>
        <v>0.99794978947238455</v>
      </c>
      <c r="BH45" s="14">
        <f t="shared" si="2"/>
        <v>0.99794978947238455</v>
      </c>
    </row>
    <row r="46" spans="1:60" hidden="1" x14ac:dyDescent="0.2">
      <c r="A46" s="89" t="s">
        <v>48</v>
      </c>
      <c r="B46" s="90"/>
      <c r="C46" s="89" t="s">
        <v>49</v>
      </c>
      <c r="D46" s="90"/>
      <c r="E46" s="89" t="s">
        <v>49</v>
      </c>
      <c r="F46" s="90"/>
      <c r="G46" s="89" t="s">
        <v>86</v>
      </c>
      <c r="H46" s="90"/>
      <c r="I46" s="89" t="s">
        <v>95</v>
      </c>
      <c r="J46" s="90"/>
      <c r="K46" s="90"/>
      <c r="L46" s="89"/>
      <c r="M46" s="90"/>
      <c r="N46" s="90"/>
      <c r="O46" s="89"/>
      <c r="P46" s="90"/>
      <c r="Q46" s="89"/>
      <c r="R46" s="90"/>
      <c r="S46" s="91" t="s">
        <v>96</v>
      </c>
      <c r="T46" s="92"/>
      <c r="U46" s="92"/>
      <c r="V46" s="92"/>
      <c r="W46" s="92"/>
      <c r="X46" s="92"/>
      <c r="Y46" s="92"/>
      <c r="Z46" s="92"/>
      <c r="AA46" s="89" t="s">
        <v>51</v>
      </c>
      <c r="AB46" s="90"/>
      <c r="AC46" s="90"/>
      <c r="AD46" s="90"/>
      <c r="AE46" s="90"/>
      <c r="AF46" s="89" t="s">
        <v>52</v>
      </c>
      <c r="AG46" s="90"/>
      <c r="AH46" s="90"/>
      <c r="AI46" s="12" t="s">
        <v>53</v>
      </c>
      <c r="AJ46" s="93" t="s">
        <v>54</v>
      </c>
      <c r="AK46" s="92"/>
      <c r="AL46" s="92"/>
      <c r="AM46" s="92"/>
      <c r="AN46" s="92"/>
      <c r="AO46" s="92"/>
      <c r="AP46" s="34">
        <v>46305850</v>
      </c>
      <c r="AQ46" s="34">
        <v>46305700</v>
      </c>
      <c r="AR46" s="34">
        <v>150</v>
      </c>
      <c r="AS46" s="87">
        <v>0</v>
      </c>
      <c r="AT46" s="88"/>
      <c r="AU46" s="87">
        <v>46305700</v>
      </c>
      <c r="AV46" s="88"/>
      <c r="AW46" s="34">
        <v>0</v>
      </c>
      <c r="AX46" s="34">
        <v>46305700</v>
      </c>
      <c r="AY46" s="34">
        <v>0</v>
      </c>
      <c r="AZ46" s="34">
        <v>46305700</v>
      </c>
      <c r="BA46" s="34">
        <v>0</v>
      </c>
      <c r="BB46" s="34">
        <v>46305700</v>
      </c>
      <c r="BC46" s="34">
        <v>0</v>
      </c>
      <c r="BD46" s="34">
        <v>0</v>
      </c>
      <c r="BE46" s="14">
        <f t="shared" si="3"/>
        <v>0.99999676066846843</v>
      </c>
      <c r="BF46" s="14">
        <f t="shared" si="0"/>
        <v>0.99999676066846843</v>
      </c>
      <c r="BG46" s="14">
        <f t="shared" si="1"/>
        <v>0.99999676066846843</v>
      </c>
      <c r="BH46" s="14">
        <f t="shared" si="2"/>
        <v>0.99999676066846843</v>
      </c>
    </row>
    <row r="47" spans="1:60" ht="16.5" customHeight="1" x14ac:dyDescent="0.2">
      <c r="A47" s="96" t="s">
        <v>97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8"/>
      <c r="AP47" s="18">
        <f>AP20+AP31+AP39</f>
        <v>5226221257</v>
      </c>
      <c r="AQ47" s="18">
        <f t="shared" ref="AQ47:AR47" si="4">AQ20+AQ31+AQ39</f>
        <v>5026300439</v>
      </c>
      <c r="AR47" s="18">
        <f t="shared" si="4"/>
        <v>199920818</v>
      </c>
      <c r="AS47" s="99">
        <f>+AS39+AS31+AS20</f>
        <v>0</v>
      </c>
      <c r="AT47" s="100"/>
      <c r="AU47" s="99">
        <f>+AU39+AU31+AU20</f>
        <v>5026300439</v>
      </c>
      <c r="AV47" s="100"/>
      <c r="AW47" s="18">
        <f>+AW39+AW31+AW20</f>
        <v>0</v>
      </c>
      <c r="AX47" s="18">
        <f t="shared" ref="AX47:BD47" si="5">+AX39+AX31+AX20</f>
        <v>5026300439</v>
      </c>
      <c r="AY47" s="18">
        <f t="shared" si="5"/>
        <v>0</v>
      </c>
      <c r="AZ47" s="18">
        <f t="shared" si="5"/>
        <v>5026300439</v>
      </c>
      <c r="BA47" s="18">
        <f t="shared" si="5"/>
        <v>0</v>
      </c>
      <c r="BB47" s="18">
        <f t="shared" si="5"/>
        <v>5026300439</v>
      </c>
      <c r="BC47" s="18">
        <f t="shared" si="5"/>
        <v>0</v>
      </c>
      <c r="BD47" s="18">
        <f t="shared" si="5"/>
        <v>13917700</v>
      </c>
      <c r="BE47" s="16">
        <f t="shared" si="3"/>
        <v>0.96174658358900778</v>
      </c>
      <c r="BF47" s="16">
        <f t="shared" si="0"/>
        <v>0.96174658358900778</v>
      </c>
      <c r="BG47" s="16">
        <f t="shared" si="1"/>
        <v>0.96174658358900778</v>
      </c>
      <c r="BH47" s="16">
        <f t="shared" si="2"/>
        <v>0.96174658358900778</v>
      </c>
    </row>
    <row r="48" spans="1:60" hidden="1" x14ac:dyDescent="0.2">
      <c r="A48" s="89" t="s">
        <v>48</v>
      </c>
      <c r="B48" s="90"/>
      <c r="C48" s="89" t="s">
        <v>76</v>
      </c>
      <c r="D48" s="90"/>
      <c r="E48" s="89"/>
      <c r="F48" s="90"/>
      <c r="G48" s="89"/>
      <c r="H48" s="90"/>
      <c r="I48" s="89"/>
      <c r="J48" s="90"/>
      <c r="K48" s="90"/>
      <c r="L48" s="89"/>
      <c r="M48" s="90"/>
      <c r="N48" s="90"/>
      <c r="O48" s="89"/>
      <c r="P48" s="90"/>
      <c r="Q48" s="89"/>
      <c r="R48" s="90"/>
      <c r="S48" s="94" t="s">
        <v>98</v>
      </c>
      <c r="T48" s="90"/>
      <c r="U48" s="90"/>
      <c r="V48" s="90"/>
      <c r="W48" s="90"/>
      <c r="X48" s="90"/>
      <c r="Y48" s="90"/>
      <c r="Z48" s="90"/>
      <c r="AA48" s="89" t="s">
        <v>51</v>
      </c>
      <c r="AB48" s="90"/>
      <c r="AC48" s="90"/>
      <c r="AD48" s="90"/>
      <c r="AE48" s="90"/>
      <c r="AF48" s="89" t="s">
        <v>52</v>
      </c>
      <c r="AG48" s="90"/>
      <c r="AH48" s="90"/>
      <c r="AI48" s="12" t="s">
        <v>53</v>
      </c>
      <c r="AJ48" s="95" t="s">
        <v>54</v>
      </c>
      <c r="AK48" s="90"/>
      <c r="AL48" s="90"/>
      <c r="AM48" s="90"/>
      <c r="AN48" s="90"/>
      <c r="AO48" s="90"/>
      <c r="AP48" s="34">
        <v>377973038</v>
      </c>
      <c r="AQ48" s="34">
        <v>373618007.27999997</v>
      </c>
      <c r="AR48" s="34">
        <v>4355030.72</v>
      </c>
      <c r="AS48" s="87">
        <v>0</v>
      </c>
      <c r="AT48" s="88"/>
      <c r="AU48" s="87">
        <v>371045429.22000003</v>
      </c>
      <c r="AV48" s="88"/>
      <c r="AW48" s="34">
        <v>2572578.06</v>
      </c>
      <c r="AX48" s="34">
        <v>370589207.48000002</v>
      </c>
      <c r="AY48" s="34">
        <v>456221.74</v>
      </c>
      <c r="AZ48" s="34">
        <v>370589207.48000002</v>
      </c>
      <c r="BA48" s="34">
        <v>0</v>
      </c>
      <c r="BB48" s="34">
        <v>370589207.48000002</v>
      </c>
      <c r="BC48" s="34">
        <v>0</v>
      </c>
      <c r="BD48" s="34">
        <v>0</v>
      </c>
      <c r="BE48" s="14">
        <f t="shared" si="3"/>
        <v>0.98847793286250218</v>
      </c>
      <c r="BF48" s="14">
        <f t="shared" si="0"/>
        <v>0.98167168532269766</v>
      </c>
      <c r="BG48" s="14">
        <f t="shared" si="1"/>
        <v>0.98046466340808158</v>
      </c>
      <c r="BH48" s="14">
        <f t="shared" si="2"/>
        <v>0.98046466340808158</v>
      </c>
    </row>
    <row r="49" spans="1:60" hidden="1" x14ac:dyDescent="0.2">
      <c r="A49" s="89" t="s">
        <v>48</v>
      </c>
      <c r="B49" s="90"/>
      <c r="C49" s="89" t="s">
        <v>76</v>
      </c>
      <c r="D49" s="90"/>
      <c r="E49" s="89"/>
      <c r="F49" s="90"/>
      <c r="G49" s="89"/>
      <c r="H49" s="90"/>
      <c r="I49" s="89"/>
      <c r="J49" s="90"/>
      <c r="K49" s="90"/>
      <c r="L49" s="89"/>
      <c r="M49" s="90"/>
      <c r="N49" s="90"/>
      <c r="O49" s="89"/>
      <c r="P49" s="90"/>
      <c r="Q49" s="89"/>
      <c r="R49" s="90"/>
      <c r="S49" s="94" t="s">
        <v>98</v>
      </c>
      <c r="T49" s="90"/>
      <c r="U49" s="90"/>
      <c r="V49" s="90"/>
      <c r="W49" s="90"/>
      <c r="X49" s="90"/>
      <c r="Y49" s="90"/>
      <c r="Z49" s="90"/>
      <c r="AA49" s="89" t="s">
        <v>99</v>
      </c>
      <c r="AB49" s="90"/>
      <c r="AC49" s="90"/>
      <c r="AD49" s="90"/>
      <c r="AE49" s="90"/>
      <c r="AF49" s="89" t="s">
        <v>52</v>
      </c>
      <c r="AG49" s="90"/>
      <c r="AH49" s="90"/>
      <c r="AI49" s="12" t="s">
        <v>100</v>
      </c>
      <c r="AJ49" s="95" t="s">
        <v>101</v>
      </c>
      <c r="AK49" s="90"/>
      <c r="AL49" s="90"/>
      <c r="AM49" s="90"/>
      <c r="AN49" s="90"/>
      <c r="AO49" s="90"/>
      <c r="AP49" s="34">
        <v>314039912</v>
      </c>
      <c r="AQ49" s="34">
        <v>306814719.58999997</v>
      </c>
      <c r="AR49" s="34">
        <v>7225192.4100000001</v>
      </c>
      <c r="AS49" s="87">
        <v>0</v>
      </c>
      <c r="AT49" s="88"/>
      <c r="AU49" s="87">
        <v>306814718.86000001</v>
      </c>
      <c r="AV49" s="88"/>
      <c r="AW49" s="34">
        <v>0.73</v>
      </c>
      <c r="AX49" s="34">
        <v>293816159.98000002</v>
      </c>
      <c r="AY49" s="34">
        <v>12998558.880000001</v>
      </c>
      <c r="AZ49" s="34">
        <v>293195072.98000002</v>
      </c>
      <c r="BA49" s="34">
        <v>621087</v>
      </c>
      <c r="BB49" s="34">
        <v>293195072.98000002</v>
      </c>
      <c r="BC49" s="34">
        <v>0</v>
      </c>
      <c r="BD49" s="34">
        <v>0</v>
      </c>
      <c r="BE49" s="14">
        <f t="shared" si="3"/>
        <v>0.97699275750019943</v>
      </c>
      <c r="BF49" s="14">
        <f t="shared" si="0"/>
        <v>0.97699275517565431</v>
      </c>
      <c r="BG49" s="14">
        <f t="shared" si="1"/>
        <v>0.93560133203705653</v>
      </c>
      <c r="BH49" s="14">
        <f t="shared" si="2"/>
        <v>0.93362359934682448</v>
      </c>
    </row>
    <row r="50" spans="1:60" hidden="1" x14ac:dyDescent="0.2">
      <c r="A50" s="89" t="s">
        <v>48</v>
      </c>
      <c r="B50" s="90"/>
      <c r="C50" s="89" t="s">
        <v>76</v>
      </c>
      <c r="D50" s="90"/>
      <c r="E50" s="89"/>
      <c r="F50" s="90"/>
      <c r="G50" s="89"/>
      <c r="H50" s="90"/>
      <c r="I50" s="89"/>
      <c r="J50" s="90"/>
      <c r="K50" s="90"/>
      <c r="L50" s="89"/>
      <c r="M50" s="90"/>
      <c r="N50" s="90"/>
      <c r="O50" s="89"/>
      <c r="P50" s="90"/>
      <c r="Q50" s="89"/>
      <c r="R50" s="90"/>
      <c r="S50" s="94" t="s">
        <v>98</v>
      </c>
      <c r="T50" s="90"/>
      <c r="U50" s="90"/>
      <c r="V50" s="90"/>
      <c r="W50" s="90"/>
      <c r="X50" s="90"/>
      <c r="Y50" s="90"/>
      <c r="Z50" s="90"/>
      <c r="AA50" s="89" t="s">
        <v>99</v>
      </c>
      <c r="AB50" s="90"/>
      <c r="AC50" s="90"/>
      <c r="AD50" s="90"/>
      <c r="AE50" s="90"/>
      <c r="AF50" s="89" t="s">
        <v>52</v>
      </c>
      <c r="AG50" s="90"/>
      <c r="AH50" s="90"/>
      <c r="AI50" s="12" t="s">
        <v>102</v>
      </c>
      <c r="AJ50" s="95" t="s">
        <v>103</v>
      </c>
      <c r="AK50" s="90"/>
      <c r="AL50" s="90"/>
      <c r="AM50" s="90"/>
      <c r="AN50" s="90"/>
      <c r="AO50" s="90"/>
      <c r="AP50" s="34">
        <v>10900000</v>
      </c>
      <c r="AQ50" s="34">
        <v>6566294.79</v>
      </c>
      <c r="AR50" s="34">
        <v>4333705.21</v>
      </c>
      <c r="AS50" s="87">
        <v>0</v>
      </c>
      <c r="AT50" s="88"/>
      <c r="AU50" s="87">
        <v>6345196.5800000001</v>
      </c>
      <c r="AV50" s="88"/>
      <c r="AW50" s="34">
        <v>221098.21</v>
      </c>
      <c r="AX50" s="34">
        <v>6304033.6399999997</v>
      </c>
      <c r="AY50" s="34">
        <v>41162.94</v>
      </c>
      <c r="AZ50" s="34">
        <v>6304033.6399999997</v>
      </c>
      <c r="BA50" s="34">
        <v>0</v>
      </c>
      <c r="BB50" s="34">
        <v>6304033.6399999997</v>
      </c>
      <c r="BC50" s="34">
        <v>0</v>
      </c>
      <c r="BD50" s="34">
        <v>0</v>
      </c>
      <c r="BE50" s="14">
        <f t="shared" si="3"/>
        <v>0.60241236605504589</v>
      </c>
      <c r="BF50" s="14">
        <f t="shared" si="0"/>
        <v>0.58212812660550461</v>
      </c>
      <c r="BG50" s="14">
        <f t="shared" si="1"/>
        <v>0.57835171009174313</v>
      </c>
      <c r="BH50" s="14">
        <f t="shared" si="2"/>
        <v>0.57835171009174313</v>
      </c>
    </row>
    <row r="51" spans="1:60" s="15" customFormat="1" hidden="1" x14ac:dyDescent="0.2">
      <c r="A51" s="77" t="s">
        <v>48</v>
      </c>
      <c r="B51" s="78"/>
      <c r="C51" s="77" t="s">
        <v>76</v>
      </c>
      <c r="D51" s="78"/>
      <c r="E51" s="77" t="s">
        <v>76</v>
      </c>
      <c r="F51" s="78"/>
      <c r="G51" s="77" t="s">
        <v>49</v>
      </c>
      <c r="H51" s="78"/>
      <c r="I51" s="77"/>
      <c r="J51" s="78"/>
      <c r="K51" s="78"/>
      <c r="L51" s="77"/>
      <c r="M51" s="78"/>
      <c r="N51" s="78"/>
      <c r="O51" s="77"/>
      <c r="P51" s="78"/>
      <c r="Q51" s="77"/>
      <c r="R51" s="78"/>
      <c r="S51" s="102" t="s">
        <v>104</v>
      </c>
      <c r="T51" s="78"/>
      <c r="U51" s="78"/>
      <c r="V51" s="78"/>
      <c r="W51" s="78"/>
      <c r="X51" s="78"/>
      <c r="Y51" s="78"/>
      <c r="Z51" s="78"/>
      <c r="AA51" s="77" t="s">
        <v>51</v>
      </c>
      <c r="AB51" s="78"/>
      <c r="AC51" s="78"/>
      <c r="AD51" s="78"/>
      <c r="AE51" s="78"/>
      <c r="AF51" s="77" t="s">
        <v>52</v>
      </c>
      <c r="AG51" s="78"/>
      <c r="AH51" s="78"/>
      <c r="AI51" s="9" t="s">
        <v>53</v>
      </c>
      <c r="AJ51" s="101" t="s">
        <v>54</v>
      </c>
      <c r="AK51" s="78"/>
      <c r="AL51" s="78"/>
      <c r="AM51" s="78"/>
      <c r="AN51" s="78"/>
      <c r="AO51" s="78"/>
      <c r="AP51" s="33">
        <v>25163552</v>
      </c>
      <c r="AQ51" s="33">
        <v>24192269.550000001</v>
      </c>
      <c r="AR51" s="33">
        <v>971282.45</v>
      </c>
      <c r="AS51" s="80">
        <v>0</v>
      </c>
      <c r="AT51" s="81"/>
      <c r="AU51" s="80">
        <v>24192269.550000001</v>
      </c>
      <c r="AV51" s="81"/>
      <c r="AW51" s="33">
        <v>0</v>
      </c>
      <c r="AX51" s="33">
        <v>24192269.550000001</v>
      </c>
      <c r="AY51" s="33">
        <v>0</v>
      </c>
      <c r="AZ51" s="33">
        <v>24192269.550000001</v>
      </c>
      <c r="BA51" s="33">
        <v>0</v>
      </c>
      <c r="BB51" s="33">
        <v>24192269.550000001</v>
      </c>
      <c r="BC51" s="33">
        <v>0</v>
      </c>
      <c r="BD51" s="33">
        <v>0</v>
      </c>
      <c r="BE51" s="11">
        <f t="shared" si="3"/>
        <v>0.96140121831766834</v>
      </c>
      <c r="BF51" s="11">
        <f t="shared" si="0"/>
        <v>0.96140121831766834</v>
      </c>
      <c r="BG51" s="11">
        <f t="shared" si="1"/>
        <v>0.96140121831766834</v>
      </c>
      <c r="BH51" s="11">
        <f t="shared" si="2"/>
        <v>0.96140121831766834</v>
      </c>
    </row>
    <row r="52" spans="1:60" s="15" customFormat="1" hidden="1" x14ac:dyDescent="0.2">
      <c r="A52" s="77" t="s">
        <v>48</v>
      </c>
      <c r="B52" s="78"/>
      <c r="C52" s="77" t="s">
        <v>76</v>
      </c>
      <c r="D52" s="78"/>
      <c r="E52" s="77" t="s">
        <v>76</v>
      </c>
      <c r="F52" s="78"/>
      <c r="G52" s="77" t="s">
        <v>49</v>
      </c>
      <c r="H52" s="78"/>
      <c r="I52" s="77"/>
      <c r="J52" s="78"/>
      <c r="K52" s="78"/>
      <c r="L52" s="77"/>
      <c r="M52" s="78"/>
      <c r="N52" s="78"/>
      <c r="O52" s="77"/>
      <c r="P52" s="78"/>
      <c r="Q52" s="77"/>
      <c r="R52" s="78"/>
      <c r="S52" s="102" t="s">
        <v>104</v>
      </c>
      <c r="T52" s="78"/>
      <c r="U52" s="78"/>
      <c r="V52" s="78"/>
      <c r="W52" s="78"/>
      <c r="X52" s="78"/>
      <c r="Y52" s="78"/>
      <c r="Z52" s="78"/>
      <c r="AA52" s="77" t="s">
        <v>99</v>
      </c>
      <c r="AB52" s="78"/>
      <c r="AC52" s="78"/>
      <c r="AD52" s="78"/>
      <c r="AE52" s="78"/>
      <c r="AF52" s="77" t="s">
        <v>52</v>
      </c>
      <c r="AG52" s="78"/>
      <c r="AH52" s="78"/>
      <c r="AI52" s="9" t="s">
        <v>100</v>
      </c>
      <c r="AJ52" s="101" t="s">
        <v>101</v>
      </c>
      <c r="AK52" s="78"/>
      <c r="AL52" s="78"/>
      <c r="AM52" s="78"/>
      <c r="AN52" s="78"/>
      <c r="AO52" s="78"/>
      <c r="AP52" s="33">
        <v>18410499.27</v>
      </c>
      <c r="AQ52" s="33">
        <v>18042498.27</v>
      </c>
      <c r="AR52" s="33">
        <v>368001</v>
      </c>
      <c r="AS52" s="80">
        <v>0</v>
      </c>
      <c r="AT52" s="81"/>
      <c r="AU52" s="80">
        <v>18042498.27</v>
      </c>
      <c r="AV52" s="81"/>
      <c r="AW52" s="33">
        <v>0</v>
      </c>
      <c r="AX52" s="33">
        <v>14565494.390000001</v>
      </c>
      <c r="AY52" s="33">
        <v>3477003.88</v>
      </c>
      <c r="AZ52" s="33">
        <v>14565494.390000001</v>
      </c>
      <c r="BA52" s="33">
        <v>0</v>
      </c>
      <c r="BB52" s="33">
        <v>14565494.390000001</v>
      </c>
      <c r="BC52" s="33">
        <v>0</v>
      </c>
      <c r="BD52" s="33">
        <v>0</v>
      </c>
      <c r="BE52" s="11">
        <f t="shared" si="3"/>
        <v>0.98001135142490892</v>
      </c>
      <c r="BF52" s="11">
        <f t="shared" si="0"/>
        <v>0.98001135142490892</v>
      </c>
      <c r="BG52" s="11">
        <f t="shared" si="1"/>
        <v>0.79115151503438841</v>
      </c>
      <c r="BH52" s="11">
        <f t="shared" si="2"/>
        <v>0.79115151503438841</v>
      </c>
    </row>
    <row r="53" spans="1:60" s="15" customFormat="1" hidden="1" x14ac:dyDescent="0.2">
      <c r="A53" s="77" t="s">
        <v>48</v>
      </c>
      <c r="B53" s="78"/>
      <c r="C53" s="77" t="s">
        <v>76</v>
      </c>
      <c r="D53" s="78"/>
      <c r="E53" s="77" t="s">
        <v>76</v>
      </c>
      <c r="F53" s="78"/>
      <c r="G53" s="77" t="s">
        <v>49</v>
      </c>
      <c r="H53" s="78"/>
      <c r="I53" s="77"/>
      <c r="J53" s="78"/>
      <c r="K53" s="78"/>
      <c r="L53" s="77"/>
      <c r="M53" s="78"/>
      <c r="N53" s="78"/>
      <c r="O53" s="77"/>
      <c r="P53" s="78"/>
      <c r="Q53" s="77"/>
      <c r="R53" s="78"/>
      <c r="S53" s="102" t="s">
        <v>104</v>
      </c>
      <c r="T53" s="78"/>
      <c r="U53" s="78"/>
      <c r="V53" s="78"/>
      <c r="W53" s="78"/>
      <c r="X53" s="78"/>
      <c r="Y53" s="78"/>
      <c r="Z53" s="78"/>
      <c r="AA53" s="77" t="s">
        <v>99</v>
      </c>
      <c r="AB53" s="78"/>
      <c r="AC53" s="78"/>
      <c r="AD53" s="78"/>
      <c r="AE53" s="78"/>
      <c r="AF53" s="77" t="s">
        <v>52</v>
      </c>
      <c r="AG53" s="78"/>
      <c r="AH53" s="78"/>
      <c r="AI53" s="9" t="s">
        <v>102</v>
      </c>
      <c r="AJ53" s="101" t="s">
        <v>103</v>
      </c>
      <c r="AK53" s="78"/>
      <c r="AL53" s="78"/>
      <c r="AM53" s="78"/>
      <c r="AN53" s="78"/>
      <c r="AO53" s="78"/>
      <c r="AP53" s="33">
        <v>398901.79</v>
      </c>
      <c r="AQ53" s="33">
        <v>119730.79</v>
      </c>
      <c r="AR53" s="33">
        <v>279171</v>
      </c>
      <c r="AS53" s="80">
        <v>0</v>
      </c>
      <c r="AT53" s="81"/>
      <c r="AU53" s="80">
        <v>119730.79</v>
      </c>
      <c r="AV53" s="81"/>
      <c r="AW53" s="33">
        <v>0</v>
      </c>
      <c r="AX53" s="33">
        <v>78567.850000000006</v>
      </c>
      <c r="AY53" s="33">
        <v>41162.94</v>
      </c>
      <c r="AZ53" s="33">
        <v>78567.850000000006</v>
      </c>
      <c r="BA53" s="33">
        <v>0</v>
      </c>
      <c r="BB53" s="33">
        <v>78567.850000000006</v>
      </c>
      <c r="BC53" s="33">
        <v>0</v>
      </c>
      <c r="BD53" s="33">
        <v>0</v>
      </c>
      <c r="BE53" s="11">
        <f t="shared" si="3"/>
        <v>0.30015104720387442</v>
      </c>
      <c r="BF53" s="11">
        <f t="shared" si="0"/>
        <v>0.30015104720387442</v>
      </c>
      <c r="BG53" s="11">
        <f t="shared" si="1"/>
        <v>0.19696038466009394</v>
      </c>
      <c r="BH53" s="11">
        <f t="shared" si="2"/>
        <v>0.19696038466009394</v>
      </c>
    </row>
    <row r="54" spans="1:60" hidden="1" x14ac:dyDescent="0.2">
      <c r="A54" s="89" t="s">
        <v>48</v>
      </c>
      <c r="B54" s="90"/>
      <c r="C54" s="89" t="s">
        <v>76</v>
      </c>
      <c r="D54" s="90"/>
      <c r="E54" s="89" t="s">
        <v>76</v>
      </c>
      <c r="F54" s="90"/>
      <c r="G54" s="89" t="s">
        <v>49</v>
      </c>
      <c r="H54" s="90"/>
      <c r="I54" s="89" t="s">
        <v>105</v>
      </c>
      <c r="J54" s="90"/>
      <c r="K54" s="90"/>
      <c r="L54" s="89" t="s">
        <v>57</v>
      </c>
      <c r="M54" s="90"/>
      <c r="N54" s="90"/>
      <c r="O54" s="89"/>
      <c r="P54" s="90"/>
      <c r="Q54" s="89"/>
      <c r="R54" s="90"/>
      <c r="S54" s="91" t="s">
        <v>106</v>
      </c>
      <c r="T54" s="92"/>
      <c r="U54" s="92"/>
      <c r="V54" s="92"/>
      <c r="W54" s="92"/>
      <c r="X54" s="92"/>
      <c r="Y54" s="92"/>
      <c r="Z54" s="92"/>
      <c r="AA54" s="89" t="s">
        <v>99</v>
      </c>
      <c r="AB54" s="90"/>
      <c r="AC54" s="90"/>
      <c r="AD54" s="90"/>
      <c r="AE54" s="90"/>
      <c r="AF54" s="89" t="s">
        <v>52</v>
      </c>
      <c r="AG54" s="90"/>
      <c r="AH54" s="90"/>
      <c r="AI54" s="12" t="s">
        <v>102</v>
      </c>
      <c r="AJ54" s="95" t="s">
        <v>103</v>
      </c>
      <c r="AK54" s="90"/>
      <c r="AL54" s="90"/>
      <c r="AM54" s="90"/>
      <c r="AN54" s="90"/>
      <c r="AO54" s="90"/>
      <c r="AP54" s="34">
        <v>99736.22</v>
      </c>
      <c r="AQ54" s="34">
        <v>71050.22</v>
      </c>
      <c r="AR54" s="34">
        <v>28686</v>
      </c>
      <c r="AS54" s="87">
        <v>0</v>
      </c>
      <c r="AT54" s="88"/>
      <c r="AU54" s="87">
        <v>71050.22</v>
      </c>
      <c r="AV54" s="88"/>
      <c r="AW54" s="34">
        <v>0</v>
      </c>
      <c r="AX54" s="34">
        <v>50750.28</v>
      </c>
      <c r="AY54" s="34">
        <v>20299.939999999999</v>
      </c>
      <c r="AZ54" s="34">
        <v>50750.28</v>
      </c>
      <c r="BA54" s="34">
        <v>0</v>
      </c>
      <c r="BB54" s="34">
        <v>50750.28</v>
      </c>
      <c r="BC54" s="34">
        <v>0</v>
      </c>
      <c r="BD54" s="34">
        <v>0</v>
      </c>
      <c r="BE54" s="14">
        <f t="shared" si="3"/>
        <v>0.71238131944443051</v>
      </c>
      <c r="BF54" s="14">
        <f t="shared" si="0"/>
        <v>0.71238131944443051</v>
      </c>
      <c r="BG54" s="14">
        <f t="shared" si="1"/>
        <v>0.50884503142388993</v>
      </c>
      <c r="BH54" s="14">
        <f t="shared" si="2"/>
        <v>0.50884503142388993</v>
      </c>
    </row>
    <row r="55" spans="1:60" hidden="1" x14ac:dyDescent="0.2">
      <c r="A55" s="89" t="s">
        <v>48</v>
      </c>
      <c r="B55" s="90"/>
      <c r="C55" s="89" t="s">
        <v>76</v>
      </c>
      <c r="D55" s="90"/>
      <c r="E55" s="89" t="s">
        <v>76</v>
      </c>
      <c r="F55" s="90"/>
      <c r="G55" s="89" t="s">
        <v>49</v>
      </c>
      <c r="H55" s="90"/>
      <c r="I55" s="89" t="s">
        <v>79</v>
      </c>
      <c r="J55" s="90"/>
      <c r="K55" s="90"/>
      <c r="L55" s="89" t="s">
        <v>60</v>
      </c>
      <c r="M55" s="90"/>
      <c r="N55" s="90"/>
      <c r="O55" s="89"/>
      <c r="P55" s="90"/>
      <c r="Q55" s="89"/>
      <c r="R55" s="90"/>
      <c r="S55" s="91" t="s">
        <v>107</v>
      </c>
      <c r="T55" s="92"/>
      <c r="U55" s="92"/>
      <c r="V55" s="92"/>
      <c r="W55" s="92"/>
      <c r="X55" s="92"/>
      <c r="Y55" s="92"/>
      <c r="Z55" s="92"/>
      <c r="AA55" s="89" t="s">
        <v>51</v>
      </c>
      <c r="AB55" s="90"/>
      <c r="AC55" s="90"/>
      <c r="AD55" s="90"/>
      <c r="AE55" s="90"/>
      <c r="AF55" s="89" t="s">
        <v>52</v>
      </c>
      <c r="AG55" s="90"/>
      <c r="AH55" s="90"/>
      <c r="AI55" s="12" t="s">
        <v>53</v>
      </c>
      <c r="AJ55" s="95" t="s">
        <v>54</v>
      </c>
      <c r="AK55" s="90"/>
      <c r="AL55" s="90"/>
      <c r="AM55" s="90"/>
      <c r="AN55" s="90"/>
      <c r="AO55" s="90"/>
      <c r="AP55" s="34">
        <v>660000</v>
      </c>
      <c r="AQ55" s="34">
        <v>60000</v>
      </c>
      <c r="AR55" s="34">
        <v>600000</v>
      </c>
      <c r="AS55" s="87">
        <v>0</v>
      </c>
      <c r="AT55" s="88"/>
      <c r="AU55" s="87">
        <v>60000</v>
      </c>
      <c r="AV55" s="88"/>
      <c r="AW55" s="34">
        <v>0</v>
      </c>
      <c r="AX55" s="34">
        <v>60000</v>
      </c>
      <c r="AY55" s="34">
        <v>0</v>
      </c>
      <c r="AZ55" s="34">
        <v>60000</v>
      </c>
      <c r="BA55" s="34">
        <v>0</v>
      </c>
      <c r="BB55" s="34">
        <v>60000</v>
      </c>
      <c r="BC55" s="34">
        <v>0</v>
      </c>
      <c r="BD55" s="34">
        <v>0</v>
      </c>
      <c r="BE55" s="14">
        <f t="shared" si="3"/>
        <v>9.0909090909090912E-2</v>
      </c>
      <c r="BF55" s="14">
        <f t="shared" si="0"/>
        <v>9.0909090909090912E-2</v>
      </c>
      <c r="BG55" s="14">
        <f t="shared" si="1"/>
        <v>9.0909090909090912E-2</v>
      </c>
      <c r="BH55" s="14">
        <f t="shared" si="2"/>
        <v>9.0909090909090912E-2</v>
      </c>
    </row>
    <row r="56" spans="1:60" hidden="1" x14ac:dyDescent="0.2">
      <c r="A56" s="89" t="s">
        <v>48</v>
      </c>
      <c r="B56" s="90"/>
      <c r="C56" s="89" t="s">
        <v>76</v>
      </c>
      <c r="D56" s="90"/>
      <c r="E56" s="89" t="s">
        <v>76</v>
      </c>
      <c r="F56" s="90"/>
      <c r="G56" s="89" t="s">
        <v>49</v>
      </c>
      <c r="H56" s="90"/>
      <c r="I56" s="89" t="s">
        <v>79</v>
      </c>
      <c r="J56" s="90"/>
      <c r="K56" s="90"/>
      <c r="L56" s="89" t="s">
        <v>60</v>
      </c>
      <c r="M56" s="90"/>
      <c r="N56" s="90"/>
      <c r="O56" s="89"/>
      <c r="P56" s="90"/>
      <c r="Q56" s="89"/>
      <c r="R56" s="90"/>
      <c r="S56" s="91" t="s">
        <v>107</v>
      </c>
      <c r="T56" s="92"/>
      <c r="U56" s="92"/>
      <c r="V56" s="92"/>
      <c r="W56" s="92"/>
      <c r="X56" s="92"/>
      <c r="Y56" s="92"/>
      <c r="Z56" s="92"/>
      <c r="AA56" s="89" t="s">
        <v>99</v>
      </c>
      <c r="AB56" s="90"/>
      <c r="AC56" s="90"/>
      <c r="AD56" s="90"/>
      <c r="AE56" s="90"/>
      <c r="AF56" s="89" t="s">
        <v>52</v>
      </c>
      <c r="AG56" s="90"/>
      <c r="AH56" s="90"/>
      <c r="AI56" s="12" t="s">
        <v>100</v>
      </c>
      <c r="AJ56" s="95" t="s">
        <v>101</v>
      </c>
      <c r="AK56" s="90"/>
      <c r="AL56" s="90"/>
      <c r="AM56" s="90"/>
      <c r="AN56" s="90"/>
      <c r="AO56" s="90"/>
      <c r="AP56" s="34">
        <v>3894362.19</v>
      </c>
      <c r="AQ56" s="34">
        <v>3894362.19</v>
      </c>
      <c r="AR56" s="34">
        <v>0</v>
      </c>
      <c r="AS56" s="87">
        <v>0</v>
      </c>
      <c r="AT56" s="88"/>
      <c r="AU56" s="87">
        <v>3894362.19</v>
      </c>
      <c r="AV56" s="88"/>
      <c r="AW56" s="34">
        <v>0</v>
      </c>
      <c r="AX56" s="34">
        <v>1252986.1299999999</v>
      </c>
      <c r="AY56" s="34">
        <v>2641376.06</v>
      </c>
      <c r="AZ56" s="34">
        <v>1252986.1299999999</v>
      </c>
      <c r="BA56" s="34">
        <v>0</v>
      </c>
      <c r="BB56" s="34">
        <v>1252986.1299999999</v>
      </c>
      <c r="BC56" s="34">
        <v>0</v>
      </c>
      <c r="BD56" s="34">
        <v>0</v>
      </c>
      <c r="BE56" s="14">
        <f t="shared" si="3"/>
        <v>1</v>
      </c>
      <c r="BF56" s="14">
        <f t="shared" si="0"/>
        <v>1</v>
      </c>
      <c r="BG56" s="14">
        <f t="shared" si="1"/>
        <v>0.32174360495216286</v>
      </c>
      <c r="BH56" s="14">
        <f t="shared" si="2"/>
        <v>0.32174360495216286</v>
      </c>
    </row>
    <row r="57" spans="1:60" hidden="1" x14ac:dyDescent="0.2">
      <c r="A57" s="89" t="s">
        <v>48</v>
      </c>
      <c r="B57" s="90"/>
      <c r="C57" s="89" t="s">
        <v>76</v>
      </c>
      <c r="D57" s="90"/>
      <c r="E57" s="89" t="s">
        <v>76</v>
      </c>
      <c r="F57" s="90"/>
      <c r="G57" s="89" t="s">
        <v>49</v>
      </c>
      <c r="H57" s="90"/>
      <c r="I57" s="89" t="s">
        <v>79</v>
      </c>
      <c r="J57" s="90"/>
      <c r="K57" s="90"/>
      <c r="L57" s="89" t="s">
        <v>60</v>
      </c>
      <c r="M57" s="90"/>
      <c r="N57" s="90"/>
      <c r="O57" s="89"/>
      <c r="P57" s="90"/>
      <c r="Q57" s="89"/>
      <c r="R57" s="90"/>
      <c r="S57" s="91" t="s">
        <v>107</v>
      </c>
      <c r="T57" s="92"/>
      <c r="U57" s="92"/>
      <c r="V57" s="92"/>
      <c r="W57" s="92"/>
      <c r="X57" s="92"/>
      <c r="Y57" s="92"/>
      <c r="Z57" s="92"/>
      <c r="AA57" s="89" t="s">
        <v>99</v>
      </c>
      <c r="AB57" s="90"/>
      <c r="AC57" s="90"/>
      <c r="AD57" s="90"/>
      <c r="AE57" s="90"/>
      <c r="AF57" s="89" t="s">
        <v>52</v>
      </c>
      <c r="AG57" s="90"/>
      <c r="AH57" s="90"/>
      <c r="AI57" s="12" t="s">
        <v>102</v>
      </c>
      <c r="AJ57" s="95" t="s">
        <v>103</v>
      </c>
      <c r="AK57" s="90"/>
      <c r="AL57" s="90"/>
      <c r="AM57" s="90"/>
      <c r="AN57" s="90"/>
      <c r="AO57" s="90"/>
      <c r="AP57" s="34">
        <v>48681.57</v>
      </c>
      <c r="AQ57" s="34">
        <v>48680.57</v>
      </c>
      <c r="AR57" s="34">
        <v>1</v>
      </c>
      <c r="AS57" s="87">
        <v>0</v>
      </c>
      <c r="AT57" s="88"/>
      <c r="AU57" s="87">
        <v>48680.57</v>
      </c>
      <c r="AV57" s="88"/>
      <c r="AW57" s="34">
        <v>0</v>
      </c>
      <c r="AX57" s="34">
        <v>27817.57</v>
      </c>
      <c r="AY57" s="34">
        <v>20863</v>
      </c>
      <c r="AZ57" s="34">
        <v>27817.57</v>
      </c>
      <c r="BA57" s="34">
        <v>0</v>
      </c>
      <c r="BB57" s="34">
        <v>27817.57</v>
      </c>
      <c r="BC57" s="34">
        <v>0</v>
      </c>
      <c r="BD57" s="34">
        <v>0</v>
      </c>
      <c r="BE57" s="14">
        <f t="shared" si="3"/>
        <v>0.99997945834532453</v>
      </c>
      <c r="BF57" s="14">
        <f t="shared" si="0"/>
        <v>0.99997945834532453</v>
      </c>
      <c r="BG57" s="14">
        <f t="shared" si="1"/>
        <v>0.57141891685087398</v>
      </c>
      <c r="BH57" s="14">
        <f t="shared" si="2"/>
        <v>0.57141891685087398</v>
      </c>
    </row>
    <row r="58" spans="1:60" hidden="1" x14ac:dyDescent="0.2">
      <c r="A58" s="89" t="s">
        <v>48</v>
      </c>
      <c r="B58" s="90"/>
      <c r="C58" s="89" t="s">
        <v>76</v>
      </c>
      <c r="D58" s="90"/>
      <c r="E58" s="89" t="s">
        <v>76</v>
      </c>
      <c r="F58" s="90"/>
      <c r="G58" s="89" t="s">
        <v>49</v>
      </c>
      <c r="H58" s="90"/>
      <c r="I58" s="89" t="s">
        <v>79</v>
      </c>
      <c r="J58" s="90"/>
      <c r="K58" s="90"/>
      <c r="L58" s="89" t="s">
        <v>68</v>
      </c>
      <c r="M58" s="90"/>
      <c r="N58" s="90"/>
      <c r="O58" s="89"/>
      <c r="P58" s="90"/>
      <c r="Q58" s="89"/>
      <c r="R58" s="90"/>
      <c r="S58" s="91" t="s">
        <v>108</v>
      </c>
      <c r="T58" s="92"/>
      <c r="U58" s="92"/>
      <c r="V58" s="92"/>
      <c r="W58" s="92"/>
      <c r="X58" s="92"/>
      <c r="Y58" s="92"/>
      <c r="Z58" s="92"/>
      <c r="AA58" s="89" t="s">
        <v>51</v>
      </c>
      <c r="AB58" s="90"/>
      <c r="AC58" s="90"/>
      <c r="AD58" s="90"/>
      <c r="AE58" s="90"/>
      <c r="AF58" s="89" t="s">
        <v>52</v>
      </c>
      <c r="AG58" s="90"/>
      <c r="AH58" s="90"/>
      <c r="AI58" s="12" t="s">
        <v>53</v>
      </c>
      <c r="AJ58" s="95" t="s">
        <v>54</v>
      </c>
      <c r="AK58" s="90"/>
      <c r="AL58" s="90"/>
      <c r="AM58" s="90"/>
      <c r="AN58" s="90"/>
      <c r="AO58" s="90"/>
      <c r="AP58" s="34">
        <v>442450</v>
      </c>
      <c r="AQ58" s="34">
        <v>442450</v>
      </c>
      <c r="AR58" s="34">
        <v>0</v>
      </c>
      <c r="AS58" s="87">
        <v>0</v>
      </c>
      <c r="AT58" s="88"/>
      <c r="AU58" s="87">
        <v>442450</v>
      </c>
      <c r="AV58" s="88"/>
      <c r="AW58" s="34">
        <v>0</v>
      </c>
      <c r="AX58" s="34">
        <v>442450</v>
      </c>
      <c r="AY58" s="34">
        <v>0</v>
      </c>
      <c r="AZ58" s="34">
        <v>442450</v>
      </c>
      <c r="BA58" s="34">
        <v>0</v>
      </c>
      <c r="BB58" s="34">
        <v>442450</v>
      </c>
      <c r="BC58" s="34">
        <v>0</v>
      </c>
      <c r="BD58" s="34">
        <v>0</v>
      </c>
      <c r="BE58" s="14">
        <f t="shared" si="3"/>
        <v>1</v>
      </c>
      <c r="BF58" s="14">
        <f t="shared" si="0"/>
        <v>1</v>
      </c>
      <c r="BG58" s="14">
        <f t="shared" si="1"/>
        <v>1</v>
      </c>
      <c r="BH58" s="14">
        <f t="shared" si="2"/>
        <v>1</v>
      </c>
    </row>
    <row r="59" spans="1:60" hidden="1" x14ac:dyDescent="0.2">
      <c r="A59" s="89" t="s">
        <v>48</v>
      </c>
      <c r="B59" s="90"/>
      <c r="C59" s="89" t="s">
        <v>76</v>
      </c>
      <c r="D59" s="90"/>
      <c r="E59" s="89" t="s">
        <v>76</v>
      </c>
      <c r="F59" s="90"/>
      <c r="G59" s="89" t="s">
        <v>49</v>
      </c>
      <c r="H59" s="90"/>
      <c r="I59" s="89" t="s">
        <v>79</v>
      </c>
      <c r="J59" s="90"/>
      <c r="K59" s="90"/>
      <c r="L59" s="89" t="s">
        <v>70</v>
      </c>
      <c r="M59" s="90"/>
      <c r="N59" s="90"/>
      <c r="O59" s="89"/>
      <c r="P59" s="90"/>
      <c r="Q59" s="89"/>
      <c r="R59" s="90"/>
      <c r="S59" s="91" t="s">
        <v>109</v>
      </c>
      <c r="T59" s="92"/>
      <c r="U59" s="92"/>
      <c r="V59" s="92"/>
      <c r="W59" s="92"/>
      <c r="X59" s="92"/>
      <c r="Y59" s="92"/>
      <c r="Z59" s="92"/>
      <c r="AA59" s="89" t="s">
        <v>51</v>
      </c>
      <c r="AB59" s="90"/>
      <c r="AC59" s="90"/>
      <c r="AD59" s="90"/>
      <c r="AE59" s="90"/>
      <c r="AF59" s="89" t="s">
        <v>52</v>
      </c>
      <c r="AG59" s="90"/>
      <c r="AH59" s="90"/>
      <c r="AI59" s="12" t="s">
        <v>53</v>
      </c>
      <c r="AJ59" s="95" t="s">
        <v>54</v>
      </c>
      <c r="AK59" s="90"/>
      <c r="AL59" s="90"/>
      <c r="AM59" s="90"/>
      <c r="AN59" s="90"/>
      <c r="AO59" s="90"/>
      <c r="AP59" s="34">
        <v>17500000</v>
      </c>
      <c r="AQ59" s="34">
        <v>17500000</v>
      </c>
      <c r="AR59" s="34">
        <v>0</v>
      </c>
      <c r="AS59" s="87">
        <v>0</v>
      </c>
      <c r="AT59" s="88"/>
      <c r="AU59" s="87">
        <v>17500000</v>
      </c>
      <c r="AV59" s="88"/>
      <c r="AW59" s="34">
        <v>0</v>
      </c>
      <c r="AX59" s="34">
        <v>17500000</v>
      </c>
      <c r="AY59" s="34">
        <v>0</v>
      </c>
      <c r="AZ59" s="34">
        <v>17500000</v>
      </c>
      <c r="BA59" s="34">
        <v>0</v>
      </c>
      <c r="BB59" s="34">
        <v>17500000</v>
      </c>
      <c r="BC59" s="34">
        <v>0</v>
      </c>
      <c r="BD59" s="34">
        <v>0</v>
      </c>
      <c r="BE59" s="14">
        <f t="shared" si="3"/>
        <v>1</v>
      </c>
      <c r="BF59" s="14">
        <f t="shared" si="0"/>
        <v>1</v>
      </c>
      <c r="BG59" s="14">
        <f t="shared" si="1"/>
        <v>1</v>
      </c>
      <c r="BH59" s="14">
        <f t="shared" si="2"/>
        <v>1</v>
      </c>
    </row>
    <row r="60" spans="1:60" hidden="1" x14ac:dyDescent="0.2">
      <c r="A60" s="89" t="s">
        <v>48</v>
      </c>
      <c r="B60" s="90"/>
      <c r="C60" s="89" t="s">
        <v>76</v>
      </c>
      <c r="D60" s="90"/>
      <c r="E60" s="89" t="s">
        <v>76</v>
      </c>
      <c r="F60" s="90"/>
      <c r="G60" s="89" t="s">
        <v>49</v>
      </c>
      <c r="H60" s="90"/>
      <c r="I60" s="89" t="s">
        <v>60</v>
      </c>
      <c r="J60" s="90"/>
      <c r="K60" s="90"/>
      <c r="L60" s="89" t="s">
        <v>79</v>
      </c>
      <c r="M60" s="90"/>
      <c r="N60" s="90"/>
      <c r="O60" s="89"/>
      <c r="P60" s="90"/>
      <c r="Q60" s="89"/>
      <c r="R60" s="90"/>
      <c r="S60" s="91" t="s">
        <v>110</v>
      </c>
      <c r="T60" s="92"/>
      <c r="U60" s="92"/>
      <c r="V60" s="92"/>
      <c r="W60" s="92"/>
      <c r="X60" s="92"/>
      <c r="Y60" s="92"/>
      <c r="Z60" s="92"/>
      <c r="AA60" s="89" t="s">
        <v>51</v>
      </c>
      <c r="AB60" s="90"/>
      <c r="AC60" s="90"/>
      <c r="AD60" s="90"/>
      <c r="AE60" s="90"/>
      <c r="AF60" s="89" t="s">
        <v>52</v>
      </c>
      <c r="AG60" s="90"/>
      <c r="AH60" s="90"/>
      <c r="AI60" s="12" t="s">
        <v>53</v>
      </c>
      <c r="AJ60" s="95" t="s">
        <v>54</v>
      </c>
      <c r="AK60" s="90"/>
      <c r="AL60" s="90"/>
      <c r="AM60" s="90"/>
      <c r="AN60" s="90"/>
      <c r="AO60" s="90"/>
      <c r="AP60" s="34">
        <v>5564600</v>
      </c>
      <c r="AQ60" s="34">
        <v>5193317.55</v>
      </c>
      <c r="AR60" s="34">
        <v>371282.45</v>
      </c>
      <c r="AS60" s="87">
        <v>0</v>
      </c>
      <c r="AT60" s="88"/>
      <c r="AU60" s="87">
        <v>5193317.55</v>
      </c>
      <c r="AV60" s="88"/>
      <c r="AW60" s="34">
        <v>0</v>
      </c>
      <c r="AX60" s="34">
        <v>5193317.55</v>
      </c>
      <c r="AY60" s="34">
        <v>0</v>
      </c>
      <c r="AZ60" s="34">
        <v>5193317.55</v>
      </c>
      <c r="BA60" s="34">
        <v>0</v>
      </c>
      <c r="BB60" s="34">
        <v>5193317.55</v>
      </c>
      <c r="BC60" s="34">
        <v>0</v>
      </c>
      <c r="BD60" s="34">
        <v>0</v>
      </c>
      <c r="BE60" s="14">
        <f t="shared" si="3"/>
        <v>0.93327778276965101</v>
      </c>
      <c r="BF60" s="14">
        <f t="shared" si="0"/>
        <v>0.93327778276965101</v>
      </c>
      <c r="BG60" s="14">
        <f t="shared" si="1"/>
        <v>0.93327778276965101</v>
      </c>
      <c r="BH60" s="14">
        <f t="shared" si="2"/>
        <v>0.93327778276965101</v>
      </c>
    </row>
    <row r="61" spans="1:60" hidden="1" x14ac:dyDescent="0.2">
      <c r="A61" s="89" t="s">
        <v>48</v>
      </c>
      <c r="B61" s="90"/>
      <c r="C61" s="89" t="s">
        <v>76</v>
      </c>
      <c r="D61" s="90"/>
      <c r="E61" s="89" t="s">
        <v>76</v>
      </c>
      <c r="F61" s="90"/>
      <c r="G61" s="89" t="s">
        <v>49</v>
      </c>
      <c r="H61" s="90"/>
      <c r="I61" s="89" t="s">
        <v>60</v>
      </c>
      <c r="J61" s="90"/>
      <c r="K61" s="90"/>
      <c r="L61" s="89" t="s">
        <v>79</v>
      </c>
      <c r="M61" s="90"/>
      <c r="N61" s="90"/>
      <c r="O61" s="89"/>
      <c r="P61" s="90"/>
      <c r="Q61" s="89"/>
      <c r="R61" s="90"/>
      <c r="S61" s="91" t="s">
        <v>110</v>
      </c>
      <c r="T61" s="92"/>
      <c r="U61" s="92"/>
      <c r="V61" s="92"/>
      <c r="W61" s="92"/>
      <c r="X61" s="92"/>
      <c r="Y61" s="92"/>
      <c r="Z61" s="92"/>
      <c r="AA61" s="89" t="s">
        <v>99</v>
      </c>
      <c r="AB61" s="90"/>
      <c r="AC61" s="90"/>
      <c r="AD61" s="90"/>
      <c r="AE61" s="90"/>
      <c r="AF61" s="89" t="s">
        <v>52</v>
      </c>
      <c r="AG61" s="90"/>
      <c r="AH61" s="90"/>
      <c r="AI61" s="12" t="s">
        <v>100</v>
      </c>
      <c r="AJ61" s="95" t="s">
        <v>101</v>
      </c>
      <c r="AK61" s="90"/>
      <c r="AL61" s="90"/>
      <c r="AM61" s="90"/>
      <c r="AN61" s="90"/>
      <c r="AO61" s="90"/>
      <c r="AP61" s="34">
        <v>2824916.42</v>
      </c>
      <c r="AQ61" s="34">
        <v>2824516.42</v>
      </c>
      <c r="AR61" s="34">
        <v>400</v>
      </c>
      <c r="AS61" s="87">
        <v>0</v>
      </c>
      <c r="AT61" s="88"/>
      <c r="AU61" s="87">
        <v>2824516.42</v>
      </c>
      <c r="AV61" s="88"/>
      <c r="AW61" s="34">
        <v>0</v>
      </c>
      <c r="AX61" s="34">
        <v>2496911.63</v>
      </c>
      <c r="AY61" s="34">
        <v>327604.78999999998</v>
      </c>
      <c r="AZ61" s="34">
        <v>2496911.63</v>
      </c>
      <c r="BA61" s="34">
        <v>0</v>
      </c>
      <c r="BB61" s="34">
        <v>2496911.63</v>
      </c>
      <c r="BC61" s="34">
        <v>0</v>
      </c>
      <c r="BD61" s="34">
        <v>0</v>
      </c>
      <c r="BE61" s="14">
        <f t="shared" si="3"/>
        <v>0.99985840289037653</v>
      </c>
      <c r="BF61" s="14">
        <f t="shared" si="0"/>
        <v>0.99985840289037653</v>
      </c>
      <c r="BG61" s="14">
        <f t="shared" si="1"/>
        <v>0.88388867448333208</v>
      </c>
      <c r="BH61" s="14">
        <f t="shared" si="2"/>
        <v>0.88388867448333208</v>
      </c>
    </row>
    <row r="62" spans="1:60" hidden="1" x14ac:dyDescent="0.2">
      <c r="A62" s="89" t="s">
        <v>48</v>
      </c>
      <c r="B62" s="90"/>
      <c r="C62" s="89" t="s">
        <v>76</v>
      </c>
      <c r="D62" s="90"/>
      <c r="E62" s="89" t="s">
        <v>76</v>
      </c>
      <c r="F62" s="90"/>
      <c r="G62" s="89" t="s">
        <v>49</v>
      </c>
      <c r="H62" s="90"/>
      <c r="I62" s="89" t="s">
        <v>60</v>
      </c>
      <c r="J62" s="90"/>
      <c r="K62" s="90"/>
      <c r="L62" s="89" t="s">
        <v>60</v>
      </c>
      <c r="M62" s="90"/>
      <c r="N62" s="90"/>
      <c r="O62" s="89"/>
      <c r="P62" s="90"/>
      <c r="Q62" s="89"/>
      <c r="R62" s="90"/>
      <c r="S62" s="91" t="s">
        <v>111</v>
      </c>
      <c r="T62" s="92"/>
      <c r="U62" s="92"/>
      <c r="V62" s="92"/>
      <c r="W62" s="92"/>
      <c r="X62" s="92"/>
      <c r="Y62" s="92"/>
      <c r="Z62" s="92"/>
      <c r="AA62" s="89" t="s">
        <v>51</v>
      </c>
      <c r="AB62" s="90"/>
      <c r="AC62" s="90"/>
      <c r="AD62" s="90"/>
      <c r="AE62" s="90"/>
      <c r="AF62" s="89" t="s">
        <v>52</v>
      </c>
      <c r="AG62" s="90"/>
      <c r="AH62" s="90"/>
      <c r="AI62" s="12" t="s">
        <v>53</v>
      </c>
      <c r="AJ62" s="95" t="s">
        <v>54</v>
      </c>
      <c r="AK62" s="90"/>
      <c r="AL62" s="90"/>
      <c r="AM62" s="90"/>
      <c r="AN62" s="90"/>
      <c r="AO62" s="90"/>
      <c r="AP62" s="34">
        <v>0</v>
      </c>
      <c r="AQ62" s="34">
        <v>0</v>
      </c>
      <c r="AR62" s="34">
        <v>0</v>
      </c>
      <c r="AS62" s="87">
        <v>0</v>
      </c>
      <c r="AT62" s="88"/>
      <c r="AU62" s="87">
        <v>0</v>
      </c>
      <c r="AV62" s="88"/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14"/>
      <c r="BF62" s="14"/>
      <c r="BG62" s="14"/>
      <c r="BH62" s="14"/>
    </row>
    <row r="63" spans="1:60" hidden="1" x14ac:dyDescent="0.2">
      <c r="A63" s="89" t="s">
        <v>48</v>
      </c>
      <c r="B63" s="90"/>
      <c r="C63" s="89" t="s">
        <v>76</v>
      </c>
      <c r="D63" s="90"/>
      <c r="E63" s="89" t="s">
        <v>76</v>
      </c>
      <c r="F63" s="90"/>
      <c r="G63" s="89" t="s">
        <v>49</v>
      </c>
      <c r="H63" s="90"/>
      <c r="I63" s="89" t="s">
        <v>60</v>
      </c>
      <c r="J63" s="90"/>
      <c r="K63" s="90"/>
      <c r="L63" s="89" t="s">
        <v>60</v>
      </c>
      <c r="M63" s="90"/>
      <c r="N63" s="90"/>
      <c r="O63" s="89"/>
      <c r="P63" s="90"/>
      <c r="Q63" s="89"/>
      <c r="R63" s="90"/>
      <c r="S63" s="91" t="s">
        <v>111</v>
      </c>
      <c r="T63" s="92"/>
      <c r="U63" s="92"/>
      <c r="V63" s="92"/>
      <c r="W63" s="92"/>
      <c r="X63" s="92"/>
      <c r="Y63" s="92"/>
      <c r="Z63" s="92"/>
      <c r="AA63" s="89" t="s">
        <v>99</v>
      </c>
      <c r="AB63" s="90"/>
      <c r="AC63" s="90"/>
      <c r="AD63" s="90"/>
      <c r="AE63" s="90"/>
      <c r="AF63" s="89" t="s">
        <v>52</v>
      </c>
      <c r="AG63" s="90"/>
      <c r="AH63" s="90"/>
      <c r="AI63" s="12" t="s">
        <v>102</v>
      </c>
      <c r="AJ63" s="95" t="s">
        <v>103</v>
      </c>
      <c r="AK63" s="90"/>
      <c r="AL63" s="90"/>
      <c r="AM63" s="90"/>
      <c r="AN63" s="90"/>
      <c r="AO63" s="90"/>
      <c r="AP63" s="34">
        <v>250484</v>
      </c>
      <c r="AQ63" s="34">
        <v>0</v>
      </c>
      <c r="AR63" s="34">
        <v>250484</v>
      </c>
      <c r="AS63" s="87">
        <v>0</v>
      </c>
      <c r="AT63" s="88"/>
      <c r="AU63" s="87">
        <v>0</v>
      </c>
      <c r="AV63" s="88"/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14">
        <f t="shared" ref="BE63:BE94" si="6">+AQ63/AP63</f>
        <v>0</v>
      </c>
      <c r="BF63" s="14">
        <f t="shared" ref="BF63:BF94" si="7">+AU63/AP63</f>
        <v>0</v>
      </c>
      <c r="BG63" s="14">
        <f t="shared" ref="BG63:BG94" si="8">+AX63/AP63</f>
        <v>0</v>
      </c>
      <c r="BH63" s="14">
        <f t="shared" ref="BH63:BH94" si="9">+BB63/AP63</f>
        <v>0</v>
      </c>
    </row>
    <row r="64" spans="1:60" hidden="1" x14ac:dyDescent="0.2">
      <c r="A64" s="89" t="s">
        <v>48</v>
      </c>
      <c r="B64" s="90"/>
      <c r="C64" s="89" t="s">
        <v>76</v>
      </c>
      <c r="D64" s="90"/>
      <c r="E64" s="89" t="s">
        <v>76</v>
      </c>
      <c r="F64" s="90"/>
      <c r="G64" s="89" t="s">
        <v>49</v>
      </c>
      <c r="H64" s="90"/>
      <c r="I64" s="89" t="s">
        <v>60</v>
      </c>
      <c r="J64" s="90"/>
      <c r="K64" s="90"/>
      <c r="L64" s="89" t="s">
        <v>64</v>
      </c>
      <c r="M64" s="90"/>
      <c r="N64" s="90"/>
      <c r="O64" s="89"/>
      <c r="P64" s="90"/>
      <c r="Q64" s="89"/>
      <c r="R64" s="90"/>
      <c r="S64" s="91" t="s">
        <v>112</v>
      </c>
      <c r="T64" s="92"/>
      <c r="U64" s="92"/>
      <c r="V64" s="92"/>
      <c r="W64" s="92"/>
      <c r="X64" s="92"/>
      <c r="Y64" s="92"/>
      <c r="Z64" s="92"/>
      <c r="AA64" s="89" t="s">
        <v>51</v>
      </c>
      <c r="AB64" s="90"/>
      <c r="AC64" s="90"/>
      <c r="AD64" s="90"/>
      <c r="AE64" s="90"/>
      <c r="AF64" s="89" t="s">
        <v>52</v>
      </c>
      <c r="AG64" s="90"/>
      <c r="AH64" s="90"/>
      <c r="AI64" s="12" t="s">
        <v>53</v>
      </c>
      <c r="AJ64" s="95" t="s">
        <v>54</v>
      </c>
      <c r="AK64" s="90"/>
      <c r="AL64" s="90"/>
      <c r="AM64" s="90"/>
      <c r="AN64" s="90"/>
      <c r="AO64" s="90"/>
      <c r="AP64" s="34">
        <v>996502</v>
      </c>
      <c r="AQ64" s="34">
        <v>996502</v>
      </c>
      <c r="AR64" s="34">
        <v>0</v>
      </c>
      <c r="AS64" s="87">
        <v>0</v>
      </c>
      <c r="AT64" s="88"/>
      <c r="AU64" s="87">
        <v>996502</v>
      </c>
      <c r="AV64" s="88"/>
      <c r="AW64" s="34">
        <v>0</v>
      </c>
      <c r="AX64" s="34">
        <v>996502</v>
      </c>
      <c r="AY64" s="34">
        <v>0</v>
      </c>
      <c r="AZ64" s="34">
        <v>996502</v>
      </c>
      <c r="BA64" s="34">
        <v>0</v>
      </c>
      <c r="BB64" s="34">
        <v>996502</v>
      </c>
      <c r="BC64" s="34">
        <v>0</v>
      </c>
      <c r="BD64" s="34">
        <v>0</v>
      </c>
      <c r="BE64" s="14">
        <f t="shared" si="6"/>
        <v>1</v>
      </c>
      <c r="BF64" s="14">
        <f t="shared" si="7"/>
        <v>1</v>
      </c>
      <c r="BG64" s="14">
        <f t="shared" si="8"/>
        <v>1</v>
      </c>
      <c r="BH64" s="14">
        <f t="shared" si="9"/>
        <v>1</v>
      </c>
    </row>
    <row r="65" spans="1:60" hidden="1" x14ac:dyDescent="0.2">
      <c r="A65" s="89" t="s">
        <v>48</v>
      </c>
      <c r="B65" s="90"/>
      <c r="C65" s="89" t="s">
        <v>76</v>
      </c>
      <c r="D65" s="90"/>
      <c r="E65" s="89" t="s">
        <v>76</v>
      </c>
      <c r="F65" s="90"/>
      <c r="G65" s="89" t="s">
        <v>49</v>
      </c>
      <c r="H65" s="90"/>
      <c r="I65" s="89" t="s">
        <v>60</v>
      </c>
      <c r="J65" s="90"/>
      <c r="K65" s="90"/>
      <c r="L65" s="89" t="s">
        <v>64</v>
      </c>
      <c r="M65" s="90"/>
      <c r="N65" s="90"/>
      <c r="O65" s="89"/>
      <c r="P65" s="90"/>
      <c r="Q65" s="89"/>
      <c r="R65" s="90"/>
      <c r="S65" s="91" t="s">
        <v>112</v>
      </c>
      <c r="T65" s="92"/>
      <c r="U65" s="92"/>
      <c r="V65" s="92"/>
      <c r="W65" s="92"/>
      <c r="X65" s="92"/>
      <c r="Y65" s="92"/>
      <c r="Z65" s="92"/>
      <c r="AA65" s="89" t="s">
        <v>99</v>
      </c>
      <c r="AB65" s="90"/>
      <c r="AC65" s="90"/>
      <c r="AD65" s="90"/>
      <c r="AE65" s="90"/>
      <c r="AF65" s="89" t="s">
        <v>52</v>
      </c>
      <c r="AG65" s="90"/>
      <c r="AH65" s="90"/>
      <c r="AI65" s="12" t="s">
        <v>100</v>
      </c>
      <c r="AJ65" s="95" t="s">
        <v>101</v>
      </c>
      <c r="AK65" s="90"/>
      <c r="AL65" s="90"/>
      <c r="AM65" s="90"/>
      <c r="AN65" s="90"/>
      <c r="AO65" s="90"/>
      <c r="AP65" s="34">
        <v>8169367</v>
      </c>
      <c r="AQ65" s="34">
        <v>7969366</v>
      </c>
      <c r="AR65" s="34">
        <v>200001</v>
      </c>
      <c r="AS65" s="87">
        <v>0</v>
      </c>
      <c r="AT65" s="88"/>
      <c r="AU65" s="87">
        <v>7969366</v>
      </c>
      <c r="AV65" s="88"/>
      <c r="AW65" s="34">
        <v>0</v>
      </c>
      <c r="AX65" s="34">
        <v>7945119.9699999997</v>
      </c>
      <c r="AY65" s="34">
        <v>24246.03</v>
      </c>
      <c r="AZ65" s="34">
        <v>7945119.9699999997</v>
      </c>
      <c r="BA65" s="34">
        <v>0</v>
      </c>
      <c r="BB65" s="34">
        <v>7945119.9699999997</v>
      </c>
      <c r="BC65" s="34">
        <v>0</v>
      </c>
      <c r="BD65" s="34">
        <v>0</v>
      </c>
      <c r="BE65" s="14">
        <f t="shared" si="6"/>
        <v>0.97551817662249718</v>
      </c>
      <c r="BF65" s="14">
        <f t="shared" si="7"/>
        <v>0.97551817662249718</v>
      </c>
      <c r="BG65" s="14">
        <f t="shared" si="8"/>
        <v>0.97255025634177039</v>
      </c>
      <c r="BH65" s="14">
        <f t="shared" si="9"/>
        <v>0.97255025634177039</v>
      </c>
    </row>
    <row r="66" spans="1:60" hidden="1" x14ac:dyDescent="0.2">
      <c r="A66" s="89" t="s">
        <v>48</v>
      </c>
      <c r="B66" s="90"/>
      <c r="C66" s="89" t="s">
        <v>76</v>
      </c>
      <c r="D66" s="90"/>
      <c r="E66" s="89" t="s">
        <v>76</v>
      </c>
      <c r="F66" s="90"/>
      <c r="G66" s="89" t="s">
        <v>49</v>
      </c>
      <c r="H66" s="90"/>
      <c r="I66" s="89" t="s">
        <v>60</v>
      </c>
      <c r="J66" s="90"/>
      <c r="K66" s="90"/>
      <c r="L66" s="89" t="s">
        <v>66</v>
      </c>
      <c r="M66" s="90"/>
      <c r="N66" s="90"/>
      <c r="O66" s="89"/>
      <c r="P66" s="90"/>
      <c r="Q66" s="89"/>
      <c r="R66" s="90"/>
      <c r="S66" s="91" t="s">
        <v>113</v>
      </c>
      <c r="T66" s="92"/>
      <c r="U66" s="92"/>
      <c r="V66" s="92"/>
      <c r="W66" s="92"/>
      <c r="X66" s="92"/>
      <c r="Y66" s="92"/>
      <c r="Z66" s="92"/>
      <c r="AA66" s="89" t="s">
        <v>99</v>
      </c>
      <c r="AB66" s="90"/>
      <c r="AC66" s="90"/>
      <c r="AD66" s="90"/>
      <c r="AE66" s="90"/>
      <c r="AF66" s="89" t="s">
        <v>52</v>
      </c>
      <c r="AG66" s="90"/>
      <c r="AH66" s="90"/>
      <c r="AI66" s="12" t="s">
        <v>100</v>
      </c>
      <c r="AJ66" s="95" t="s">
        <v>101</v>
      </c>
      <c r="AK66" s="90"/>
      <c r="AL66" s="90"/>
      <c r="AM66" s="90"/>
      <c r="AN66" s="90"/>
      <c r="AO66" s="90"/>
      <c r="AP66" s="34">
        <v>1021853.66</v>
      </c>
      <c r="AQ66" s="34">
        <v>1021853.66</v>
      </c>
      <c r="AR66" s="34">
        <v>0</v>
      </c>
      <c r="AS66" s="87">
        <v>0</v>
      </c>
      <c r="AT66" s="88"/>
      <c r="AU66" s="87">
        <v>1021853.66</v>
      </c>
      <c r="AV66" s="88"/>
      <c r="AW66" s="34">
        <v>0</v>
      </c>
      <c r="AX66" s="34">
        <v>538076.66</v>
      </c>
      <c r="AY66" s="34">
        <v>483777</v>
      </c>
      <c r="AZ66" s="34">
        <v>538076.66</v>
      </c>
      <c r="BA66" s="34">
        <v>0</v>
      </c>
      <c r="BB66" s="34">
        <v>538076.66</v>
      </c>
      <c r="BC66" s="34">
        <v>0</v>
      </c>
      <c r="BD66" s="34">
        <v>0</v>
      </c>
      <c r="BE66" s="14">
        <f t="shared" si="6"/>
        <v>1</v>
      </c>
      <c r="BF66" s="14">
        <f t="shared" si="7"/>
        <v>1</v>
      </c>
      <c r="BG66" s="14">
        <f t="shared" si="8"/>
        <v>0.52656919582790362</v>
      </c>
      <c r="BH66" s="14">
        <f t="shared" si="9"/>
        <v>0.52656919582790362</v>
      </c>
    </row>
    <row r="67" spans="1:60" hidden="1" x14ac:dyDescent="0.2">
      <c r="A67" s="89" t="s">
        <v>48</v>
      </c>
      <c r="B67" s="90"/>
      <c r="C67" s="89" t="s">
        <v>76</v>
      </c>
      <c r="D67" s="90"/>
      <c r="E67" s="89" t="s">
        <v>76</v>
      </c>
      <c r="F67" s="90"/>
      <c r="G67" s="89" t="s">
        <v>49</v>
      </c>
      <c r="H67" s="90"/>
      <c r="I67" s="89" t="s">
        <v>62</v>
      </c>
      <c r="J67" s="90"/>
      <c r="K67" s="90"/>
      <c r="L67" s="89" t="s">
        <v>68</v>
      </c>
      <c r="M67" s="90"/>
      <c r="N67" s="90"/>
      <c r="O67" s="89"/>
      <c r="P67" s="90"/>
      <c r="Q67" s="89"/>
      <c r="R67" s="90"/>
      <c r="S67" s="91" t="s">
        <v>114</v>
      </c>
      <c r="T67" s="92"/>
      <c r="U67" s="92"/>
      <c r="V67" s="92"/>
      <c r="W67" s="92"/>
      <c r="X67" s="92"/>
      <c r="Y67" s="92"/>
      <c r="Z67" s="92"/>
      <c r="AA67" s="89" t="s">
        <v>99</v>
      </c>
      <c r="AB67" s="90"/>
      <c r="AC67" s="90"/>
      <c r="AD67" s="90"/>
      <c r="AE67" s="90"/>
      <c r="AF67" s="89" t="s">
        <v>52</v>
      </c>
      <c r="AG67" s="90"/>
      <c r="AH67" s="90"/>
      <c r="AI67" s="12" t="s">
        <v>100</v>
      </c>
      <c r="AJ67" s="95" t="s">
        <v>101</v>
      </c>
      <c r="AK67" s="90"/>
      <c r="AL67" s="90"/>
      <c r="AM67" s="90"/>
      <c r="AN67" s="90"/>
      <c r="AO67" s="90"/>
      <c r="AP67" s="34">
        <v>2500000</v>
      </c>
      <c r="AQ67" s="34">
        <v>2332400</v>
      </c>
      <c r="AR67" s="34">
        <v>167600</v>
      </c>
      <c r="AS67" s="87">
        <v>0</v>
      </c>
      <c r="AT67" s="88"/>
      <c r="AU67" s="87">
        <v>2332400</v>
      </c>
      <c r="AV67" s="88"/>
      <c r="AW67" s="34">
        <v>0</v>
      </c>
      <c r="AX67" s="34">
        <v>2332400</v>
      </c>
      <c r="AY67" s="34">
        <v>0</v>
      </c>
      <c r="AZ67" s="34">
        <v>2332400</v>
      </c>
      <c r="BA67" s="34">
        <v>0</v>
      </c>
      <c r="BB67" s="34">
        <v>2332400</v>
      </c>
      <c r="BC67" s="34">
        <v>0</v>
      </c>
      <c r="BD67" s="34">
        <v>0</v>
      </c>
      <c r="BE67" s="14">
        <f t="shared" si="6"/>
        <v>0.93296000000000001</v>
      </c>
      <c r="BF67" s="14">
        <f t="shared" si="7"/>
        <v>0.93296000000000001</v>
      </c>
      <c r="BG67" s="14">
        <f t="shared" si="8"/>
        <v>0.93296000000000001</v>
      </c>
      <c r="BH67" s="14">
        <f t="shared" si="9"/>
        <v>0.93296000000000001</v>
      </c>
    </row>
    <row r="68" spans="1:60" s="15" customFormat="1" hidden="1" x14ac:dyDescent="0.2">
      <c r="A68" s="77" t="s">
        <v>48</v>
      </c>
      <c r="B68" s="78"/>
      <c r="C68" s="77" t="s">
        <v>76</v>
      </c>
      <c r="D68" s="78"/>
      <c r="E68" s="77" t="s">
        <v>76</v>
      </c>
      <c r="F68" s="78"/>
      <c r="G68" s="77" t="s">
        <v>76</v>
      </c>
      <c r="H68" s="78"/>
      <c r="I68" s="77"/>
      <c r="J68" s="78"/>
      <c r="K68" s="78"/>
      <c r="L68" s="77"/>
      <c r="M68" s="78"/>
      <c r="N68" s="78"/>
      <c r="O68" s="77"/>
      <c r="P68" s="78"/>
      <c r="Q68" s="77"/>
      <c r="R68" s="78"/>
      <c r="S68" s="102" t="s">
        <v>115</v>
      </c>
      <c r="T68" s="78"/>
      <c r="U68" s="78"/>
      <c r="V68" s="78"/>
      <c r="W68" s="78"/>
      <c r="X68" s="78"/>
      <c r="Y68" s="78"/>
      <c r="Z68" s="78"/>
      <c r="AA68" s="77" t="s">
        <v>51</v>
      </c>
      <c r="AB68" s="78"/>
      <c r="AC68" s="78"/>
      <c r="AD68" s="78"/>
      <c r="AE68" s="78"/>
      <c r="AF68" s="77" t="s">
        <v>52</v>
      </c>
      <c r="AG68" s="78"/>
      <c r="AH68" s="78"/>
      <c r="AI68" s="9" t="s">
        <v>53</v>
      </c>
      <c r="AJ68" s="101" t="s">
        <v>54</v>
      </c>
      <c r="AK68" s="78"/>
      <c r="AL68" s="78"/>
      <c r="AM68" s="78"/>
      <c r="AN68" s="78"/>
      <c r="AO68" s="78"/>
      <c r="AP68" s="33">
        <v>352809486</v>
      </c>
      <c r="AQ68" s="33">
        <v>349425737.73000002</v>
      </c>
      <c r="AR68" s="33">
        <v>3383748.27</v>
      </c>
      <c r="AS68" s="80">
        <v>0</v>
      </c>
      <c r="AT68" s="81"/>
      <c r="AU68" s="80">
        <v>346853159.67000002</v>
      </c>
      <c r="AV68" s="81"/>
      <c r="AW68" s="33">
        <v>2572578.06</v>
      </c>
      <c r="AX68" s="33">
        <v>346396937.93000001</v>
      </c>
      <c r="AY68" s="33">
        <v>456221.74</v>
      </c>
      <c r="AZ68" s="33">
        <v>346396937.93000001</v>
      </c>
      <c r="BA68" s="33">
        <v>0</v>
      </c>
      <c r="BB68" s="33">
        <v>346396937.93000001</v>
      </c>
      <c r="BC68" s="33">
        <v>0</v>
      </c>
      <c r="BD68" s="33">
        <v>0</v>
      </c>
      <c r="BE68" s="11">
        <f t="shared" si="6"/>
        <v>0.99040913466255276</v>
      </c>
      <c r="BF68" s="11">
        <f t="shared" si="7"/>
        <v>0.98311744279460789</v>
      </c>
      <c r="BG68" s="11">
        <f t="shared" si="8"/>
        <v>0.98182433204191111</v>
      </c>
      <c r="BH68" s="11">
        <f t="shared" si="9"/>
        <v>0.98182433204191111</v>
      </c>
    </row>
    <row r="69" spans="1:60" s="15" customFormat="1" hidden="1" x14ac:dyDescent="0.2">
      <c r="A69" s="77" t="s">
        <v>48</v>
      </c>
      <c r="B69" s="78"/>
      <c r="C69" s="77" t="s">
        <v>76</v>
      </c>
      <c r="D69" s="78"/>
      <c r="E69" s="77" t="s">
        <v>76</v>
      </c>
      <c r="F69" s="78"/>
      <c r="G69" s="77" t="s">
        <v>76</v>
      </c>
      <c r="H69" s="78"/>
      <c r="I69" s="77"/>
      <c r="J69" s="78"/>
      <c r="K69" s="78"/>
      <c r="L69" s="77"/>
      <c r="M69" s="78"/>
      <c r="N69" s="78"/>
      <c r="O69" s="77"/>
      <c r="P69" s="78"/>
      <c r="Q69" s="77"/>
      <c r="R69" s="78"/>
      <c r="S69" s="102" t="s">
        <v>115</v>
      </c>
      <c r="T69" s="78"/>
      <c r="U69" s="78"/>
      <c r="V69" s="78"/>
      <c r="W69" s="78"/>
      <c r="X69" s="78"/>
      <c r="Y69" s="78"/>
      <c r="Z69" s="78"/>
      <c r="AA69" s="77" t="s">
        <v>99</v>
      </c>
      <c r="AB69" s="78"/>
      <c r="AC69" s="78"/>
      <c r="AD69" s="78"/>
      <c r="AE69" s="78"/>
      <c r="AF69" s="77" t="s">
        <v>52</v>
      </c>
      <c r="AG69" s="78"/>
      <c r="AH69" s="78"/>
      <c r="AI69" s="9" t="s">
        <v>100</v>
      </c>
      <c r="AJ69" s="101" t="s">
        <v>101</v>
      </c>
      <c r="AK69" s="78"/>
      <c r="AL69" s="78"/>
      <c r="AM69" s="78"/>
      <c r="AN69" s="78"/>
      <c r="AO69" s="78"/>
      <c r="AP69" s="33">
        <v>295629412.73000002</v>
      </c>
      <c r="AQ69" s="33">
        <v>288772221.31999999</v>
      </c>
      <c r="AR69" s="33">
        <v>6857191.4100000001</v>
      </c>
      <c r="AS69" s="80">
        <v>0</v>
      </c>
      <c r="AT69" s="81"/>
      <c r="AU69" s="80">
        <v>288772220.58999997</v>
      </c>
      <c r="AV69" s="81"/>
      <c r="AW69" s="33">
        <v>0.73</v>
      </c>
      <c r="AX69" s="33">
        <v>279250665.58999997</v>
      </c>
      <c r="AY69" s="33">
        <v>9521555</v>
      </c>
      <c r="AZ69" s="33">
        <v>278629578.58999997</v>
      </c>
      <c r="BA69" s="33">
        <v>621087</v>
      </c>
      <c r="BB69" s="33">
        <v>278629578.58999997</v>
      </c>
      <c r="BC69" s="33">
        <v>0</v>
      </c>
      <c r="BD69" s="33">
        <v>0</v>
      </c>
      <c r="BE69" s="11">
        <f t="shared" si="6"/>
        <v>0.97680477275019062</v>
      </c>
      <c r="BF69" s="11">
        <f t="shared" si="7"/>
        <v>0.97680477028088286</v>
      </c>
      <c r="BG69" s="11">
        <f t="shared" si="8"/>
        <v>0.94459703116564098</v>
      </c>
      <c r="BH69" s="11">
        <f t="shared" si="9"/>
        <v>0.94249613398404952</v>
      </c>
    </row>
    <row r="70" spans="1:60" s="15" customFormat="1" hidden="1" x14ac:dyDescent="0.2">
      <c r="A70" s="77" t="s">
        <v>48</v>
      </c>
      <c r="B70" s="78"/>
      <c r="C70" s="77" t="s">
        <v>76</v>
      </c>
      <c r="D70" s="78"/>
      <c r="E70" s="77" t="s">
        <v>76</v>
      </c>
      <c r="F70" s="78"/>
      <c r="G70" s="77" t="s">
        <v>76</v>
      </c>
      <c r="H70" s="78"/>
      <c r="I70" s="77"/>
      <c r="J70" s="78"/>
      <c r="K70" s="78"/>
      <c r="L70" s="77"/>
      <c r="M70" s="78"/>
      <c r="N70" s="78"/>
      <c r="O70" s="77"/>
      <c r="P70" s="78"/>
      <c r="Q70" s="77"/>
      <c r="R70" s="78"/>
      <c r="S70" s="102" t="s">
        <v>115</v>
      </c>
      <c r="T70" s="78"/>
      <c r="U70" s="78"/>
      <c r="V70" s="78"/>
      <c r="W70" s="78"/>
      <c r="X70" s="78"/>
      <c r="Y70" s="78"/>
      <c r="Z70" s="78"/>
      <c r="AA70" s="77" t="s">
        <v>99</v>
      </c>
      <c r="AB70" s="78"/>
      <c r="AC70" s="78"/>
      <c r="AD70" s="78"/>
      <c r="AE70" s="78"/>
      <c r="AF70" s="77" t="s">
        <v>52</v>
      </c>
      <c r="AG70" s="78"/>
      <c r="AH70" s="78"/>
      <c r="AI70" s="9" t="s">
        <v>102</v>
      </c>
      <c r="AJ70" s="101" t="s">
        <v>103</v>
      </c>
      <c r="AK70" s="78"/>
      <c r="AL70" s="78"/>
      <c r="AM70" s="78"/>
      <c r="AN70" s="78"/>
      <c r="AO70" s="78"/>
      <c r="AP70" s="33">
        <v>10501098.210000001</v>
      </c>
      <c r="AQ70" s="33">
        <v>6446564</v>
      </c>
      <c r="AR70" s="33">
        <v>4054534.21</v>
      </c>
      <c r="AS70" s="80">
        <v>0</v>
      </c>
      <c r="AT70" s="81"/>
      <c r="AU70" s="80">
        <v>6225465.79</v>
      </c>
      <c r="AV70" s="81"/>
      <c r="AW70" s="33">
        <v>221098.21</v>
      </c>
      <c r="AX70" s="33">
        <v>6225465.79</v>
      </c>
      <c r="AY70" s="33">
        <v>0</v>
      </c>
      <c r="AZ70" s="33">
        <v>6225465.79</v>
      </c>
      <c r="BA70" s="33">
        <v>0</v>
      </c>
      <c r="BB70" s="33">
        <v>6225465.79</v>
      </c>
      <c r="BC70" s="33">
        <v>0</v>
      </c>
      <c r="BD70" s="33">
        <v>0</v>
      </c>
      <c r="BE70" s="11">
        <f t="shared" si="6"/>
        <v>0.61389426811198244</v>
      </c>
      <c r="BF70" s="11">
        <f t="shared" si="7"/>
        <v>0.59283949787952694</v>
      </c>
      <c r="BG70" s="11">
        <f t="shared" si="8"/>
        <v>0.59283949787952694</v>
      </c>
      <c r="BH70" s="11">
        <f t="shared" si="9"/>
        <v>0.59283949787952694</v>
      </c>
    </row>
    <row r="71" spans="1:60" hidden="1" x14ac:dyDescent="0.2">
      <c r="A71" s="89" t="s">
        <v>48</v>
      </c>
      <c r="B71" s="90"/>
      <c r="C71" s="89" t="s">
        <v>76</v>
      </c>
      <c r="D71" s="90"/>
      <c r="E71" s="89" t="s">
        <v>76</v>
      </c>
      <c r="F71" s="90"/>
      <c r="G71" s="89" t="s">
        <v>76</v>
      </c>
      <c r="H71" s="90"/>
      <c r="I71" s="89" t="s">
        <v>64</v>
      </c>
      <c r="J71" s="90"/>
      <c r="K71" s="90"/>
      <c r="L71" s="89" t="s">
        <v>62</v>
      </c>
      <c r="M71" s="90"/>
      <c r="N71" s="90"/>
      <c r="O71" s="89"/>
      <c r="P71" s="90"/>
      <c r="Q71" s="89"/>
      <c r="R71" s="90"/>
      <c r="S71" s="91" t="s">
        <v>116</v>
      </c>
      <c r="T71" s="92"/>
      <c r="U71" s="92"/>
      <c r="V71" s="92"/>
      <c r="W71" s="92"/>
      <c r="X71" s="92"/>
      <c r="Y71" s="92"/>
      <c r="Z71" s="92"/>
      <c r="AA71" s="89" t="s">
        <v>51</v>
      </c>
      <c r="AB71" s="90"/>
      <c r="AC71" s="90"/>
      <c r="AD71" s="90"/>
      <c r="AE71" s="90"/>
      <c r="AF71" s="89" t="s">
        <v>52</v>
      </c>
      <c r="AG71" s="90"/>
      <c r="AH71" s="90"/>
      <c r="AI71" s="12" t="s">
        <v>53</v>
      </c>
      <c r="AJ71" s="95" t="s">
        <v>54</v>
      </c>
      <c r="AK71" s="90"/>
      <c r="AL71" s="90"/>
      <c r="AM71" s="90"/>
      <c r="AN71" s="90"/>
      <c r="AO71" s="90"/>
      <c r="AP71" s="34">
        <v>5992484</v>
      </c>
      <c r="AQ71" s="34">
        <v>5992484</v>
      </c>
      <c r="AR71" s="34">
        <v>0</v>
      </c>
      <c r="AS71" s="87">
        <v>0</v>
      </c>
      <c r="AT71" s="88"/>
      <c r="AU71" s="87">
        <v>5400098</v>
      </c>
      <c r="AV71" s="88"/>
      <c r="AW71" s="34">
        <v>592386</v>
      </c>
      <c r="AX71" s="34">
        <v>5400098</v>
      </c>
      <c r="AY71" s="34">
        <v>0</v>
      </c>
      <c r="AZ71" s="34">
        <v>5400098</v>
      </c>
      <c r="BA71" s="34">
        <v>0</v>
      </c>
      <c r="BB71" s="34">
        <v>5400098</v>
      </c>
      <c r="BC71" s="34">
        <v>0</v>
      </c>
      <c r="BD71" s="34">
        <v>0</v>
      </c>
      <c r="BE71" s="17">
        <f t="shared" si="6"/>
        <v>1</v>
      </c>
      <c r="BF71" s="17">
        <f t="shared" si="7"/>
        <v>0.90114516784692289</v>
      </c>
      <c r="BG71" s="17">
        <f t="shared" si="8"/>
        <v>0.90114516784692289</v>
      </c>
      <c r="BH71" s="17">
        <f t="shared" si="9"/>
        <v>0.90114516784692289</v>
      </c>
    </row>
    <row r="72" spans="1:60" hidden="1" x14ac:dyDescent="0.2">
      <c r="A72" s="89" t="s">
        <v>48</v>
      </c>
      <c r="B72" s="90"/>
      <c r="C72" s="89" t="s">
        <v>76</v>
      </c>
      <c r="D72" s="90"/>
      <c r="E72" s="89" t="s">
        <v>76</v>
      </c>
      <c r="F72" s="90"/>
      <c r="G72" s="89" t="s">
        <v>76</v>
      </c>
      <c r="H72" s="90"/>
      <c r="I72" s="89" t="s">
        <v>66</v>
      </c>
      <c r="J72" s="90"/>
      <c r="K72" s="90"/>
      <c r="L72" s="89" t="s">
        <v>62</v>
      </c>
      <c r="M72" s="90"/>
      <c r="N72" s="90"/>
      <c r="O72" s="89"/>
      <c r="P72" s="90"/>
      <c r="Q72" s="89"/>
      <c r="R72" s="90"/>
      <c r="S72" s="91" t="s">
        <v>117</v>
      </c>
      <c r="T72" s="92"/>
      <c r="U72" s="92"/>
      <c r="V72" s="92"/>
      <c r="W72" s="92"/>
      <c r="X72" s="92"/>
      <c r="Y72" s="92"/>
      <c r="Z72" s="92"/>
      <c r="AA72" s="89" t="s">
        <v>51</v>
      </c>
      <c r="AB72" s="90"/>
      <c r="AC72" s="90"/>
      <c r="AD72" s="90"/>
      <c r="AE72" s="90"/>
      <c r="AF72" s="89" t="s">
        <v>52</v>
      </c>
      <c r="AG72" s="90"/>
      <c r="AH72" s="90"/>
      <c r="AI72" s="12" t="s">
        <v>53</v>
      </c>
      <c r="AJ72" s="95" t="s">
        <v>54</v>
      </c>
      <c r="AK72" s="90"/>
      <c r="AL72" s="90"/>
      <c r="AM72" s="90"/>
      <c r="AN72" s="90"/>
      <c r="AO72" s="90"/>
      <c r="AP72" s="34">
        <v>3258639</v>
      </c>
      <c r="AQ72" s="34">
        <v>859200</v>
      </c>
      <c r="AR72" s="34">
        <v>2399439</v>
      </c>
      <c r="AS72" s="87">
        <v>0</v>
      </c>
      <c r="AT72" s="88"/>
      <c r="AU72" s="87">
        <v>859200</v>
      </c>
      <c r="AV72" s="88"/>
      <c r="AW72" s="34">
        <v>0</v>
      </c>
      <c r="AX72" s="34">
        <v>859200</v>
      </c>
      <c r="AY72" s="34">
        <v>0</v>
      </c>
      <c r="AZ72" s="34">
        <v>859200</v>
      </c>
      <c r="BA72" s="34">
        <v>0</v>
      </c>
      <c r="BB72" s="34">
        <v>859200</v>
      </c>
      <c r="BC72" s="34">
        <v>0</v>
      </c>
      <c r="BD72" s="34">
        <v>0</v>
      </c>
      <c r="BE72" s="17">
        <f t="shared" si="6"/>
        <v>0.26366835970477243</v>
      </c>
      <c r="BF72" s="17">
        <f t="shared" si="7"/>
        <v>0.26366835970477243</v>
      </c>
      <c r="BG72" s="17">
        <f t="shared" si="8"/>
        <v>0.26366835970477243</v>
      </c>
      <c r="BH72" s="17">
        <f t="shared" si="9"/>
        <v>0.26366835970477243</v>
      </c>
    </row>
    <row r="73" spans="1:60" hidden="1" x14ac:dyDescent="0.2">
      <c r="A73" s="89" t="s">
        <v>48</v>
      </c>
      <c r="B73" s="90"/>
      <c r="C73" s="89" t="s">
        <v>76</v>
      </c>
      <c r="D73" s="90"/>
      <c r="E73" s="89" t="s">
        <v>76</v>
      </c>
      <c r="F73" s="90"/>
      <c r="G73" s="89" t="s">
        <v>76</v>
      </c>
      <c r="H73" s="90"/>
      <c r="I73" s="89" t="s">
        <v>66</v>
      </c>
      <c r="J73" s="90"/>
      <c r="K73" s="90"/>
      <c r="L73" s="89" t="s">
        <v>72</v>
      </c>
      <c r="M73" s="90"/>
      <c r="N73" s="90"/>
      <c r="O73" s="89"/>
      <c r="P73" s="90"/>
      <c r="Q73" s="89"/>
      <c r="R73" s="90"/>
      <c r="S73" s="91" t="s">
        <v>118</v>
      </c>
      <c r="T73" s="92"/>
      <c r="U73" s="92"/>
      <c r="V73" s="92"/>
      <c r="W73" s="92"/>
      <c r="X73" s="92"/>
      <c r="Y73" s="92"/>
      <c r="Z73" s="92"/>
      <c r="AA73" s="89" t="s">
        <v>51</v>
      </c>
      <c r="AB73" s="90"/>
      <c r="AC73" s="90"/>
      <c r="AD73" s="90"/>
      <c r="AE73" s="90"/>
      <c r="AF73" s="89" t="s">
        <v>52</v>
      </c>
      <c r="AG73" s="90"/>
      <c r="AH73" s="90"/>
      <c r="AI73" s="12" t="s">
        <v>53</v>
      </c>
      <c r="AJ73" s="95" t="s">
        <v>54</v>
      </c>
      <c r="AK73" s="90"/>
      <c r="AL73" s="90"/>
      <c r="AM73" s="90"/>
      <c r="AN73" s="90"/>
      <c r="AO73" s="90"/>
      <c r="AP73" s="34">
        <v>2657636</v>
      </c>
      <c r="AQ73" s="34">
        <v>2657636</v>
      </c>
      <c r="AR73" s="34">
        <v>0</v>
      </c>
      <c r="AS73" s="87">
        <v>0</v>
      </c>
      <c r="AT73" s="88"/>
      <c r="AU73" s="87">
        <v>2657636</v>
      </c>
      <c r="AV73" s="88"/>
      <c r="AW73" s="34">
        <v>0</v>
      </c>
      <c r="AX73" s="34">
        <v>2657636</v>
      </c>
      <c r="AY73" s="34">
        <v>0</v>
      </c>
      <c r="AZ73" s="34">
        <v>2657636</v>
      </c>
      <c r="BA73" s="34">
        <v>0</v>
      </c>
      <c r="BB73" s="34">
        <v>2657636</v>
      </c>
      <c r="BC73" s="34">
        <v>0</v>
      </c>
      <c r="BD73" s="34">
        <v>0</v>
      </c>
      <c r="BE73" s="17">
        <f t="shared" si="6"/>
        <v>1</v>
      </c>
      <c r="BF73" s="17">
        <f t="shared" si="7"/>
        <v>1</v>
      </c>
      <c r="BG73" s="17">
        <f t="shared" si="8"/>
        <v>1</v>
      </c>
      <c r="BH73" s="17">
        <f t="shared" si="9"/>
        <v>1</v>
      </c>
    </row>
    <row r="74" spans="1:60" hidden="1" x14ac:dyDescent="0.2">
      <c r="A74" s="89" t="s">
        <v>48</v>
      </c>
      <c r="B74" s="90"/>
      <c r="C74" s="89" t="s">
        <v>76</v>
      </c>
      <c r="D74" s="90"/>
      <c r="E74" s="89" t="s">
        <v>76</v>
      </c>
      <c r="F74" s="90"/>
      <c r="G74" s="89" t="s">
        <v>76</v>
      </c>
      <c r="H74" s="90"/>
      <c r="I74" s="89" t="s">
        <v>66</v>
      </c>
      <c r="J74" s="90"/>
      <c r="K74" s="90"/>
      <c r="L74" s="89" t="s">
        <v>72</v>
      </c>
      <c r="M74" s="90"/>
      <c r="N74" s="90"/>
      <c r="O74" s="89"/>
      <c r="P74" s="90"/>
      <c r="Q74" s="89"/>
      <c r="R74" s="90"/>
      <c r="S74" s="91" t="s">
        <v>118</v>
      </c>
      <c r="T74" s="92"/>
      <c r="U74" s="92"/>
      <c r="V74" s="92"/>
      <c r="W74" s="92"/>
      <c r="X74" s="92"/>
      <c r="Y74" s="92"/>
      <c r="Z74" s="92"/>
      <c r="AA74" s="89" t="s">
        <v>99</v>
      </c>
      <c r="AB74" s="90"/>
      <c r="AC74" s="90"/>
      <c r="AD74" s="90"/>
      <c r="AE74" s="90"/>
      <c r="AF74" s="89" t="s">
        <v>52</v>
      </c>
      <c r="AG74" s="90"/>
      <c r="AH74" s="90"/>
      <c r="AI74" s="12" t="s">
        <v>100</v>
      </c>
      <c r="AJ74" s="95" t="s">
        <v>101</v>
      </c>
      <c r="AK74" s="90"/>
      <c r="AL74" s="90"/>
      <c r="AM74" s="90"/>
      <c r="AN74" s="90"/>
      <c r="AO74" s="90"/>
      <c r="AP74" s="34">
        <v>48489403</v>
      </c>
      <c r="AQ74" s="34">
        <v>48066033</v>
      </c>
      <c r="AR74" s="34">
        <v>423370</v>
      </c>
      <c r="AS74" s="87">
        <v>0</v>
      </c>
      <c r="AT74" s="88"/>
      <c r="AU74" s="87">
        <v>48066033</v>
      </c>
      <c r="AV74" s="88"/>
      <c r="AW74" s="34">
        <v>0</v>
      </c>
      <c r="AX74" s="34">
        <v>48066033</v>
      </c>
      <c r="AY74" s="34">
        <v>0</v>
      </c>
      <c r="AZ74" s="34">
        <v>48066033</v>
      </c>
      <c r="BA74" s="34">
        <v>0</v>
      </c>
      <c r="BB74" s="34">
        <v>48066033</v>
      </c>
      <c r="BC74" s="34">
        <v>0</v>
      </c>
      <c r="BD74" s="34">
        <v>0</v>
      </c>
      <c r="BE74" s="17">
        <f t="shared" si="6"/>
        <v>0.99126881393033439</v>
      </c>
      <c r="BF74" s="17">
        <f t="shared" si="7"/>
        <v>0.99126881393033439</v>
      </c>
      <c r="BG74" s="17">
        <f t="shared" si="8"/>
        <v>0.99126881393033439</v>
      </c>
      <c r="BH74" s="17">
        <f t="shared" si="9"/>
        <v>0.99126881393033439</v>
      </c>
    </row>
    <row r="75" spans="1:60" hidden="1" x14ac:dyDescent="0.2">
      <c r="A75" s="89" t="s">
        <v>48</v>
      </c>
      <c r="B75" s="90"/>
      <c r="C75" s="89" t="s">
        <v>76</v>
      </c>
      <c r="D75" s="90"/>
      <c r="E75" s="89" t="s">
        <v>76</v>
      </c>
      <c r="F75" s="90"/>
      <c r="G75" s="89" t="s">
        <v>76</v>
      </c>
      <c r="H75" s="90"/>
      <c r="I75" s="89" t="s">
        <v>68</v>
      </c>
      <c r="J75" s="90"/>
      <c r="K75" s="90"/>
      <c r="L75" s="89" t="s">
        <v>57</v>
      </c>
      <c r="M75" s="90"/>
      <c r="N75" s="90"/>
      <c r="O75" s="89"/>
      <c r="P75" s="90"/>
      <c r="Q75" s="89"/>
      <c r="R75" s="90"/>
      <c r="S75" s="91" t="s">
        <v>119</v>
      </c>
      <c r="T75" s="92"/>
      <c r="U75" s="92"/>
      <c r="V75" s="92"/>
      <c r="W75" s="92"/>
      <c r="X75" s="92"/>
      <c r="Y75" s="92"/>
      <c r="Z75" s="92"/>
      <c r="AA75" s="89" t="s">
        <v>51</v>
      </c>
      <c r="AB75" s="90"/>
      <c r="AC75" s="90"/>
      <c r="AD75" s="90"/>
      <c r="AE75" s="90"/>
      <c r="AF75" s="89" t="s">
        <v>52</v>
      </c>
      <c r="AG75" s="90"/>
      <c r="AH75" s="90"/>
      <c r="AI75" s="12" t="s">
        <v>53</v>
      </c>
      <c r="AJ75" s="95" t="s">
        <v>54</v>
      </c>
      <c r="AK75" s="90"/>
      <c r="AL75" s="90"/>
      <c r="AM75" s="90"/>
      <c r="AN75" s="90"/>
      <c r="AO75" s="90"/>
      <c r="AP75" s="34">
        <v>27846737</v>
      </c>
      <c r="AQ75" s="34">
        <v>27846737</v>
      </c>
      <c r="AR75" s="34">
        <v>0</v>
      </c>
      <c r="AS75" s="87">
        <v>0</v>
      </c>
      <c r="AT75" s="88"/>
      <c r="AU75" s="87">
        <v>27846737</v>
      </c>
      <c r="AV75" s="88"/>
      <c r="AW75" s="34">
        <v>0</v>
      </c>
      <c r="AX75" s="34">
        <v>27846737</v>
      </c>
      <c r="AY75" s="34">
        <v>0</v>
      </c>
      <c r="AZ75" s="34">
        <v>27846737</v>
      </c>
      <c r="BA75" s="34">
        <v>0</v>
      </c>
      <c r="BB75" s="34">
        <v>27846737</v>
      </c>
      <c r="BC75" s="34">
        <v>0</v>
      </c>
      <c r="BD75" s="34">
        <v>0</v>
      </c>
      <c r="BE75" s="17">
        <f t="shared" si="6"/>
        <v>1</v>
      </c>
      <c r="BF75" s="17">
        <f t="shared" si="7"/>
        <v>1</v>
      </c>
      <c r="BG75" s="17">
        <f t="shared" si="8"/>
        <v>1</v>
      </c>
      <c r="BH75" s="17">
        <f t="shared" si="9"/>
        <v>1</v>
      </c>
    </row>
    <row r="76" spans="1:60" hidden="1" x14ac:dyDescent="0.2">
      <c r="A76" s="89" t="s">
        <v>48</v>
      </c>
      <c r="B76" s="90"/>
      <c r="C76" s="89" t="s">
        <v>76</v>
      </c>
      <c r="D76" s="90"/>
      <c r="E76" s="89" t="s">
        <v>76</v>
      </c>
      <c r="F76" s="90"/>
      <c r="G76" s="89" t="s">
        <v>76</v>
      </c>
      <c r="H76" s="90"/>
      <c r="I76" s="89" t="s">
        <v>68</v>
      </c>
      <c r="J76" s="90"/>
      <c r="K76" s="90"/>
      <c r="L76" s="89" t="s">
        <v>57</v>
      </c>
      <c r="M76" s="90"/>
      <c r="N76" s="90"/>
      <c r="O76" s="89"/>
      <c r="P76" s="90"/>
      <c r="Q76" s="89"/>
      <c r="R76" s="90"/>
      <c r="S76" s="91" t="s">
        <v>119</v>
      </c>
      <c r="T76" s="92"/>
      <c r="U76" s="92"/>
      <c r="V76" s="92"/>
      <c r="W76" s="92"/>
      <c r="X76" s="92"/>
      <c r="Y76" s="92"/>
      <c r="Z76" s="92"/>
      <c r="AA76" s="89" t="s">
        <v>99</v>
      </c>
      <c r="AB76" s="90"/>
      <c r="AC76" s="90"/>
      <c r="AD76" s="90"/>
      <c r="AE76" s="90"/>
      <c r="AF76" s="89" t="s">
        <v>52</v>
      </c>
      <c r="AG76" s="90"/>
      <c r="AH76" s="90"/>
      <c r="AI76" s="12" t="s">
        <v>100</v>
      </c>
      <c r="AJ76" s="95" t="s">
        <v>101</v>
      </c>
      <c r="AK76" s="90"/>
      <c r="AL76" s="90"/>
      <c r="AM76" s="90"/>
      <c r="AN76" s="90"/>
      <c r="AO76" s="90"/>
      <c r="AP76" s="34">
        <v>21773300</v>
      </c>
      <c r="AQ76" s="34">
        <v>19282283.59</v>
      </c>
      <c r="AR76" s="34">
        <v>2491016.41</v>
      </c>
      <c r="AS76" s="87">
        <v>0</v>
      </c>
      <c r="AT76" s="88"/>
      <c r="AU76" s="87">
        <v>19282283.59</v>
      </c>
      <c r="AV76" s="88"/>
      <c r="AW76" s="34">
        <v>0</v>
      </c>
      <c r="AX76" s="34">
        <v>10710377.59</v>
      </c>
      <c r="AY76" s="34">
        <v>8571906</v>
      </c>
      <c r="AZ76" s="34">
        <v>10710377.59</v>
      </c>
      <c r="BA76" s="34">
        <v>0</v>
      </c>
      <c r="BB76" s="34">
        <v>10710377.59</v>
      </c>
      <c r="BC76" s="34">
        <v>0</v>
      </c>
      <c r="BD76" s="34">
        <v>0</v>
      </c>
      <c r="BE76" s="17">
        <f t="shared" si="6"/>
        <v>0.88559306995264842</v>
      </c>
      <c r="BF76" s="17">
        <f t="shared" si="7"/>
        <v>0.88559306995264842</v>
      </c>
      <c r="BG76" s="17">
        <f t="shared" si="8"/>
        <v>0.49190419412767011</v>
      </c>
      <c r="BH76" s="17">
        <f t="shared" si="9"/>
        <v>0.49190419412767011</v>
      </c>
    </row>
    <row r="77" spans="1:60" hidden="1" x14ac:dyDescent="0.2">
      <c r="A77" s="89" t="s">
        <v>48</v>
      </c>
      <c r="B77" s="90"/>
      <c r="C77" s="89" t="s">
        <v>76</v>
      </c>
      <c r="D77" s="90"/>
      <c r="E77" s="89" t="s">
        <v>76</v>
      </c>
      <c r="F77" s="90"/>
      <c r="G77" s="89" t="s">
        <v>76</v>
      </c>
      <c r="H77" s="90"/>
      <c r="I77" s="89" t="s">
        <v>70</v>
      </c>
      <c r="J77" s="90"/>
      <c r="K77" s="90"/>
      <c r="L77" s="89" t="s">
        <v>79</v>
      </c>
      <c r="M77" s="90"/>
      <c r="N77" s="90"/>
      <c r="O77" s="89"/>
      <c r="P77" s="90"/>
      <c r="Q77" s="89"/>
      <c r="R77" s="90"/>
      <c r="S77" s="91" t="s">
        <v>120</v>
      </c>
      <c r="T77" s="92"/>
      <c r="U77" s="92"/>
      <c r="V77" s="92"/>
      <c r="W77" s="92"/>
      <c r="X77" s="92"/>
      <c r="Y77" s="92"/>
      <c r="Z77" s="92"/>
      <c r="AA77" s="89" t="s">
        <v>51</v>
      </c>
      <c r="AB77" s="90"/>
      <c r="AC77" s="90"/>
      <c r="AD77" s="90"/>
      <c r="AE77" s="90"/>
      <c r="AF77" s="89" t="s">
        <v>52</v>
      </c>
      <c r="AG77" s="90"/>
      <c r="AH77" s="90"/>
      <c r="AI77" s="12" t="s">
        <v>53</v>
      </c>
      <c r="AJ77" s="95" t="s">
        <v>54</v>
      </c>
      <c r="AK77" s="90"/>
      <c r="AL77" s="90"/>
      <c r="AM77" s="90"/>
      <c r="AN77" s="90"/>
      <c r="AO77" s="90"/>
      <c r="AP77" s="34">
        <v>385000</v>
      </c>
      <c r="AQ77" s="34">
        <v>107900</v>
      </c>
      <c r="AR77" s="34">
        <v>277100</v>
      </c>
      <c r="AS77" s="87">
        <v>0</v>
      </c>
      <c r="AT77" s="88"/>
      <c r="AU77" s="87">
        <v>107900</v>
      </c>
      <c r="AV77" s="88"/>
      <c r="AW77" s="34">
        <v>0</v>
      </c>
      <c r="AX77" s="34">
        <v>107900</v>
      </c>
      <c r="AY77" s="34">
        <v>0</v>
      </c>
      <c r="AZ77" s="34">
        <v>107900</v>
      </c>
      <c r="BA77" s="34">
        <v>0</v>
      </c>
      <c r="BB77" s="34">
        <v>107900</v>
      </c>
      <c r="BC77" s="34">
        <v>0</v>
      </c>
      <c r="BD77" s="34">
        <v>0</v>
      </c>
      <c r="BE77" s="17">
        <f t="shared" si="6"/>
        <v>0.28025974025974026</v>
      </c>
      <c r="BF77" s="17">
        <f t="shared" si="7"/>
        <v>0.28025974025974026</v>
      </c>
      <c r="BG77" s="17">
        <f t="shared" si="8"/>
        <v>0.28025974025974026</v>
      </c>
      <c r="BH77" s="17">
        <f t="shared" si="9"/>
        <v>0.28025974025974026</v>
      </c>
    </row>
    <row r="78" spans="1:60" hidden="1" x14ac:dyDescent="0.2">
      <c r="A78" s="89" t="s">
        <v>48</v>
      </c>
      <c r="B78" s="90"/>
      <c r="C78" s="89" t="s">
        <v>76</v>
      </c>
      <c r="D78" s="90"/>
      <c r="E78" s="89" t="s">
        <v>76</v>
      </c>
      <c r="F78" s="90"/>
      <c r="G78" s="89" t="s">
        <v>76</v>
      </c>
      <c r="H78" s="90"/>
      <c r="I78" s="89" t="s">
        <v>70</v>
      </c>
      <c r="J78" s="90"/>
      <c r="K78" s="90"/>
      <c r="L78" s="89" t="s">
        <v>60</v>
      </c>
      <c r="M78" s="90"/>
      <c r="N78" s="90"/>
      <c r="O78" s="89"/>
      <c r="P78" s="90"/>
      <c r="Q78" s="89"/>
      <c r="R78" s="90"/>
      <c r="S78" s="91" t="s">
        <v>121</v>
      </c>
      <c r="T78" s="92"/>
      <c r="U78" s="92"/>
      <c r="V78" s="92"/>
      <c r="W78" s="92"/>
      <c r="X78" s="92"/>
      <c r="Y78" s="92"/>
      <c r="Z78" s="92"/>
      <c r="AA78" s="89" t="s">
        <v>51</v>
      </c>
      <c r="AB78" s="90"/>
      <c r="AC78" s="90"/>
      <c r="AD78" s="90"/>
      <c r="AE78" s="90"/>
      <c r="AF78" s="89" t="s">
        <v>52</v>
      </c>
      <c r="AG78" s="90"/>
      <c r="AH78" s="90"/>
      <c r="AI78" s="12" t="s">
        <v>53</v>
      </c>
      <c r="AJ78" s="95" t="s">
        <v>54</v>
      </c>
      <c r="AK78" s="90"/>
      <c r="AL78" s="90"/>
      <c r="AM78" s="90"/>
      <c r="AN78" s="90"/>
      <c r="AO78" s="90"/>
      <c r="AP78" s="34">
        <v>69835623</v>
      </c>
      <c r="AQ78" s="34">
        <v>69721604</v>
      </c>
      <c r="AR78" s="34">
        <v>114019</v>
      </c>
      <c r="AS78" s="87">
        <v>0</v>
      </c>
      <c r="AT78" s="88"/>
      <c r="AU78" s="87">
        <v>69721604</v>
      </c>
      <c r="AV78" s="88"/>
      <c r="AW78" s="34">
        <v>0</v>
      </c>
      <c r="AX78" s="34">
        <v>69721604</v>
      </c>
      <c r="AY78" s="34">
        <v>0</v>
      </c>
      <c r="AZ78" s="34">
        <v>69721604</v>
      </c>
      <c r="BA78" s="34">
        <v>0</v>
      </c>
      <c r="BB78" s="34">
        <v>69721604</v>
      </c>
      <c r="BC78" s="34">
        <v>0</v>
      </c>
      <c r="BD78" s="34">
        <v>0</v>
      </c>
      <c r="BE78" s="17">
        <f t="shared" si="6"/>
        <v>0.99836732322127353</v>
      </c>
      <c r="BF78" s="17">
        <f t="shared" si="7"/>
        <v>0.99836732322127353</v>
      </c>
      <c r="BG78" s="17">
        <f t="shared" si="8"/>
        <v>0.99836732322127353</v>
      </c>
      <c r="BH78" s="17">
        <f t="shared" si="9"/>
        <v>0.99836732322127353</v>
      </c>
    </row>
    <row r="79" spans="1:60" hidden="1" x14ac:dyDescent="0.2">
      <c r="A79" s="89" t="s">
        <v>48</v>
      </c>
      <c r="B79" s="90"/>
      <c r="C79" s="89" t="s">
        <v>76</v>
      </c>
      <c r="D79" s="90"/>
      <c r="E79" s="89" t="s">
        <v>76</v>
      </c>
      <c r="F79" s="90"/>
      <c r="G79" s="89" t="s">
        <v>76</v>
      </c>
      <c r="H79" s="90"/>
      <c r="I79" s="89" t="s">
        <v>70</v>
      </c>
      <c r="J79" s="90"/>
      <c r="K79" s="90"/>
      <c r="L79" s="89" t="s">
        <v>60</v>
      </c>
      <c r="M79" s="90"/>
      <c r="N79" s="90"/>
      <c r="O79" s="89"/>
      <c r="P79" s="90"/>
      <c r="Q79" s="89"/>
      <c r="R79" s="90"/>
      <c r="S79" s="91" t="s">
        <v>121</v>
      </c>
      <c r="T79" s="92"/>
      <c r="U79" s="92"/>
      <c r="V79" s="92"/>
      <c r="W79" s="92"/>
      <c r="X79" s="92"/>
      <c r="Y79" s="92"/>
      <c r="Z79" s="92"/>
      <c r="AA79" s="89" t="s">
        <v>99</v>
      </c>
      <c r="AB79" s="90"/>
      <c r="AC79" s="90"/>
      <c r="AD79" s="90"/>
      <c r="AE79" s="90"/>
      <c r="AF79" s="89" t="s">
        <v>52</v>
      </c>
      <c r="AG79" s="90"/>
      <c r="AH79" s="90"/>
      <c r="AI79" s="12" t="s">
        <v>100</v>
      </c>
      <c r="AJ79" s="95" t="s">
        <v>101</v>
      </c>
      <c r="AK79" s="90"/>
      <c r="AL79" s="90"/>
      <c r="AM79" s="90"/>
      <c r="AN79" s="90"/>
      <c r="AO79" s="90"/>
      <c r="AP79" s="34">
        <v>219530405</v>
      </c>
      <c r="AQ79" s="34">
        <v>215971600</v>
      </c>
      <c r="AR79" s="34">
        <v>3558805</v>
      </c>
      <c r="AS79" s="87">
        <v>0</v>
      </c>
      <c r="AT79" s="88"/>
      <c r="AU79" s="87">
        <v>215971600</v>
      </c>
      <c r="AV79" s="88"/>
      <c r="AW79" s="34">
        <v>0</v>
      </c>
      <c r="AX79" s="34">
        <v>215021951</v>
      </c>
      <c r="AY79" s="34">
        <v>949649</v>
      </c>
      <c r="AZ79" s="34">
        <v>214400864</v>
      </c>
      <c r="BA79" s="34">
        <v>621087</v>
      </c>
      <c r="BB79" s="34">
        <v>214400864</v>
      </c>
      <c r="BC79" s="34">
        <v>0</v>
      </c>
      <c r="BD79" s="34">
        <v>0</v>
      </c>
      <c r="BE79" s="17">
        <f t="shared" si="6"/>
        <v>0.98378901091172311</v>
      </c>
      <c r="BF79" s="17">
        <f t="shared" si="7"/>
        <v>0.98378901091172311</v>
      </c>
      <c r="BG79" s="17">
        <f t="shared" si="8"/>
        <v>0.97946319098714363</v>
      </c>
      <c r="BH79" s="17">
        <f t="shared" si="9"/>
        <v>0.9766340293500575</v>
      </c>
    </row>
    <row r="80" spans="1:60" hidden="1" x14ac:dyDescent="0.2">
      <c r="A80" s="89" t="s">
        <v>48</v>
      </c>
      <c r="B80" s="90"/>
      <c r="C80" s="89" t="s">
        <v>76</v>
      </c>
      <c r="D80" s="90"/>
      <c r="E80" s="89" t="s">
        <v>76</v>
      </c>
      <c r="F80" s="90"/>
      <c r="G80" s="89" t="s">
        <v>76</v>
      </c>
      <c r="H80" s="90"/>
      <c r="I80" s="89" t="s">
        <v>70</v>
      </c>
      <c r="J80" s="90"/>
      <c r="K80" s="90"/>
      <c r="L80" s="89" t="s">
        <v>62</v>
      </c>
      <c r="M80" s="90"/>
      <c r="N80" s="90"/>
      <c r="O80" s="89"/>
      <c r="P80" s="90"/>
      <c r="Q80" s="89"/>
      <c r="R80" s="90"/>
      <c r="S80" s="91" t="s">
        <v>122</v>
      </c>
      <c r="T80" s="92"/>
      <c r="U80" s="92"/>
      <c r="V80" s="92"/>
      <c r="W80" s="92"/>
      <c r="X80" s="92"/>
      <c r="Y80" s="92"/>
      <c r="Z80" s="92"/>
      <c r="AA80" s="89" t="s">
        <v>51</v>
      </c>
      <c r="AB80" s="90"/>
      <c r="AC80" s="90"/>
      <c r="AD80" s="90"/>
      <c r="AE80" s="90"/>
      <c r="AF80" s="89" t="s">
        <v>52</v>
      </c>
      <c r="AG80" s="90"/>
      <c r="AH80" s="90"/>
      <c r="AI80" s="12" t="s">
        <v>53</v>
      </c>
      <c r="AJ80" s="95" t="s">
        <v>54</v>
      </c>
      <c r="AK80" s="90"/>
      <c r="AL80" s="90"/>
      <c r="AM80" s="90"/>
      <c r="AN80" s="90"/>
      <c r="AO80" s="90"/>
      <c r="AP80" s="34">
        <v>18274120.5</v>
      </c>
      <c r="AQ80" s="34">
        <v>18196419.879999999</v>
      </c>
      <c r="AR80" s="34">
        <v>77700.62</v>
      </c>
      <c r="AS80" s="87">
        <v>0</v>
      </c>
      <c r="AT80" s="88"/>
      <c r="AU80" s="87">
        <v>18196419.879999999</v>
      </c>
      <c r="AV80" s="88"/>
      <c r="AW80" s="34">
        <v>0</v>
      </c>
      <c r="AX80" s="34">
        <v>18196419.879999999</v>
      </c>
      <c r="AY80" s="34">
        <v>0</v>
      </c>
      <c r="AZ80" s="34">
        <v>18196419.879999999</v>
      </c>
      <c r="BA80" s="34">
        <v>0</v>
      </c>
      <c r="BB80" s="34">
        <v>18196419.879999999</v>
      </c>
      <c r="BC80" s="34">
        <v>0</v>
      </c>
      <c r="BD80" s="34">
        <v>0</v>
      </c>
      <c r="BE80" s="17">
        <f t="shared" si="6"/>
        <v>0.99574805145889234</v>
      </c>
      <c r="BF80" s="17">
        <f t="shared" si="7"/>
        <v>0.99574805145889234</v>
      </c>
      <c r="BG80" s="17">
        <f t="shared" si="8"/>
        <v>0.99574805145889234</v>
      </c>
      <c r="BH80" s="17">
        <f t="shared" si="9"/>
        <v>0.99574805145889234</v>
      </c>
    </row>
    <row r="81" spans="1:60" hidden="1" x14ac:dyDescent="0.2">
      <c r="A81" s="89" t="s">
        <v>48</v>
      </c>
      <c r="B81" s="90"/>
      <c r="C81" s="89" t="s">
        <v>76</v>
      </c>
      <c r="D81" s="90"/>
      <c r="E81" s="89" t="s">
        <v>76</v>
      </c>
      <c r="F81" s="90"/>
      <c r="G81" s="89" t="s">
        <v>76</v>
      </c>
      <c r="H81" s="90"/>
      <c r="I81" s="89" t="s">
        <v>70</v>
      </c>
      <c r="J81" s="90"/>
      <c r="K81" s="90"/>
      <c r="L81" s="89" t="s">
        <v>64</v>
      </c>
      <c r="M81" s="90"/>
      <c r="N81" s="90"/>
      <c r="O81" s="89"/>
      <c r="P81" s="90"/>
      <c r="Q81" s="89"/>
      <c r="R81" s="90"/>
      <c r="S81" s="91" t="s">
        <v>123</v>
      </c>
      <c r="T81" s="92"/>
      <c r="U81" s="92"/>
      <c r="V81" s="92"/>
      <c r="W81" s="92"/>
      <c r="X81" s="92"/>
      <c r="Y81" s="92"/>
      <c r="Z81" s="92"/>
      <c r="AA81" s="89" t="s">
        <v>51</v>
      </c>
      <c r="AB81" s="90"/>
      <c r="AC81" s="90"/>
      <c r="AD81" s="90"/>
      <c r="AE81" s="90"/>
      <c r="AF81" s="89" t="s">
        <v>52</v>
      </c>
      <c r="AG81" s="90"/>
      <c r="AH81" s="90"/>
      <c r="AI81" s="12" t="s">
        <v>53</v>
      </c>
      <c r="AJ81" s="95" t="s">
        <v>54</v>
      </c>
      <c r="AK81" s="90"/>
      <c r="AL81" s="90"/>
      <c r="AM81" s="90"/>
      <c r="AN81" s="90"/>
      <c r="AO81" s="90"/>
      <c r="AP81" s="34">
        <v>172971854.78999999</v>
      </c>
      <c r="AQ81" s="34">
        <v>172968347.03</v>
      </c>
      <c r="AR81" s="34">
        <v>3507.76</v>
      </c>
      <c r="AS81" s="87">
        <v>0</v>
      </c>
      <c r="AT81" s="88"/>
      <c r="AU81" s="87">
        <v>172968347.03</v>
      </c>
      <c r="AV81" s="88"/>
      <c r="AW81" s="34">
        <v>0</v>
      </c>
      <c r="AX81" s="34">
        <v>172512125.28999999</v>
      </c>
      <c r="AY81" s="34">
        <v>456221.74</v>
      </c>
      <c r="AZ81" s="34">
        <v>172512125.28999999</v>
      </c>
      <c r="BA81" s="34">
        <v>0</v>
      </c>
      <c r="BB81" s="34">
        <v>172512125.28999999</v>
      </c>
      <c r="BC81" s="34">
        <v>0</v>
      </c>
      <c r="BD81" s="34">
        <v>0</v>
      </c>
      <c r="BE81" s="17">
        <f t="shared" si="6"/>
        <v>0.99997972063140417</v>
      </c>
      <c r="BF81" s="17">
        <f t="shared" si="7"/>
        <v>0.99997972063140417</v>
      </c>
      <c r="BG81" s="17">
        <f t="shared" si="8"/>
        <v>0.9973421716466061</v>
      </c>
      <c r="BH81" s="17">
        <f t="shared" si="9"/>
        <v>0.9973421716466061</v>
      </c>
    </row>
    <row r="82" spans="1:60" hidden="1" x14ac:dyDescent="0.2">
      <c r="A82" s="89" t="s">
        <v>48</v>
      </c>
      <c r="B82" s="90"/>
      <c r="C82" s="89" t="s">
        <v>76</v>
      </c>
      <c r="D82" s="90"/>
      <c r="E82" s="89" t="s">
        <v>76</v>
      </c>
      <c r="F82" s="90"/>
      <c r="G82" s="89" t="s">
        <v>76</v>
      </c>
      <c r="H82" s="90"/>
      <c r="I82" s="89" t="s">
        <v>70</v>
      </c>
      <c r="J82" s="90"/>
      <c r="K82" s="90"/>
      <c r="L82" s="89" t="s">
        <v>68</v>
      </c>
      <c r="M82" s="90"/>
      <c r="N82" s="90"/>
      <c r="O82" s="89"/>
      <c r="P82" s="90"/>
      <c r="Q82" s="89"/>
      <c r="R82" s="90"/>
      <c r="S82" s="91" t="s">
        <v>124</v>
      </c>
      <c r="T82" s="92"/>
      <c r="U82" s="92"/>
      <c r="V82" s="92"/>
      <c r="W82" s="92"/>
      <c r="X82" s="92"/>
      <c r="Y82" s="92"/>
      <c r="Z82" s="92"/>
      <c r="AA82" s="89" t="s">
        <v>51</v>
      </c>
      <c r="AB82" s="90"/>
      <c r="AC82" s="90"/>
      <c r="AD82" s="90"/>
      <c r="AE82" s="90"/>
      <c r="AF82" s="89" t="s">
        <v>52</v>
      </c>
      <c r="AG82" s="90"/>
      <c r="AH82" s="90"/>
      <c r="AI82" s="12" t="s">
        <v>53</v>
      </c>
      <c r="AJ82" s="95" t="s">
        <v>54</v>
      </c>
      <c r="AK82" s="90"/>
      <c r="AL82" s="90"/>
      <c r="AM82" s="90"/>
      <c r="AN82" s="90"/>
      <c r="AO82" s="90"/>
      <c r="AP82" s="34">
        <v>40289708.060000002</v>
      </c>
      <c r="AQ82" s="34">
        <v>40248925.82</v>
      </c>
      <c r="AR82" s="34">
        <v>40782.239999999998</v>
      </c>
      <c r="AS82" s="87">
        <v>0</v>
      </c>
      <c r="AT82" s="88"/>
      <c r="AU82" s="87">
        <v>38268733.759999998</v>
      </c>
      <c r="AV82" s="88"/>
      <c r="AW82" s="34">
        <v>1980192.06</v>
      </c>
      <c r="AX82" s="34">
        <v>38268733.759999998</v>
      </c>
      <c r="AY82" s="34">
        <v>0</v>
      </c>
      <c r="AZ82" s="34">
        <v>38268733.759999998</v>
      </c>
      <c r="BA82" s="34">
        <v>0</v>
      </c>
      <c r="BB82" s="34">
        <v>38268733.759999998</v>
      </c>
      <c r="BC82" s="34">
        <v>0</v>
      </c>
      <c r="BD82" s="34">
        <v>0</v>
      </c>
      <c r="BE82" s="17">
        <f t="shared" si="6"/>
        <v>0.99898777524177473</v>
      </c>
      <c r="BF82" s="17">
        <f t="shared" si="7"/>
        <v>0.94983894405513336</v>
      </c>
      <c r="BG82" s="17">
        <f t="shared" si="8"/>
        <v>0.94983894405513336</v>
      </c>
      <c r="BH82" s="17">
        <f t="shared" si="9"/>
        <v>0.94983894405513336</v>
      </c>
    </row>
    <row r="83" spans="1:60" hidden="1" x14ac:dyDescent="0.2">
      <c r="A83" s="89" t="s">
        <v>48</v>
      </c>
      <c r="B83" s="90"/>
      <c r="C83" s="89" t="s">
        <v>76</v>
      </c>
      <c r="D83" s="90"/>
      <c r="E83" s="89" t="s">
        <v>76</v>
      </c>
      <c r="F83" s="90"/>
      <c r="G83" s="89" t="s">
        <v>76</v>
      </c>
      <c r="H83" s="90"/>
      <c r="I83" s="89" t="s">
        <v>70</v>
      </c>
      <c r="J83" s="90"/>
      <c r="K83" s="90"/>
      <c r="L83" s="89" t="s">
        <v>68</v>
      </c>
      <c r="M83" s="90"/>
      <c r="N83" s="90"/>
      <c r="O83" s="89"/>
      <c r="P83" s="90"/>
      <c r="Q83" s="89"/>
      <c r="R83" s="90"/>
      <c r="S83" s="91" t="s">
        <v>124</v>
      </c>
      <c r="T83" s="92"/>
      <c r="U83" s="92"/>
      <c r="V83" s="92"/>
      <c r="W83" s="92"/>
      <c r="X83" s="92"/>
      <c r="Y83" s="92"/>
      <c r="Z83" s="92"/>
      <c r="AA83" s="89" t="s">
        <v>99</v>
      </c>
      <c r="AB83" s="90"/>
      <c r="AC83" s="90"/>
      <c r="AD83" s="90"/>
      <c r="AE83" s="90"/>
      <c r="AF83" s="89" t="s">
        <v>52</v>
      </c>
      <c r="AG83" s="90"/>
      <c r="AH83" s="90"/>
      <c r="AI83" s="12" t="s">
        <v>100</v>
      </c>
      <c r="AJ83" s="95" t="s">
        <v>101</v>
      </c>
      <c r="AK83" s="90"/>
      <c r="AL83" s="90"/>
      <c r="AM83" s="90"/>
      <c r="AN83" s="90"/>
      <c r="AO83" s="90"/>
      <c r="AP83" s="34">
        <v>5836304.7300000004</v>
      </c>
      <c r="AQ83" s="34">
        <v>5452304.7300000004</v>
      </c>
      <c r="AR83" s="34">
        <v>384000</v>
      </c>
      <c r="AS83" s="87">
        <v>0</v>
      </c>
      <c r="AT83" s="88"/>
      <c r="AU83" s="87">
        <v>5452304</v>
      </c>
      <c r="AV83" s="88"/>
      <c r="AW83" s="34">
        <v>0.73</v>
      </c>
      <c r="AX83" s="34">
        <v>5452304</v>
      </c>
      <c r="AY83" s="34">
        <v>0</v>
      </c>
      <c r="AZ83" s="34">
        <v>5452304</v>
      </c>
      <c r="BA83" s="34">
        <v>0</v>
      </c>
      <c r="BB83" s="34">
        <v>5452304</v>
      </c>
      <c r="BC83" s="34">
        <v>0</v>
      </c>
      <c r="BD83" s="34">
        <v>0</v>
      </c>
      <c r="BE83" s="17">
        <f t="shared" si="6"/>
        <v>0.93420494340774429</v>
      </c>
      <c r="BF83" s="17">
        <f t="shared" si="7"/>
        <v>0.93420481832860014</v>
      </c>
      <c r="BG83" s="17">
        <f t="shared" si="8"/>
        <v>0.93420481832860014</v>
      </c>
      <c r="BH83" s="17">
        <f t="shared" si="9"/>
        <v>0.93420481832860014</v>
      </c>
    </row>
    <row r="84" spans="1:60" hidden="1" x14ac:dyDescent="0.2">
      <c r="A84" s="89" t="s">
        <v>48</v>
      </c>
      <c r="B84" s="90"/>
      <c r="C84" s="89" t="s">
        <v>76</v>
      </c>
      <c r="D84" s="90"/>
      <c r="E84" s="89" t="s">
        <v>76</v>
      </c>
      <c r="F84" s="90"/>
      <c r="G84" s="89" t="s">
        <v>76</v>
      </c>
      <c r="H84" s="90"/>
      <c r="I84" s="89" t="s">
        <v>70</v>
      </c>
      <c r="J84" s="90"/>
      <c r="K84" s="90"/>
      <c r="L84" s="89" t="s">
        <v>68</v>
      </c>
      <c r="M84" s="90"/>
      <c r="N84" s="90"/>
      <c r="O84" s="89"/>
      <c r="P84" s="90"/>
      <c r="Q84" s="89"/>
      <c r="R84" s="90"/>
      <c r="S84" s="91" t="s">
        <v>124</v>
      </c>
      <c r="T84" s="92"/>
      <c r="U84" s="92"/>
      <c r="V84" s="92"/>
      <c r="W84" s="92"/>
      <c r="X84" s="92"/>
      <c r="Y84" s="92"/>
      <c r="Z84" s="92"/>
      <c r="AA84" s="89" t="s">
        <v>99</v>
      </c>
      <c r="AB84" s="90"/>
      <c r="AC84" s="90"/>
      <c r="AD84" s="90"/>
      <c r="AE84" s="90"/>
      <c r="AF84" s="89" t="s">
        <v>52</v>
      </c>
      <c r="AG84" s="90"/>
      <c r="AH84" s="90"/>
      <c r="AI84" s="12" t="s">
        <v>102</v>
      </c>
      <c r="AJ84" s="95" t="s">
        <v>103</v>
      </c>
      <c r="AK84" s="90"/>
      <c r="AL84" s="90"/>
      <c r="AM84" s="90"/>
      <c r="AN84" s="90"/>
      <c r="AO84" s="90"/>
      <c r="AP84" s="34">
        <v>10401098.210000001</v>
      </c>
      <c r="AQ84" s="34">
        <v>6367530.21</v>
      </c>
      <c r="AR84" s="34">
        <v>4033568</v>
      </c>
      <c r="AS84" s="87">
        <v>0</v>
      </c>
      <c r="AT84" s="88"/>
      <c r="AU84" s="87">
        <v>6146432</v>
      </c>
      <c r="AV84" s="88"/>
      <c r="AW84" s="34">
        <v>221098.21</v>
      </c>
      <c r="AX84" s="34">
        <v>6146432</v>
      </c>
      <c r="AY84" s="34">
        <v>0</v>
      </c>
      <c r="AZ84" s="34">
        <v>6146432</v>
      </c>
      <c r="BA84" s="34">
        <v>0</v>
      </c>
      <c r="BB84" s="34">
        <v>6146432</v>
      </c>
      <c r="BC84" s="34">
        <v>0</v>
      </c>
      <c r="BD84" s="34">
        <v>0</v>
      </c>
      <c r="BE84" s="17">
        <f t="shared" si="6"/>
        <v>0.61219787386278313</v>
      </c>
      <c r="BF84" s="17">
        <f t="shared" si="7"/>
        <v>0.59094067529240257</v>
      </c>
      <c r="BG84" s="17">
        <f t="shared" si="8"/>
        <v>0.59094067529240257</v>
      </c>
      <c r="BH84" s="17">
        <f t="shared" si="9"/>
        <v>0.59094067529240257</v>
      </c>
    </row>
    <row r="85" spans="1:60" hidden="1" x14ac:dyDescent="0.2">
      <c r="A85" s="89" t="s">
        <v>48</v>
      </c>
      <c r="B85" s="90"/>
      <c r="C85" s="89" t="s">
        <v>76</v>
      </c>
      <c r="D85" s="90"/>
      <c r="E85" s="89" t="s">
        <v>76</v>
      </c>
      <c r="F85" s="90"/>
      <c r="G85" s="89" t="s">
        <v>76</v>
      </c>
      <c r="H85" s="90"/>
      <c r="I85" s="89" t="s">
        <v>72</v>
      </c>
      <c r="J85" s="90"/>
      <c r="K85" s="90"/>
      <c r="L85" s="89" t="s">
        <v>62</v>
      </c>
      <c r="M85" s="90"/>
      <c r="N85" s="90"/>
      <c r="O85" s="89"/>
      <c r="P85" s="90"/>
      <c r="Q85" s="89"/>
      <c r="R85" s="90"/>
      <c r="S85" s="91" t="s">
        <v>125</v>
      </c>
      <c r="T85" s="92"/>
      <c r="U85" s="92"/>
      <c r="V85" s="92"/>
      <c r="W85" s="92"/>
      <c r="X85" s="92"/>
      <c r="Y85" s="92"/>
      <c r="Z85" s="92"/>
      <c r="AA85" s="89" t="s">
        <v>51</v>
      </c>
      <c r="AB85" s="90"/>
      <c r="AC85" s="90"/>
      <c r="AD85" s="90"/>
      <c r="AE85" s="90"/>
      <c r="AF85" s="89" t="s">
        <v>52</v>
      </c>
      <c r="AG85" s="90"/>
      <c r="AH85" s="90"/>
      <c r="AI85" s="12" t="s">
        <v>53</v>
      </c>
      <c r="AJ85" s="95" t="s">
        <v>54</v>
      </c>
      <c r="AK85" s="90"/>
      <c r="AL85" s="90"/>
      <c r="AM85" s="90"/>
      <c r="AN85" s="90"/>
      <c r="AO85" s="90"/>
      <c r="AP85" s="34">
        <v>4286183.6500000004</v>
      </c>
      <c r="AQ85" s="34">
        <v>3814984</v>
      </c>
      <c r="AR85" s="34">
        <v>471199.65</v>
      </c>
      <c r="AS85" s="87">
        <v>0</v>
      </c>
      <c r="AT85" s="88"/>
      <c r="AU85" s="87">
        <v>3814984</v>
      </c>
      <c r="AV85" s="88"/>
      <c r="AW85" s="34">
        <v>0</v>
      </c>
      <c r="AX85" s="34">
        <v>3814984</v>
      </c>
      <c r="AY85" s="34">
        <v>0</v>
      </c>
      <c r="AZ85" s="34">
        <v>3814984</v>
      </c>
      <c r="BA85" s="34">
        <v>0</v>
      </c>
      <c r="BB85" s="34">
        <v>3814984</v>
      </c>
      <c r="BC85" s="34">
        <v>0</v>
      </c>
      <c r="BD85" s="34">
        <v>0</v>
      </c>
      <c r="BE85" s="17">
        <f t="shared" si="6"/>
        <v>0.89006545484816069</v>
      </c>
      <c r="BF85" s="17">
        <f t="shared" si="7"/>
        <v>0.89006545484816069</v>
      </c>
      <c r="BG85" s="17">
        <f t="shared" si="8"/>
        <v>0.89006545484816069</v>
      </c>
      <c r="BH85" s="17">
        <f t="shared" si="9"/>
        <v>0.89006545484816069</v>
      </c>
    </row>
    <row r="86" spans="1:60" hidden="1" x14ac:dyDescent="0.2">
      <c r="A86" s="89" t="s">
        <v>48</v>
      </c>
      <c r="B86" s="90"/>
      <c r="C86" s="89" t="s">
        <v>76</v>
      </c>
      <c r="D86" s="90"/>
      <c r="E86" s="89" t="s">
        <v>76</v>
      </c>
      <c r="F86" s="90"/>
      <c r="G86" s="89" t="s">
        <v>76</v>
      </c>
      <c r="H86" s="90"/>
      <c r="I86" s="89" t="s">
        <v>72</v>
      </c>
      <c r="J86" s="90"/>
      <c r="K86" s="90"/>
      <c r="L86" s="89" t="s">
        <v>62</v>
      </c>
      <c r="M86" s="90"/>
      <c r="N86" s="90"/>
      <c r="O86" s="89"/>
      <c r="P86" s="90"/>
      <c r="Q86" s="89"/>
      <c r="R86" s="90"/>
      <c r="S86" s="91" t="s">
        <v>125</v>
      </c>
      <c r="T86" s="92"/>
      <c r="U86" s="92"/>
      <c r="V86" s="92"/>
      <c r="W86" s="92"/>
      <c r="X86" s="92"/>
      <c r="Y86" s="92"/>
      <c r="Z86" s="92"/>
      <c r="AA86" s="89" t="s">
        <v>99</v>
      </c>
      <c r="AB86" s="90"/>
      <c r="AC86" s="90"/>
      <c r="AD86" s="90"/>
      <c r="AE86" s="90"/>
      <c r="AF86" s="89" t="s">
        <v>52</v>
      </c>
      <c r="AG86" s="90"/>
      <c r="AH86" s="90"/>
      <c r="AI86" s="12" t="s">
        <v>102</v>
      </c>
      <c r="AJ86" s="95" t="s">
        <v>103</v>
      </c>
      <c r="AK86" s="90"/>
      <c r="AL86" s="90"/>
      <c r="AM86" s="90"/>
      <c r="AN86" s="90"/>
      <c r="AO86" s="90"/>
      <c r="AP86" s="34">
        <v>100000</v>
      </c>
      <c r="AQ86" s="34">
        <v>79033.789999999994</v>
      </c>
      <c r="AR86" s="34">
        <v>20966.21</v>
      </c>
      <c r="AS86" s="87">
        <v>0</v>
      </c>
      <c r="AT86" s="88"/>
      <c r="AU86" s="87">
        <v>79033.789999999994</v>
      </c>
      <c r="AV86" s="88"/>
      <c r="AW86" s="34">
        <v>0</v>
      </c>
      <c r="AX86" s="34">
        <v>79033.789999999994</v>
      </c>
      <c r="AY86" s="34">
        <v>0</v>
      </c>
      <c r="AZ86" s="34">
        <v>79033.789999999994</v>
      </c>
      <c r="BA86" s="34">
        <v>0</v>
      </c>
      <c r="BB86" s="34">
        <v>79033.789999999994</v>
      </c>
      <c r="BC86" s="34">
        <v>0</v>
      </c>
      <c r="BD86" s="34">
        <v>0</v>
      </c>
      <c r="BE86" s="17">
        <f t="shared" si="6"/>
        <v>0.79033789999999993</v>
      </c>
      <c r="BF86" s="17">
        <f t="shared" si="7"/>
        <v>0.79033789999999993</v>
      </c>
      <c r="BG86" s="17">
        <f t="shared" si="8"/>
        <v>0.79033789999999993</v>
      </c>
      <c r="BH86" s="17">
        <f t="shared" si="9"/>
        <v>0.79033789999999993</v>
      </c>
    </row>
    <row r="87" spans="1:60" hidden="1" x14ac:dyDescent="0.2">
      <c r="A87" s="89" t="s">
        <v>48</v>
      </c>
      <c r="B87" s="90"/>
      <c r="C87" s="89" t="s">
        <v>76</v>
      </c>
      <c r="D87" s="90"/>
      <c r="E87" s="89" t="s">
        <v>76</v>
      </c>
      <c r="F87" s="90"/>
      <c r="G87" s="89" t="s">
        <v>76</v>
      </c>
      <c r="H87" s="90"/>
      <c r="I87" s="89" t="s">
        <v>72</v>
      </c>
      <c r="J87" s="90"/>
      <c r="K87" s="90"/>
      <c r="L87" s="89" t="s">
        <v>66</v>
      </c>
      <c r="M87" s="90"/>
      <c r="N87" s="90"/>
      <c r="O87" s="89"/>
      <c r="P87" s="90"/>
      <c r="Q87" s="89"/>
      <c r="R87" s="90"/>
      <c r="S87" s="91" t="s">
        <v>126</v>
      </c>
      <c r="T87" s="92"/>
      <c r="U87" s="92"/>
      <c r="V87" s="92"/>
      <c r="W87" s="92"/>
      <c r="X87" s="92"/>
      <c r="Y87" s="92"/>
      <c r="Z87" s="92"/>
      <c r="AA87" s="89" t="s">
        <v>51</v>
      </c>
      <c r="AB87" s="90"/>
      <c r="AC87" s="90"/>
      <c r="AD87" s="90"/>
      <c r="AE87" s="90"/>
      <c r="AF87" s="89" t="s">
        <v>52</v>
      </c>
      <c r="AG87" s="90"/>
      <c r="AH87" s="90"/>
      <c r="AI87" s="12" t="s">
        <v>53</v>
      </c>
      <c r="AJ87" s="95" t="s">
        <v>54</v>
      </c>
      <c r="AK87" s="90"/>
      <c r="AL87" s="90"/>
      <c r="AM87" s="90"/>
      <c r="AN87" s="90"/>
      <c r="AO87" s="90"/>
      <c r="AP87" s="34">
        <v>6000000</v>
      </c>
      <c r="AQ87" s="34">
        <v>6000000</v>
      </c>
      <c r="AR87" s="34">
        <v>0</v>
      </c>
      <c r="AS87" s="87">
        <v>0</v>
      </c>
      <c r="AT87" s="88"/>
      <c r="AU87" s="87">
        <v>6000000</v>
      </c>
      <c r="AV87" s="88"/>
      <c r="AW87" s="34">
        <v>0</v>
      </c>
      <c r="AX87" s="34">
        <v>6000000</v>
      </c>
      <c r="AY87" s="34">
        <v>0</v>
      </c>
      <c r="AZ87" s="34">
        <v>6000000</v>
      </c>
      <c r="BA87" s="34">
        <v>0</v>
      </c>
      <c r="BB87" s="34">
        <v>6000000</v>
      </c>
      <c r="BC87" s="34">
        <v>0</v>
      </c>
      <c r="BD87" s="34">
        <v>0</v>
      </c>
      <c r="BE87" s="17">
        <f t="shared" si="6"/>
        <v>1</v>
      </c>
      <c r="BF87" s="17">
        <f t="shared" si="7"/>
        <v>1</v>
      </c>
      <c r="BG87" s="17">
        <f t="shared" si="8"/>
        <v>1</v>
      </c>
      <c r="BH87" s="17">
        <f t="shared" si="9"/>
        <v>1</v>
      </c>
    </row>
    <row r="88" spans="1:60" hidden="1" x14ac:dyDescent="0.2">
      <c r="A88" s="89" t="s">
        <v>48</v>
      </c>
      <c r="B88" s="90"/>
      <c r="C88" s="89" t="s">
        <v>76</v>
      </c>
      <c r="D88" s="90"/>
      <c r="E88" s="89" t="s">
        <v>76</v>
      </c>
      <c r="F88" s="90"/>
      <c r="G88" s="89" t="s">
        <v>76</v>
      </c>
      <c r="H88" s="90"/>
      <c r="I88" s="89" t="s">
        <v>72</v>
      </c>
      <c r="J88" s="90"/>
      <c r="K88" s="90"/>
      <c r="L88" s="89" t="s">
        <v>68</v>
      </c>
      <c r="M88" s="90"/>
      <c r="N88" s="90"/>
      <c r="O88" s="89"/>
      <c r="P88" s="90"/>
      <c r="Q88" s="89"/>
      <c r="R88" s="90"/>
      <c r="S88" s="91" t="s">
        <v>127</v>
      </c>
      <c r="T88" s="92"/>
      <c r="U88" s="92"/>
      <c r="V88" s="92"/>
      <c r="W88" s="92"/>
      <c r="X88" s="92"/>
      <c r="Y88" s="92"/>
      <c r="Z88" s="92"/>
      <c r="AA88" s="89" t="s">
        <v>51</v>
      </c>
      <c r="AB88" s="90"/>
      <c r="AC88" s="90"/>
      <c r="AD88" s="90"/>
      <c r="AE88" s="90"/>
      <c r="AF88" s="89" t="s">
        <v>52</v>
      </c>
      <c r="AG88" s="90"/>
      <c r="AH88" s="90"/>
      <c r="AI88" s="12" t="s">
        <v>53</v>
      </c>
      <c r="AJ88" s="95" t="s">
        <v>54</v>
      </c>
      <c r="AK88" s="90"/>
      <c r="AL88" s="90"/>
      <c r="AM88" s="90"/>
      <c r="AN88" s="90"/>
      <c r="AO88" s="90"/>
      <c r="AP88" s="34">
        <v>1011500</v>
      </c>
      <c r="AQ88" s="34">
        <v>1011500</v>
      </c>
      <c r="AR88" s="34">
        <v>0</v>
      </c>
      <c r="AS88" s="87">
        <v>0</v>
      </c>
      <c r="AT88" s="88"/>
      <c r="AU88" s="87">
        <v>1011500</v>
      </c>
      <c r="AV88" s="88"/>
      <c r="AW88" s="34">
        <v>0</v>
      </c>
      <c r="AX88" s="34">
        <v>1011500</v>
      </c>
      <c r="AY88" s="34">
        <v>0</v>
      </c>
      <c r="AZ88" s="34">
        <v>1011500</v>
      </c>
      <c r="BA88" s="34">
        <v>0</v>
      </c>
      <c r="BB88" s="34">
        <v>1011500</v>
      </c>
      <c r="BC88" s="34">
        <v>0</v>
      </c>
      <c r="BD88" s="34">
        <v>0</v>
      </c>
      <c r="BE88" s="17">
        <f t="shared" si="6"/>
        <v>1</v>
      </c>
      <c r="BF88" s="17">
        <f t="shared" si="7"/>
        <v>1</v>
      </c>
      <c r="BG88" s="17">
        <f t="shared" si="8"/>
        <v>1</v>
      </c>
      <c r="BH88" s="17">
        <f t="shared" si="9"/>
        <v>1</v>
      </c>
    </row>
    <row r="89" spans="1:60" ht="37.5" customHeight="1" x14ac:dyDescent="0.2">
      <c r="A89" s="96" t="s">
        <v>128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4"/>
      <c r="AP89" s="18">
        <f>+AP51+AP52+AP53+AP68+AP69+AP70</f>
        <v>702912950</v>
      </c>
      <c r="AQ89" s="18">
        <f t="shared" ref="AQ89:AR89" si="10">+AQ51+AQ52+AQ53+AQ68+AQ69+AQ70</f>
        <v>686999021.66000009</v>
      </c>
      <c r="AR89" s="18">
        <f t="shared" si="10"/>
        <v>15913928.34</v>
      </c>
      <c r="AS89" s="99">
        <f>+AS70+AS69+AS68+AS53+AS52+AS51</f>
        <v>0</v>
      </c>
      <c r="AT89" s="100"/>
      <c r="AU89" s="99">
        <f>+AU70+AU69+AU68+AU53+AU52+AU51</f>
        <v>684205344.65999985</v>
      </c>
      <c r="AV89" s="100"/>
      <c r="AW89" s="18">
        <f t="shared" ref="AW89:BD89" si="11">+AW51+AW52+AW53+AW68+AW69+AW70</f>
        <v>2793677</v>
      </c>
      <c r="AX89" s="18">
        <f t="shared" si="11"/>
        <v>670709401.0999999</v>
      </c>
      <c r="AY89" s="18">
        <f t="shared" si="11"/>
        <v>13495943.559999999</v>
      </c>
      <c r="AZ89" s="18">
        <f t="shared" si="11"/>
        <v>670088314.0999999</v>
      </c>
      <c r="BA89" s="18">
        <f t="shared" si="11"/>
        <v>621087</v>
      </c>
      <c r="BB89" s="18">
        <f t="shared" si="11"/>
        <v>670088314.0999999</v>
      </c>
      <c r="BC89" s="18">
        <f t="shared" si="11"/>
        <v>0</v>
      </c>
      <c r="BD89" s="18">
        <f t="shared" si="11"/>
        <v>0</v>
      </c>
      <c r="BE89" s="16">
        <f t="shared" si="6"/>
        <v>0.9773600296594338</v>
      </c>
      <c r="BF89" s="16">
        <f t="shared" si="7"/>
        <v>0.97338560153145537</v>
      </c>
      <c r="BG89" s="16">
        <f t="shared" si="8"/>
        <v>0.9541855803054986</v>
      </c>
      <c r="BH89" s="16">
        <f t="shared" si="9"/>
        <v>0.95330199009706662</v>
      </c>
    </row>
    <row r="90" spans="1:60" hidden="1" x14ac:dyDescent="0.2">
      <c r="A90" s="89" t="s">
        <v>48</v>
      </c>
      <c r="B90" s="90"/>
      <c r="C90" s="89" t="s">
        <v>86</v>
      </c>
      <c r="D90" s="90"/>
      <c r="E90" s="89" t="s">
        <v>129</v>
      </c>
      <c r="F90" s="90"/>
      <c r="G90" s="89"/>
      <c r="H90" s="90"/>
      <c r="I90" s="89"/>
      <c r="J90" s="90"/>
      <c r="K90" s="90"/>
      <c r="L90" s="89"/>
      <c r="M90" s="90"/>
      <c r="N90" s="90"/>
      <c r="O90" s="89"/>
      <c r="P90" s="90"/>
      <c r="Q90" s="89"/>
      <c r="R90" s="90"/>
      <c r="S90" s="91" t="s">
        <v>130</v>
      </c>
      <c r="T90" s="92"/>
      <c r="U90" s="92"/>
      <c r="V90" s="92"/>
      <c r="W90" s="92"/>
      <c r="X90" s="92"/>
      <c r="Y90" s="92"/>
      <c r="Z90" s="92"/>
      <c r="AA90" s="89" t="s">
        <v>51</v>
      </c>
      <c r="AB90" s="90"/>
      <c r="AC90" s="90"/>
      <c r="AD90" s="90"/>
      <c r="AE90" s="90"/>
      <c r="AF90" s="89" t="s">
        <v>52</v>
      </c>
      <c r="AG90" s="90"/>
      <c r="AH90" s="90"/>
      <c r="AI90" s="12" t="s">
        <v>53</v>
      </c>
      <c r="AJ90" s="95" t="s">
        <v>54</v>
      </c>
      <c r="AK90" s="90"/>
      <c r="AL90" s="90"/>
      <c r="AM90" s="90"/>
      <c r="AN90" s="90"/>
      <c r="AO90" s="90"/>
      <c r="AP90" s="34">
        <v>28035300</v>
      </c>
      <c r="AQ90" s="34">
        <v>17503378</v>
      </c>
      <c r="AR90" s="34">
        <v>10531922</v>
      </c>
      <c r="AS90" s="87">
        <v>0</v>
      </c>
      <c r="AT90" s="88"/>
      <c r="AU90" s="87">
        <v>17503378</v>
      </c>
      <c r="AV90" s="88"/>
      <c r="AW90" s="34">
        <v>0</v>
      </c>
      <c r="AX90" s="34">
        <v>17503378</v>
      </c>
      <c r="AY90" s="34">
        <v>0</v>
      </c>
      <c r="AZ90" s="34">
        <v>17503378</v>
      </c>
      <c r="BA90" s="34">
        <v>0</v>
      </c>
      <c r="BB90" s="34">
        <v>17503378</v>
      </c>
      <c r="BC90" s="34">
        <v>0</v>
      </c>
      <c r="BD90" s="34">
        <v>15696648</v>
      </c>
      <c r="BE90" s="17">
        <f t="shared" si="6"/>
        <v>0.6243335366484396</v>
      </c>
      <c r="BF90" s="17">
        <f t="shared" si="7"/>
        <v>0.6243335366484396</v>
      </c>
      <c r="BG90" s="17">
        <f t="shared" si="8"/>
        <v>0.6243335366484396</v>
      </c>
      <c r="BH90" s="17">
        <f t="shared" si="9"/>
        <v>0.6243335366484396</v>
      </c>
    </row>
    <row r="91" spans="1:60" hidden="1" x14ac:dyDescent="0.2">
      <c r="A91" s="89" t="s">
        <v>48</v>
      </c>
      <c r="B91" s="90"/>
      <c r="C91" s="89" t="s">
        <v>86</v>
      </c>
      <c r="D91" s="90"/>
      <c r="E91" s="89" t="s">
        <v>129</v>
      </c>
      <c r="F91" s="90"/>
      <c r="G91" s="89" t="s">
        <v>76</v>
      </c>
      <c r="H91" s="90"/>
      <c r="I91" s="89"/>
      <c r="J91" s="90"/>
      <c r="K91" s="90"/>
      <c r="L91" s="89"/>
      <c r="M91" s="90"/>
      <c r="N91" s="90"/>
      <c r="O91" s="89"/>
      <c r="P91" s="90"/>
      <c r="Q91" s="89"/>
      <c r="R91" s="90"/>
      <c r="S91" s="91" t="s">
        <v>131</v>
      </c>
      <c r="T91" s="92"/>
      <c r="U91" s="92"/>
      <c r="V91" s="92"/>
      <c r="W91" s="92"/>
      <c r="X91" s="92"/>
      <c r="Y91" s="92"/>
      <c r="Z91" s="92"/>
      <c r="AA91" s="89" t="s">
        <v>51</v>
      </c>
      <c r="AB91" s="90"/>
      <c r="AC91" s="90"/>
      <c r="AD91" s="90"/>
      <c r="AE91" s="90"/>
      <c r="AF91" s="89" t="s">
        <v>52</v>
      </c>
      <c r="AG91" s="90"/>
      <c r="AH91" s="90"/>
      <c r="AI91" s="12" t="s">
        <v>53</v>
      </c>
      <c r="AJ91" s="95" t="s">
        <v>54</v>
      </c>
      <c r="AK91" s="90"/>
      <c r="AL91" s="90"/>
      <c r="AM91" s="90"/>
      <c r="AN91" s="90"/>
      <c r="AO91" s="90"/>
      <c r="AP91" s="34">
        <v>28035300</v>
      </c>
      <c r="AQ91" s="34">
        <v>17503378</v>
      </c>
      <c r="AR91" s="34">
        <v>10531922</v>
      </c>
      <c r="AS91" s="87">
        <v>0</v>
      </c>
      <c r="AT91" s="88"/>
      <c r="AU91" s="87">
        <v>17503378</v>
      </c>
      <c r="AV91" s="88"/>
      <c r="AW91" s="34">
        <v>0</v>
      </c>
      <c r="AX91" s="34">
        <v>17503378</v>
      </c>
      <c r="AY91" s="34">
        <v>0</v>
      </c>
      <c r="AZ91" s="34">
        <v>17503378</v>
      </c>
      <c r="BA91" s="34">
        <v>0</v>
      </c>
      <c r="BB91" s="34">
        <v>17503378</v>
      </c>
      <c r="BC91" s="34">
        <v>0</v>
      </c>
      <c r="BD91" s="34">
        <v>15696648</v>
      </c>
      <c r="BE91" s="17">
        <f t="shared" si="6"/>
        <v>0.6243335366484396</v>
      </c>
      <c r="BF91" s="17">
        <f t="shared" si="7"/>
        <v>0.6243335366484396</v>
      </c>
      <c r="BG91" s="17">
        <f t="shared" si="8"/>
        <v>0.6243335366484396</v>
      </c>
      <c r="BH91" s="17">
        <f t="shared" si="9"/>
        <v>0.6243335366484396</v>
      </c>
    </row>
    <row r="92" spans="1:60" s="15" customFormat="1" hidden="1" x14ac:dyDescent="0.2">
      <c r="A92" s="77" t="s">
        <v>48</v>
      </c>
      <c r="B92" s="78"/>
      <c r="C92" s="77" t="s">
        <v>86</v>
      </c>
      <c r="D92" s="78"/>
      <c r="E92" s="77" t="s">
        <v>129</v>
      </c>
      <c r="F92" s="78"/>
      <c r="G92" s="77" t="s">
        <v>76</v>
      </c>
      <c r="H92" s="78"/>
      <c r="I92" s="77" t="s">
        <v>132</v>
      </c>
      <c r="J92" s="78"/>
      <c r="K92" s="78"/>
      <c r="L92" s="77"/>
      <c r="M92" s="78"/>
      <c r="N92" s="78"/>
      <c r="O92" s="77"/>
      <c r="P92" s="78"/>
      <c r="Q92" s="77"/>
      <c r="R92" s="78"/>
      <c r="S92" s="75" t="s">
        <v>133</v>
      </c>
      <c r="T92" s="76"/>
      <c r="U92" s="76"/>
      <c r="V92" s="76"/>
      <c r="W92" s="76"/>
      <c r="X92" s="76"/>
      <c r="Y92" s="76"/>
      <c r="Z92" s="76"/>
      <c r="AA92" s="77" t="s">
        <v>51</v>
      </c>
      <c r="AB92" s="78"/>
      <c r="AC92" s="78"/>
      <c r="AD92" s="78"/>
      <c r="AE92" s="78"/>
      <c r="AF92" s="77" t="s">
        <v>52</v>
      </c>
      <c r="AG92" s="78"/>
      <c r="AH92" s="78"/>
      <c r="AI92" s="9" t="s">
        <v>53</v>
      </c>
      <c r="AJ92" s="101" t="s">
        <v>54</v>
      </c>
      <c r="AK92" s="78"/>
      <c r="AL92" s="78"/>
      <c r="AM92" s="78"/>
      <c r="AN92" s="78"/>
      <c r="AO92" s="78"/>
      <c r="AP92" s="33">
        <v>28035300</v>
      </c>
      <c r="AQ92" s="33">
        <v>17503378</v>
      </c>
      <c r="AR92" s="33">
        <v>10531922</v>
      </c>
      <c r="AS92" s="80">
        <v>0</v>
      </c>
      <c r="AT92" s="81"/>
      <c r="AU92" s="80">
        <v>17503378</v>
      </c>
      <c r="AV92" s="81"/>
      <c r="AW92" s="33">
        <v>0</v>
      </c>
      <c r="AX92" s="33">
        <v>17503378</v>
      </c>
      <c r="AY92" s="33">
        <v>0</v>
      </c>
      <c r="AZ92" s="33">
        <v>17503378</v>
      </c>
      <c r="BA92" s="33">
        <v>0</v>
      </c>
      <c r="BB92" s="33">
        <v>17503378</v>
      </c>
      <c r="BC92" s="33">
        <v>0</v>
      </c>
      <c r="BD92" s="33">
        <v>15696648</v>
      </c>
      <c r="BE92" s="11">
        <f t="shared" si="6"/>
        <v>0.6243335366484396</v>
      </c>
      <c r="BF92" s="11">
        <f t="shared" si="7"/>
        <v>0.6243335366484396</v>
      </c>
      <c r="BG92" s="11">
        <f t="shared" si="8"/>
        <v>0.6243335366484396</v>
      </c>
      <c r="BH92" s="11">
        <f t="shared" si="9"/>
        <v>0.6243335366484396</v>
      </c>
    </row>
    <row r="93" spans="1:60" hidden="1" x14ac:dyDescent="0.2">
      <c r="A93" s="89" t="s">
        <v>48</v>
      </c>
      <c r="B93" s="90"/>
      <c r="C93" s="89" t="s">
        <v>86</v>
      </c>
      <c r="D93" s="90"/>
      <c r="E93" s="89" t="s">
        <v>129</v>
      </c>
      <c r="F93" s="90"/>
      <c r="G93" s="89" t="s">
        <v>76</v>
      </c>
      <c r="H93" s="90"/>
      <c r="I93" s="89" t="s">
        <v>132</v>
      </c>
      <c r="J93" s="90"/>
      <c r="K93" s="90"/>
      <c r="L93" s="89" t="s">
        <v>57</v>
      </c>
      <c r="M93" s="90"/>
      <c r="N93" s="90"/>
      <c r="O93" s="89"/>
      <c r="P93" s="90"/>
      <c r="Q93" s="89"/>
      <c r="R93" s="90"/>
      <c r="S93" s="91" t="s">
        <v>134</v>
      </c>
      <c r="T93" s="92"/>
      <c r="U93" s="92"/>
      <c r="V93" s="92"/>
      <c r="W93" s="92"/>
      <c r="X93" s="92"/>
      <c r="Y93" s="92"/>
      <c r="Z93" s="92"/>
      <c r="AA93" s="89" t="s">
        <v>51</v>
      </c>
      <c r="AB93" s="90"/>
      <c r="AC93" s="90"/>
      <c r="AD93" s="90"/>
      <c r="AE93" s="90"/>
      <c r="AF93" s="89" t="s">
        <v>52</v>
      </c>
      <c r="AG93" s="90"/>
      <c r="AH93" s="90"/>
      <c r="AI93" s="12" t="s">
        <v>53</v>
      </c>
      <c r="AJ93" s="95" t="s">
        <v>54</v>
      </c>
      <c r="AK93" s="90"/>
      <c r="AL93" s="90"/>
      <c r="AM93" s="90"/>
      <c r="AN93" s="90"/>
      <c r="AO93" s="90"/>
      <c r="AP93" s="34">
        <v>17717461</v>
      </c>
      <c r="AQ93" s="34">
        <v>7185539</v>
      </c>
      <c r="AR93" s="34">
        <v>10531922</v>
      </c>
      <c r="AS93" s="87">
        <v>0</v>
      </c>
      <c r="AT93" s="88"/>
      <c r="AU93" s="87">
        <v>7185539</v>
      </c>
      <c r="AV93" s="88"/>
      <c r="AW93" s="34">
        <v>0</v>
      </c>
      <c r="AX93" s="34">
        <v>7185539</v>
      </c>
      <c r="AY93" s="34">
        <v>0</v>
      </c>
      <c r="AZ93" s="34">
        <v>7185539</v>
      </c>
      <c r="BA93" s="34">
        <v>0</v>
      </c>
      <c r="BB93" s="34">
        <v>7185539</v>
      </c>
      <c r="BC93" s="34">
        <v>0</v>
      </c>
      <c r="BD93" s="34">
        <v>832550</v>
      </c>
      <c r="BE93" s="17">
        <f t="shared" si="6"/>
        <v>0.40556256903853211</v>
      </c>
      <c r="BF93" s="17">
        <f t="shared" si="7"/>
        <v>0.40556256903853211</v>
      </c>
      <c r="BG93" s="17">
        <f t="shared" si="8"/>
        <v>0.40556256903853211</v>
      </c>
      <c r="BH93" s="17">
        <f t="shared" si="9"/>
        <v>0.40556256903853211</v>
      </c>
    </row>
    <row r="94" spans="1:60" hidden="1" x14ac:dyDescent="0.2">
      <c r="A94" s="89" t="s">
        <v>48</v>
      </c>
      <c r="B94" s="90"/>
      <c r="C94" s="89" t="s">
        <v>86</v>
      </c>
      <c r="D94" s="90"/>
      <c r="E94" s="89" t="s">
        <v>129</v>
      </c>
      <c r="F94" s="90"/>
      <c r="G94" s="89" t="s">
        <v>76</v>
      </c>
      <c r="H94" s="90"/>
      <c r="I94" s="89" t="s">
        <v>132</v>
      </c>
      <c r="J94" s="90"/>
      <c r="K94" s="90"/>
      <c r="L94" s="89" t="s">
        <v>79</v>
      </c>
      <c r="M94" s="90"/>
      <c r="N94" s="90"/>
      <c r="O94" s="89"/>
      <c r="P94" s="90"/>
      <c r="Q94" s="89"/>
      <c r="R94" s="90"/>
      <c r="S94" s="91" t="s">
        <v>135</v>
      </c>
      <c r="T94" s="92"/>
      <c r="U94" s="92"/>
      <c r="V94" s="92"/>
      <c r="W94" s="92"/>
      <c r="X94" s="92"/>
      <c r="Y94" s="92"/>
      <c r="Z94" s="92"/>
      <c r="AA94" s="89" t="s">
        <v>51</v>
      </c>
      <c r="AB94" s="90"/>
      <c r="AC94" s="90"/>
      <c r="AD94" s="90"/>
      <c r="AE94" s="90"/>
      <c r="AF94" s="89" t="s">
        <v>52</v>
      </c>
      <c r="AG94" s="90"/>
      <c r="AH94" s="90"/>
      <c r="AI94" s="12" t="s">
        <v>53</v>
      </c>
      <c r="AJ94" s="95" t="s">
        <v>54</v>
      </c>
      <c r="AK94" s="90"/>
      <c r="AL94" s="90"/>
      <c r="AM94" s="90"/>
      <c r="AN94" s="90"/>
      <c r="AO94" s="90"/>
      <c r="AP94" s="34">
        <v>10317839</v>
      </c>
      <c r="AQ94" s="34">
        <v>10317839</v>
      </c>
      <c r="AR94" s="34">
        <v>0</v>
      </c>
      <c r="AS94" s="87">
        <v>0</v>
      </c>
      <c r="AT94" s="88"/>
      <c r="AU94" s="87">
        <v>10317839</v>
      </c>
      <c r="AV94" s="88"/>
      <c r="AW94" s="34">
        <v>0</v>
      </c>
      <c r="AX94" s="34">
        <v>10317839</v>
      </c>
      <c r="AY94" s="34">
        <v>0</v>
      </c>
      <c r="AZ94" s="34">
        <v>10317839</v>
      </c>
      <c r="BA94" s="34">
        <v>0</v>
      </c>
      <c r="BB94" s="34">
        <v>10317839</v>
      </c>
      <c r="BC94" s="34">
        <v>0</v>
      </c>
      <c r="BD94" s="34">
        <v>14864098</v>
      </c>
      <c r="BE94" s="17">
        <f t="shared" si="6"/>
        <v>1</v>
      </c>
      <c r="BF94" s="17">
        <f t="shared" si="7"/>
        <v>1</v>
      </c>
      <c r="BG94" s="17">
        <f t="shared" si="8"/>
        <v>1</v>
      </c>
      <c r="BH94" s="17">
        <f t="shared" si="9"/>
        <v>1</v>
      </c>
    </row>
    <row r="95" spans="1:60" s="15" customFormat="1" hidden="1" x14ac:dyDescent="0.2">
      <c r="A95" s="77" t="s">
        <v>48</v>
      </c>
      <c r="B95" s="78"/>
      <c r="C95" s="77" t="s">
        <v>86</v>
      </c>
      <c r="D95" s="78"/>
      <c r="E95" s="77" t="s">
        <v>53</v>
      </c>
      <c r="F95" s="78"/>
      <c r="G95" s="77"/>
      <c r="H95" s="78"/>
      <c r="I95" s="77"/>
      <c r="J95" s="78"/>
      <c r="K95" s="78"/>
      <c r="L95" s="77"/>
      <c r="M95" s="78"/>
      <c r="N95" s="78"/>
      <c r="O95" s="77"/>
      <c r="P95" s="78"/>
      <c r="Q95" s="77"/>
      <c r="R95" s="78"/>
      <c r="S95" s="75" t="s">
        <v>136</v>
      </c>
      <c r="T95" s="76"/>
      <c r="U95" s="76"/>
      <c r="V95" s="76"/>
      <c r="W95" s="76"/>
      <c r="X95" s="76"/>
      <c r="Y95" s="76"/>
      <c r="Z95" s="76"/>
      <c r="AA95" s="77" t="s">
        <v>51</v>
      </c>
      <c r="AB95" s="78"/>
      <c r="AC95" s="78"/>
      <c r="AD95" s="78"/>
      <c r="AE95" s="78"/>
      <c r="AF95" s="77" t="s">
        <v>52</v>
      </c>
      <c r="AG95" s="78"/>
      <c r="AH95" s="78"/>
      <c r="AI95" s="9" t="s">
        <v>53</v>
      </c>
      <c r="AJ95" s="101" t="s">
        <v>54</v>
      </c>
      <c r="AK95" s="78"/>
      <c r="AL95" s="78"/>
      <c r="AM95" s="78"/>
      <c r="AN95" s="78"/>
      <c r="AO95" s="78"/>
      <c r="AP95" s="33">
        <v>81395952</v>
      </c>
      <c r="AQ95" s="33">
        <v>0</v>
      </c>
      <c r="AR95" s="33">
        <v>81395952</v>
      </c>
      <c r="AS95" s="80">
        <v>0</v>
      </c>
      <c r="AT95" s="81"/>
      <c r="AU95" s="80">
        <v>0</v>
      </c>
      <c r="AV95" s="81"/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11"/>
      <c r="BF95" s="11"/>
      <c r="BG95" s="11"/>
      <c r="BH95" s="11"/>
    </row>
    <row r="96" spans="1:60" s="15" customFormat="1" hidden="1" x14ac:dyDescent="0.2">
      <c r="A96" s="77" t="s">
        <v>48</v>
      </c>
      <c r="B96" s="78"/>
      <c r="C96" s="77" t="s">
        <v>137</v>
      </c>
      <c r="D96" s="78"/>
      <c r="E96" s="77" t="s">
        <v>49</v>
      </c>
      <c r="F96" s="78"/>
      <c r="G96" s="77"/>
      <c r="H96" s="78"/>
      <c r="I96" s="77"/>
      <c r="J96" s="78"/>
      <c r="K96" s="78"/>
      <c r="L96" s="77"/>
      <c r="M96" s="78"/>
      <c r="N96" s="78"/>
      <c r="O96" s="77"/>
      <c r="P96" s="78"/>
      <c r="Q96" s="77"/>
      <c r="R96" s="78"/>
      <c r="S96" s="75" t="s">
        <v>138</v>
      </c>
      <c r="T96" s="76"/>
      <c r="U96" s="76"/>
      <c r="V96" s="76"/>
      <c r="W96" s="76"/>
      <c r="X96" s="76"/>
      <c r="Y96" s="76"/>
      <c r="Z96" s="76"/>
      <c r="AA96" s="77" t="s">
        <v>51</v>
      </c>
      <c r="AB96" s="78"/>
      <c r="AC96" s="78"/>
      <c r="AD96" s="78"/>
      <c r="AE96" s="78"/>
      <c r="AF96" s="77" t="s">
        <v>52</v>
      </c>
      <c r="AG96" s="78"/>
      <c r="AH96" s="78"/>
      <c r="AI96" s="9" t="s">
        <v>53</v>
      </c>
      <c r="AJ96" s="101" t="s">
        <v>54</v>
      </c>
      <c r="AK96" s="78"/>
      <c r="AL96" s="78"/>
      <c r="AM96" s="78"/>
      <c r="AN96" s="78"/>
      <c r="AO96" s="78"/>
      <c r="AP96" s="33">
        <v>23848461</v>
      </c>
      <c r="AQ96" s="33">
        <v>23845461</v>
      </c>
      <c r="AR96" s="33">
        <v>3000</v>
      </c>
      <c r="AS96" s="80">
        <v>0</v>
      </c>
      <c r="AT96" s="81"/>
      <c r="AU96" s="80">
        <v>23845461</v>
      </c>
      <c r="AV96" s="81"/>
      <c r="AW96" s="33">
        <v>0</v>
      </c>
      <c r="AX96" s="33">
        <v>23845461</v>
      </c>
      <c r="AY96" s="33">
        <v>0</v>
      </c>
      <c r="AZ96" s="33">
        <v>23845461</v>
      </c>
      <c r="BA96" s="33">
        <v>0</v>
      </c>
      <c r="BB96" s="33">
        <v>23845461</v>
      </c>
      <c r="BC96" s="33">
        <v>0</v>
      </c>
      <c r="BD96" s="33">
        <v>0</v>
      </c>
      <c r="BE96" s="11">
        <f t="shared" ref="BE96:BE124" si="12">+AQ96/AP96</f>
        <v>0.99987420571918662</v>
      </c>
      <c r="BF96" s="11">
        <f t="shared" ref="BF96:BF124" si="13">+AU96/AP96</f>
        <v>0.99987420571918662</v>
      </c>
      <c r="BG96" s="11">
        <f t="shared" ref="BG96:BG124" si="14">+AX96/AP96</f>
        <v>0.99987420571918662</v>
      </c>
      <c r="BH96" s="11">
        <f t="shared" ref="BH96:BH124" si="15">+BB96/AP96</f>
        <v>0.99987420571918662</v>
      </c>
    </row>
    <row r="97" spans="1:60" hidden="1" x14ac:dyDescent="0.2">
      <c r="A97" s="89" t="s">
        <v>48</v>
      </c>
      <c r="B97" s="90"/>
      <c r="C97" s="89" t="s">
        <v>137</v>
      </c>
      <c r="D97" s="90"/>
      <c r="E97" s="89" t="s">
        <v>49</v>
      </c>
      <c r="F97" s="90"/>
      <c r="G97" s="89" t="s">
        <v>76</v>
      </c>
      <c r="H97" s="90"/>
      <c r="I97" s="89"/>
      <c r="J97" s="90"/>
      <c r="K97" s="90"/>
      <c r="L97" s="89"/>
      <c r="M97" s="90"/>
      <c r="N97" s="90"/>
      <c r="O97" s="89"/>
      <c r="P97" s="90"/>
      <c r="Q97" s="89"/>
      <c r="R97" s="90"/>
      <c r="S97" s="91" t="s">
        <v>139</v>
      </c>
      <c r="T97" s="92"/>
      <c r="U97" s="92"/>
      <c r="V97" s="92"/>
      <c r="W97" s="92"/>
      <c r="X97" s="92"/>
      <c r="Y97" s="92"/>
      <c r="Z97" s="92"/>
      <c r="AA97" s="89" t="s">
        <v>51</v>
      </c>
      <c r="AB97" s="90"/>
      <c r="AC97" s="90"/>
      <c r="AD97" s="90"/>
      <c r="AE97" s="90"/>
      <c r="AF97" s="89" t="s">
        <v>52</v>
      </c>
      <c r="AG97" s="90"/>
      <c r="AH97" s="90"/>
      <c r="AI97" s="12" t="s">
        <v>53</v>
      </c>
      <c r="AJ97" s="95" t="s">
        <v>54</v>
      </c>
      <c r="AK97" s="90"/>
      <c r="AL97" s="90"/>
      <c r="AM97" s="90"/>
      <c r="AN97" s="90"/>
      <c r="AO97" s="90"/>
      <c r="AP97" s="34">
        <v>23848461</v>
      </c>
      <c r="AQ97" s="34">
        <v>23845461</v>
      </c>
      <c r="AR97" s="34">
        <v>3000</v>
      </c>
      <c r="AS97" s="87">
        <v>0</v>
      </c>
      <c r="AT97" s="88"/>
      <c r="AU97" s="87">
        <v>23845461</v>
      </c>
      <c r="AV97" s="88"/>
      <c r="AW97" s="34">
        <v>0</v>
      </c>
      <c r="AX97" s="34">
        <v>23845461</v>
      </c>
      <c r="AY97" s="34">
        <v>0</v>
      </c>
      <c r="AZ97" s="34">
        <v>23845461</v>
      </c>
      <c r="BA97" s="34">
        <v>0</v>
      </c>
      <c r="BB97" s="34">
        <v>23845461</v>
      </c>
      <c r="BC97" s="34">
        <v>0</v>
      </c>
      <c r="BD97" s="34">
        <v>0</v>
      </c>
      <c r="BE97" s="14">
        <f t="shared" si="12"/>
        <v>0.99987420571918662</v>
      </c>
      <c r="BF97" s="14">
        <f t="shared" si="13"/>
        <v>0.99987420571918662</v>
      </c>
      <c r="BG97" s="14">
        <f t="shared" si="14"/>
        <v>0.99987420571918662</v>
      </c>
      <c r="BH97" s="14">
        <f t="shared" si="15"/>
        <v>0.99987420571918662</v>
      </c>
    </row>
    <row r="98" spans="1:60" hidden="1" x14ac:dyDescent="0.2">
      <c r="A98" s="89" t="s">
        <v>48</v>
      </c>
      <c r="B98" s="90"/>
      <c r="C98" s="89" t="s">
        <v>137</v>
      </c>
      <c r="D98" s="90"/>
      <c r="E98" s="89" t="s">
        <v>49</v>
      </c>
      <c r="F98" s="90"/>
      <c r="G98" s="89" t="s">
        <v>76</v>
      </c>
      <c r="H98" s="90"/>
      <c r="I98" s="89" t="s">
        <v>57</v>
      </c>
      <c r="J98" s="90"/>
      <c r="K98" s="90"/>
      <c r="L98" s="89"/>
      <c r="M98" s="90"/>
      <c r="N98" s="90"/>
      <c r="O98" s="89"/>
      <c r="P98" s="90"/>
      <c r="Q98" s="89"/>
      <c r="R98" s="90"/>
      <c r="S98" s="91" t="s">
        <v>140</v>
      </c>
      <c r="T98" s="92"/>
      <c r="U98" s="92"/>
      <c r="V98" s="92"/>
      <c r="W98" s="92"/>
      <c r="X98" s="92"/>
      <c r="Y98" s="92"/>
      <c r="Z98" s="92"/>
      <c r="AA98" s="89" t="s">
        <v>51</v>
      </c>
      <c r="AB98" s="90"/>
      <c r="AC98" s="90"/>
      <c r="AD98" s="90"/>
      <c r="AE98" s="90"/>
      <c r="AF98" s="89" t="s">
        <v>52</v>
      </c>
      <c r="AG98" s="90"/>
      <c r="AH98" s="90"/>
      <c r="AI98" s="12" t="s">
        <v>53</v>
      </c>
      <c r="AJ98" s="95" t="s">
        <v>54</v>
      </c>
      <c r="AK98" s="90"/>
      <c r="AL98" s="90"/>
      <c r="AM98" s="90"/>
      <c r="AN98" s="90"/>
      <c r="AO98" s="90"/>
      <c r="AP98" s="34">
        <v>23778461</v>
      </c>
      <c r="AQ98" s="34">
        <v>23778461</v>
      </c>
      <c r="AR98" s="34">
        <v>0</v>
      </c>
      <c r="AS98" s="87">
        <v>0</v>
      </c>
      <c r="AT98" s="88"/>
      <c r="AU98" s="87">
        <v>23778461</v>
      </c>
      <c r="AV98" s="88"/>
      <c r="AW98" s="34">
        <v>0</v>
      </c>
      <c r="AX98" s="34">
        <v>23778461</v>
      </c>
      <c r="AY98" s="34">
        <v>0</v>
      </c>
      <c r="AZ98" s="34">
        <v>23778461</v>
      </c>
      <c r="BA98" s="34">
        <v>0</v>
      </c>
      <c r="BB98" s="34">
        <v>23778461</v>
      </c>
      <c r="BC98" s="34">
        <v>0</v>
      </c>
      <c r="BD98" s="34">
        <v>0</v>
      </c>
      <c r="BE98" s="14">
        <f t="shared" si="12"/>
        <v>1</v>
      </c>
      <c r="BF98" s="14">
        <f t="shared" si="13"/>
        <v>1</v>
      </c>
      <c r="BG98" s="14">
        <f t="shared" si="14"/>
        <v>1</v>
      </c>
      <c r="BH98" s="14">
        <f t="shared" si="15"/>
        <v>1</v>
      </c>
    </row>
    <row r="99" spans="1:60" hidden="1" x14ac:dyDescent="0.2">
      <c r="A99" s="89" t="s">
        <v>48</v>
      </c>
      <c r="B99" s="90"/>
      <c r="C99" s="89" t="s">
        <v>137</v>
      </c>
      <c r="D99" s="90"/>
      <c r="E99" s="89" t="s">
        <v>49</v>
      </c>
      <c r="F99" s="90"/>
      <c r="G99" s="89" t="s">
        <v>76</v>
      </c>
      <c r="H99" s="90"/>
      <c r="I99" s="89" t="s">
        <v>66</v>
      </c>
      <c r="J99" s="90"/>
      <c r="K99" s="90"/>
      <c r="L99" s="89"/>
      <c r="M99" s="90"/>
      <c r="N99" s="90"/>
      <c r="O99" s="89"/>
      <c r="P99" s="90"/>
      <c r="Q99" s="89"/>
      <c r="R99" s="90"/>
      <c r="S99" s="91" t="s">
        <v>141</v>
      </c>
      <c r="T99" s="92"/>
      <c r="U99" s="92"/>
      <c r="V99" s="92"/>
      <c r="W99" s="92"/>
      <c r="X99" s="92"/>
      <c r="Y99" s="92"/>
      <c r="Z99" s="92"/>
      <c r="AA99" s="89" t="s">
        <v>51</v>
      </c>
      <c r="AB99" s="90"/>
      <c r="AC99" s="90"/>
      <c r="AD99" s="90"/>
      <c r="AE99" s="90"/>
      <c r="AF99" s="89" t="s">
        <v>52</v>
      </c>
      <c r="AG99" s="90"/>
      <c r="AH99" s="90"/>
      <c r="AI99" s="12" t="s">
        <v>53</v>
      </c>
      <c r="AJ99" s="95" t="s">
        <v>54</v>
      </c>
      <c r="AK99" s="90"/>
      <c r="AL99" s="90"/>
      <c r="AM99" s="90"/>
      <c r="AN99" s="90"/>
      <c r="AO99" s="90"/>
      <c r="AP99" s="34">
        <v>70000</v>
      </c>
      <c r="AQ99" s="34">
        <v>67000</v>
      </c>
      <c r="AR99" s="34">
        <v>3000</v>
      </c>
      <c r="AS99" s="87">
        <v>0</v>
      </c>
      <c r="AT99" s="88"/>
      <c r="AU99" s="87">
        <v>67000</v>
      </c>
      <c r="AV99" s="88"/>
      <c r="AW99" s="34">
        <v>0</v>
      </c>
      <c r="AX99" s="34">
        <v>67000</v>
      </c>
      <c r="AY99" s="34">
        <v>0</v>
      </c>
      <c r="AZ99" s="34">
        <v>67000</v>
      </c>
      <c r="BA99" s="34">
        <v>0</v>
      </c>
      <c r="BB99" s="34">
        <v>67000</v>
      </c>
      <c r="BC99" s="34">
        <v>0</v>
      </c>
      <c r="BD99" s="34">
        <v>0</v>
      </c>
      <c r="BE99" s="14">
        <f t="shared" si="12"/>
        <v>0.95714285714285718</v>
      </c>
      <c r="BF99" s="14">
        <f t="shared" si="13"/>
        <v>0.95714285714285718</v>
      </c>
      <c r="BG99" s="14">
        <f t="shared" si="14"/>
        <v>0.95714285714285718</v>
      </c>
      <c r="BH99" s="14">
        <f t="shared" si="15"/>
        <v>0.95714285714285718</v>
      </c>
    </row>
    <row r="100" spans="1:60" s="15" customFormat="1" hidden="1" x14ac:dyDescent="0.2">
      <c r="A100" s="77" t="s">
        <v>48</v>
      </c>
      <c r="B100" s="78"/>
      <c r="C100" s="77" t="s">
        <v>137</v>
      </c>
      <c r="D100" s="78"/>
      <c r="E100" s="77" t="s">
        <v>129</v>
      </c>
      <c r="F100" s="78"/>
      <c r="G100" s="77"/>
      <c r="H100" s="78"/>
      <c r="I100" s="77"/>
      <c r="J100" s="78"/>
      <c r="K100" s="78"/>
      <c r="L100" s="77"/>
      <c r="M100" s="78"/>
      <c r="N100" s="78"/>
      <c r="O100" s="77"/>
      <c r="P100" s="78"/>
      <c r="Q100" s="77"/>
      <c r="R100" s="78"/>
      <c r="S100" s="75" t="s">
        <v>142</v>
      </c>
      <c r="T100" s="76"/>
      <c r="U100" s="76"/>
      <c r="V100" s="76"/>
      <c r="W100" s="76"/>
      <c r="X100" s="76"/>
      <c r="Y100" s="76"/>
      <c r="Z100" s="76"/>
      <c r="AA100" s="77" t="s">
        <v>51</v>
      </c>
      <c r="AB100" s="78"/>
      <c r="AC100" s="78"/>
      <c r="AD100" s="78"/>
      <c r="AE100" s="78"/>
      <c r="AF100" s="77" t="s">
        <v>143</v>
      </c>
      <c r="AG100" s="78"/>
      <c r="AH100" s="78"/>
      <c r="AI100" s="9" t="s">
        <v>144</v>
      </c>
      <c r="AJ100" s="101" t="s">
        <v>145</v>
      </c>
      <c r="AK100" s="78"/>
      <c r="AL100" s="78"/>
      <c r="AM100" s="78"/>
      <c r="AN100" s="78"/>
      <c r="AO100" s="78"/>
      <c r="AP100" s="33">
        <v>21205169</v>
      </c>
      <c r="AQ100" s="33">
        <v>15802890</v>
      </c>
      <c r="AR100" s="33">
        <v>5402279</v>
      </c>
      <c r="AS100" s="80">
        <v>0</v>
      </c>
      <c r="AT100" s="81"/>
      <c r="AU100" s="80">
        <v>15802890</v>
      </c>
      <c r="AV100" s="81"/>
      <c r="AW100" s="33">
        <v>0</v>
      </c>
      <c r="AX100" s="33">
        <v>15802890</v>
      </c>
      <c r="AY100" s="33">
        <v>0</v>
      </c>
      <c r="AZ100" s="33">
        <v>15802890</v>
      </c>
      <c r="BA100" s="33">
        <v>0</v>
      </c>
      <c r="BB100" s="33">
        <v>15802890</v>
      </c>
      <c r="BC100" s="33">
        <v>0</v>
      </c>
      <c r="BD100" s="33">
        <v>0</v>
      </c>
      <c r="BE100" s="11">
        <f t="shared" si="12"/>
        <v>0.74523763521997866</v>
      </c>
      <c r="BF100" s="11">
        <f t="shared" si="13"/>
        <v>0.74523763521997866</v>
      </c>
      <c r="BG100" s="11">
        <f t="shared" si="14"/>
        <v>0.74523763521997866</v>
      </c>
      <c r="BH100" s="11">
        <f t="shared" si="15"/>
        <v>0.74523763521997866</v>
      </c>
    </row>
    <row r="101" spans="1:60" hidden="1" x14ac:dyDescent="0.2">
      <c r="A101" s="89" t="s">
        <v>48</v>
      </c>
      <c r="B101" s="90"/>
      <c r="C101" s="89" t="s">
        <v>137</v>
      </c>
      <c r="D101" s="90"/>
      <c r="E101" s="89" t="s">
        <v>129</v>
      </c>
      <c r="F101" s="90"/>
      <c r="G101" s="89" t="s">
        <v>49</v>
      </c>
      <c r="H101" s="90"/>
      <c r="I101" s="89"/>
      <c r="J101" s="90"/>
      <c r="K101" s="90"/>
      <c r="L101" s="89"/>
      <c r="M101" s="90"/>
      <c r="N101" s="90"/>
      <c r="O101" s="89"/>
      <c r="P101" s="90"/>
      <c r="Q101" s="89"/>
      <c r="R101" s="90"/>
      <c r="S101" s="91" t="s">
        <v>146</v>
      </c>
      <c r="T101" s="92"/>
      <c r="U101" s="92"/>
      <c r="V101" s="92"/>
      <c r="W101" s="92"/>
      <c r="X101" s="92"/>
      <c r="Y101" s="92"/>
      <c r="Z101" s="92"/>
      <c r="AA101" s="89" t="s">
        <v>51</v>
      </c>
      <c r="AB101" s="90"/>
      <c r="AC101" s="90"/>
      <c r="AD101" s="90"/>
      <c r="AE101" s="90"/>
      <c r="AF101" s="89" t="s">
        <v>143</v>
      </c>
      <c r="AG101" s="90"/>
      <c r="AH101" s="90"/>
      <c r="AI101" s="12" t="s">
        <v>144</v>
      </c>
      <c r="AJ101" s="95" t="s">
        <v>145</v>
      </c>
      <c r="AK101" s="90"/>
      <c r="AL101" s="90"/>
      <c r="AM101" s="90"/>
      <c r="AN101" s="90"/>
      <c r="AO101" s="90"/>
      <c r="AP101" s="34">
        <v>21205169</v>
      </c>
      <c r="AQ101" s="34">
        <v>15802890</v>
      </c>
      <c r="AR101" s="34">
        <v>5402279</v>
      </c>
      <c r="AS101" s="87">
        <v>0</v>
      </c>
      <c r="AT101" s="88"/>
      <c r="AU101" s="87">
        <v>15802890</v>
      </c>
      <c r="AV101" s="88"/>
      <c r="AW101" s="34">
        <v>0</v>
      </c>
      <c r="AX101" s="34">
        <v>15802890</v>
      </c>
      <c r="AY101" s="34">
        <v>0</v>
      </c>
      <c r="AZ101" s="34">
        <v>15802890</v>
      </c>
      <c r="BA101" s="34">
        <v>0</v>
      </c>
      <c r="BB101" s="34">
        <v>15802890</v>
      </c>
      <c r="BC101" s="34">
        <v>0</v>
      </c>
      <c r="BD101" s="34">
        <v>0</v>
      </c>
      <c r="BE101" s="14">
        <f t="shared" si="12"/>
        <v>0.74523763521997866</v>
      </c>
      <c r="BF101" s="14">
        <f t="shared" si="13"/>
        <v>0.74523763521997866</v>
      </c>
      <c r="BG101" s="14">
        <f t="shared" si="14"/>
        <v>0.74523763521997866</v>
      </c>
      <c r="BH101" s="14">
        <f t="shared" si="15"/>
        <v>0.74523763521997866</v>
      </c>
    </row>
    <row r="102" spans="1:60" s="15" customFormat="1" hidden="1" x14ac:dyDescent="0.2">
      <c r="A102" s="77" t="s">
        <v>147</v>
      </c>
      <c r="B102" s="78"/>
      <c r="C102" s="77" t="s">
        <v>53</v>
      </c>
      <c r="D102" s="78"/>
      <c r="E102" s="77" t="s">
        <v>129</v>
      </c>
      <c r="F102" s="78"/>
      <c r="G102" s="77"/>
      <c r="H102" s="78"/>
      <c r="I102" s="77"/>
      <c r="J102" s="78"/>
      <c r="K102" s="78"/>
      <c r="L102" s="77"/>
      <c r="M102" s="78"/>
      <c r="N102" s="78"/>
      <c r="O102" s="77"/>
      <c r="P102" s="78"/>
      <c r="Q102" s="77"/>
      <c r="R102" s="78"/>
      <c r="S102" s="75" t="s">
        <v>148</v>
      </c>
      <c r="T102" s="76"/>
      <c r="U102" s="76"/>
      <c r="V102" s="76"/>
      <c r="W102" s="76"/>
      <c r="X102" s="76"/>
      <c r="Y102" s="76"/>
      <c r="Z102" s="76"/>
      <c r="AA102" s="77" t="s">
        <v>51</v>
      </c>
      <c r="AB102" s="78"/>
      <c r="AC102" s="78"/>
      <c r="AD102" s="78"/>
      <c r="AE102" s="78"/>
      <c r="AF102" s="77" t="s">
        <v>52</v>
      </c>
      <c r="AG102" s="78"/>
      <c r="AH102" s="78"/>
      <c r="AI102" s="9" t="s">
        <v>144</v>
      </c>
      <c r="AJ102" s="101" t="s">
        <v>145</v>
      </c>
      <c r="AK102" s="78"/>
      <c r="AL102" s="78"/>
      <c r="AM102" s="78"/>
      <c r="AN102" s="78"/>
      <c r="AO102" s="78"/>
      <c r="AP102" s="33">
        <v>3463614</v>
      </c>
      <c r="AQ102" s="33">
        <v>3463614</v>
      </c>
      <c r="AR102" s="33">
        <v>0</v>
      </c>
      <c r="AS102" s="80">
        <v>0</v>
      </c>
      <c r="AT102" s="81"/>
      <c r="AU102" s="80">
        <v>3463614</v>
      </c>
      <c r="AV102" s="81"/>
      <c r="AW102" s="33">
        <v>0</v>
      </c>
      <c r="AX102" s="33">
        <v>3463614</v>
      </c>
      <c r="AY102" s="33">
        <v>0</v>
      </c>
      <c r="AZ102" s="33">
        <v>3463614</v>
      </c>
      <c r="BA102" s="33">
        <v>0</v>
      </c>
      <c r="BB102" s="33">
        <v>3463614</v>
      </c>
      <c r="BC102" s="33">
        <v>0</v>
      </c>
      <c r="BD102" s="33">
        <v>0</v>
      </c>
      <c r="BE102" s="11">
        <f t="shared" si="12"/>
        <v>1</v>
      </c>
      <c r="BF102" s="11">
        <f t="shared" si="13"/>
        <v>1</v>
      </c>
      <c r="BG102" s="11">
        <f t="shared" si="14"/>
        <v>1</v>
      </c>
      <c r="BH102" s="11">
        <f t="shared" si="15"/>
        <v>1</v>
      </c>
    </row>
    <row r="103" spans="1:60" hidden="1" x14ac:dyDescent="0.2">
      <c r="A103" s="89" t="s">
        <v>147</v>
      </c>
      <c r="B103" s="90"/>
      <c r="C103" s="89" t="s">
        <v>53</v>
      </c>
      <c r="D103" s="90"/>
      <c r="E103" s="89" t="s">
        <v>129</v>
      </c>
      <c r="F103" s="90"/>
      <c r="G103" s="89" t="s">
        <v>49</v>
      </c>
      <c r="H103" s="90"/>
      <c r="I103" s="89"/>
      <c r="J103" s="90"/>
      <c r="K103" s="90"/>
      <c r="L103" s="89"/>
      <c r="M103" s="90"/>
      <c r="N103" s="90"/>
      <c r="O103" s="89"/>
      <c r="P103" s="90"/>
      <c r="Q103" s="89"/>
      <c r="R103" s="90"/>
      <c r="S103" s="91" t="s">
        <v>149</v>
      </c>
      <c r="T103" s="92"/>
      <c r="U103" s="92"/>
      <c r="V103" s="92"/>
      <c r="W103" s="92"/>
      <c r="X103" s="92"/>
      <c r="Y103" s="92"/>
      <c r="Z103" s="92"/>
      <c r="AA103" s="89" t="s">
        <v>51</v>
      </c>
      <c r="AB103" s="90"/>
      <c r="AC103" s="90"/>
      <c r="AD103" s="90"/>
      <c r="AE103" s="90"/>
      <c r="AF103" s="89" t="s">
        <v>52</v>
      </c>
      <c r="AG103" s="90"/>
      <c r="AH103" s="90"/>
      <c r="AI103" s="12" t="s">
        <v>144</v>
      </c>
      <c r="AJ103" s="95" t="s">
        <v>145</v>
      </c>
      <c r="AK103" s="90"/>
      <c r="AL103" s="90"/>
      <c r="AM103" s="90"/>
      <c r="AN103" s="90"/>
      <c r="AO103" s="90"/>
      <c r="AP103" s="34">
        <v>3463614</v>
      </c>
      <c r="AQ103" s="34">
        <v>3463614</v>
      </c>
      <c r="AR103" s="34">
        <v>0</v>
      </c>
      <c r="AS103" s="87">
        <v>0</v>
      </c>
      <c r="AT103" s="88"/>
      <c r="AU103" s="87">
        <v>3463614</v>
      </c>
      <c r="AV103" s="88"/>
      <c r="AW103" s="34">
        <v>0</v>
      </c>
      <c r="AX103" s="34">
        <v>3463614</v>
      </c>
      <c r="AY103" s="34">
        <v>0</v>
      </c>
      <c r="AZ103" s="34">
        <v>3463614</v>
      </c>
      <c r="BA103" s="34">
        <v>0</v>
      </c>
      <c r="BB103" s="34">
        <v>3463614</v>
      </c>
      <c r="BC103" s="34">
        <v>0</v>
      </c>
      <c r="BD103" s="34">
        <v>0</v>
      </c>
      <c r="BE103" s="14">
        <f t="shared" si="12"/>
        <v>1</v>
      </c>
      <c r="BF103" s="14">
        <f t="shared" si="13"/>
        <v>1</v>
      </c>
      <c r="BG103" s="14">
        <f t="shared" si="14"/>
        <v>1</v>
      </c>
      <c r="BH103" s="14">
        <f t="shared" si="15"/>
        <v>1</v>
      </c>
    </row>
    <row r="104" spans="1:60" ht="18" customHeight="1" x14ac:dyDescent="0.2">
      <c r="A104" s="96" t="s">
        <v>150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4"/>
      <c r="AP104" s="18">
        <f>+AP92+AP95+AP96+AP100+AP102</f>
        <v>157948496</v>
      </c>
      <c r="AQ104" s="18">
        <f t="shared" ref="AQ104:AR104" si="16">+AQ92+AQ95+AQ96+AQ100+AQ102</f>
        <v>60615343</v>
      </c>
      <c r="AR104" s="18">
        <f t="shared" si="16"/>
        <v>97333153</v>
      </c>
      <c r="AS104" s="99">
        <f>+AS102+AS100+AS96+AS95+AS92</f>
        <v>0</v>
      </c>
      <c r="AT104" s="100"/>
      <c r="AU104" s="99">
        <f>+AU102+AU100+AU96+AU95+AU92</f>
        <v>60615343</v>
      </c>
      <c r="AV104" s="100"/>
      <c r="AW104" s="18">
        <f t="shared" ref="AW104:BD104" si="17">+AW92+AW95+AW96+AW100+AW102</f>
        <v>0</v>
      </c>
      <c r="AX104" s="18">
        <f t="shared" si="17"/>
        <v>60615343</v>
      </c>
      <c r="AY104" s="18">
        <f t="shared" si="17"/>
        <v>0</v>
      </c>
      <c r="AZ104" s="18">
        <f t="shared" si="17"/>
        <v>60615343</v>
      </c>
      <c r="BA104" s="18">
        <f t="shared" si="17"/>
        <v>0</v>
      </c>
      <c r="BB104" s="18">
        <f t="shared" si="17"/>
        <v>60615343</v>
      </c>
      <c r="BC104" s="18">
        <f t="shared" si="17"/>
        <v>0</v>
      </c>
      <c r="BD104" s="18">
        <f t="shared" si="17"/>
        <v>15696648</v>
      </c>
      <c r="BE104" s="16">
        <f t="shared" si="12"/>
        <v>0.38376650955891345</v>
      </c>
      <c r="BF104" s="16">
        <f t="shared" si="13"/>
        <v>0.38376650955891345</v>
      </c>
      <c r="BG104" s="16">
        <f t="shared" si="14"/>
        <v>0.38376650955891345</v>
      </c>
      <c r="BH104" s="16">
        <f t="shared" si="15"/>
        <v>0.38376650955891345</v>
      </c>
    </row>
    <row r="105" spans="1:60" ht="16.5" customHeight="1" x14ac:dyDescent="0.2">
      <c r="A105" s="96" t="s">
        <v>151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8"/>
      <c r="AP105" s="18">
        <f>+AP47+AP89+AP104</f>
        <v>6087082703</v>
      </c>
      <c r="AQ105" s="18">
        <f t="shared" ref="AQ105:AR105" si="18">+AQ47+AQ89+AQ104</f>
        <v>5773914803.6599998</v>
      </c>
      <c r="AR105" s="18">
        <f t="shared" si="18"/>
        <v>313167899.34000003</v>
      </c>
      <c r="AS105" s="99">
        <f>+AS104+AS89+AS47</f>
        <v>0</v>
      </c>
      <c r="AT105" s="100"/>
      <c r="AU105" s="99">
        <f>+AU104+AU89+AU47</f>
        <v>5771121126.6599998</v>
      </c>
      <c r="AV105" s="100"/>
      <c r="AW105" s="18">
        <f>+AW47+AW89+AW104</f>
        <v>2793677</v>
      </c>
      <c r="AX105" s="18">
        <f t="shared" ref="AX105:BD105" si="19">+AX47+AX89+AX104</f>
        <v>5757625183.1000004</v>
      </c>
      <c r="AY105" s="18">
        <f t="shared" si="19"/>
        <v>13495943.559999999</v>
      </c>
      <c r="AZ105" s="18">
        <f t="shared" si="19"/>
        <v>5757004096.1000004</v>
      </c>
      <c r="BA105" s="18">
        <f t="shared" si="19"/>
        <v>621087</v>
      </c>
      <c r="BB105" s="18">
        <f t="shared" si="19"/>
        <v>5757004096.1000004</v>
      </c>
      <c r="BC105" s="18">
        <f t="shared" si="19"/>
        <v>0</v>
      </c>
      <c r="BD105" s="18">
        <f t="shared" si="19"/>
        <v>29614348</v>
      </c>
      <c r="BE105" s="16">
        <f t="shared" si="12"/>
        <v>0.94855205447009017</v>
      </c>
      <c r="BF105" s="16">
        <f t="shared" si="13"/>
        <v>0.94809310276262893</v>
      </c>
      <c r="BG105" s="16">
        <f t="shared" si="14"/>
        <v>0.94587595799583479</v>
      </c>
      <c r="BH105" s="16">
        <f t="shared" si="15"/>
        <v>0.94577392438954022</v>
      </c>
    </row>
    <row r="106" spans="1:60" s="15" customFormat="1" hidden="1" x14ac:dyDescent="0.2">
      <c r="A106" s="77" t="s">
        <v>152</v>
      </c>
      <c r="B106" s="78"/>
      <c r="C106" s="77" t="s">
        <v>153</v>
      </c>
      <c r="D106" s="78"/>
      <c r="E106" s="77" t="s">
        <v>154</v>
      </c>
      <c r="F106" s="78"/>
      <c r="G106" s="77" t="s">
        <v>155</v>
      </c>
      <c r="H106" s="78"/>
      <c r="I106" s="77" t="s">
        <v>156</v>
      </c>
      <c r="J106" s="78"/>
      <c r="K106" s="78"/>
      <c r="L106" s="77"/>
      <c r="M106" s="78"/>
      <c r="N106" s="78"/>
      <c r="O106" s="77"/>
      <c r="P106" s="78"/>
      <c r="Q106" s="77"/>
      <c r="R106" s="78"/>
      <c r="S106" s="75" t="s">
        <v>157</v>
      </c>
      <c r="T106" s="76"/>
      <c r="U106" s="76"/>
      <c r="V106" s="76"/>
      <c r="W106" s="76"/>
      <c r="X106" s="76"/>
      <c r="Y106" s="76"/>
      <c r="Z106" s="76"/>
      <c r="AA106" s="77" t="s">
        <v>51</v>
      </c>
      <c r="AB106" s="78"/>
      <c r="AC106" s="78"/>
      <c r="AD106" s="78"/>
      <c r="AE106" s="78"/>
      <c r="AF106" s="77" t="s">
        <v>52</v>
      </c>
      <c r="AG106" s="78"/>
      <c r="AH106" s="78"/>
      <c r="AI106" s="9" t="s">
        <v>144</v>
      </c>
      <c r="AJ106" s="101" t="s">
        <v>145</v>
      </c>
      <c r="AK106" s="78"/>
      <c r="AL106" s="78"/>
      <c r="AM106" s="78"/>
      <c r="AN106" s="78"/>
      <c r="AO106" s="78"/>
      <c r="AP106" s="33">
        <v>1191086958</v>
      </c>
      <c r="AQ106" s="33">
        <v>1188705995.5799999</v>
      </c>
      <c r="AR106" s="33">
        <v>2380962.42</v>
      </c>
      <c r="AS106" s="80">
        <v>0</v>
      </c>
      <c r="AT106" s="81"/>
      <c r="AU106" s="80">
        <v>1188705990.5799999</v>
      </c>
      <c r="AV106" s="81"/>
      <c r="AW106" s="33">
        <v>5</v>
      </c>
      <c r="AX106" s="33">
        <v>1143172876.5999999</v>
      </c>
      <c r="AY106" s="33">
        <v>45533113.979999997</v>
      </c>
      <c r="AZ106" s="33">
        <v>1143172876.5999999</v>
      </c>
      <c r="BA106" s="33">
        <v>0</v>
      </c>
      <c r="BB106" s="33">
        <v>1143172876.5999999</v>
      </c>
      <c r="BC106" s="33">
        <v>0</v>
      </c>
      <c r="BD106" s="33">
        <v>2674773</v>
      </c>
      <c r="BE106" s="11">
        <f t="shared" si="12"/>
        <v>0.99800101713480427</v>
      </c>
      <c r="BF106" s="11">
        <f t="shared" si="13"/>
        <v>0.99800101293695798</v>
      </c>
      <c r="BG106" s="11">
        <f t="shared" si="14"/>
        <v>0.95977280997144454</v>
      </c>
      <c r="BH106" s="11">
        <f t="shared" si="15"/>
        <v>0.95977280997144454</v>
      </c>
    </row>
    <row r="107" spans="1:60" hidden="1" x14ac:dyDescent="0.2">
      <c r="A107" s="89" t="s">
        <v>152</v>
      </c>
      <c r="B107" s="90"/>
      <c r="C107" s="89" t="s">
        <v>153</v>
      </c>
      <c r="D107" s="90"/>
      <c r="E107" s="89" t="s">
        <v>154</v>
      </c>
      <c r="F107" s="90"/>
      <c r="G107" s="89" t="s">
        <v>155</v>
      </c>
      <c r="H107" s="90"/>
      <c r="I107" s="89" t="s">
        <v>156</v>
      </c>
      <c r="J107" s="90"/>
      <c r="K107" s="90"/>
      <c r="L107" s="89" t="s">
        <v>158</v>
      </c>
      <c r="M107" s="90"/>
      <c r="N107" s="90"/>
      <c r="O107" s="89"/>
      <c r="P107" s="90"/>
      <c r="Q107" s="89"/>
      <c r="R107" s="90"/>
      <c r="S107" s="91" t="s">
        <v>159</v>
      </c>
      <c r="T107" s="92"/>
      <c r="U107" s="92"/>
      <c r="V107" s="92"/>
      <c r="W107" s="92"/>
      <c r="X107" s="92"/>
      <c r="Y107" s="92"/>
      <c r="Z107" s="92"/>
      <c r="AA107" s="89" t="s">
        <v>51</v>
      </c>
      <c r="AB107" s="90"/>
      <c r="AC107" s="90"/>
      <c r="AD107" s="90"/>
      <c r="AE107" s="90"/>
      <c r="AF107" s="89" t="s">
        <v>52</v>
      </c>
      <c r="AG107" s="90"/>
      <c r="AH107" s="90"/>
      <c r="AI107" s="12" t="s">
        <v>144</v>
      </c>
      <c r="AJ107" s="95" t="s">
        <v>145</v>
      </c>
      <c r="AK107" s="90"/>
      <c r="AL107" s="90"/>
      <c r="AM107" s="90"/>
      <c r="AN107" s="90"/>
      <c r="AO107" s="90"/>
      <c r="AP107" s="34">
        <v>143615546</v>
      </c>
      <c r="AQ107" s="34">
        <v>143457654</v>
      </c>
      <c r="AR107" s="34">
        <v>157892</v>
      </c>
      <c r="AS107" s="87">
        <v>0</v>
      </c>
      <c r="AT107" s="88"/>
      <c r="AU107" s="87">
        <v>143457654</v>
      </c>
      <c r="AV107" s="88"/>
      <c r="AW107" s="34">
        <v>0</v>
      </c>
      <c r="AX107" s="34">
        <v>139077236</v>
      </c>
      <c r="AY107" s="34">
        <v>4380418</v>
      </c>
      <c r="AZ107" s="34">
        <v>139077236</v>
      </c>
      <c r="BA107" s="34">
        <v>0</v>
      </c>
      <c r="BB107" s="34">
        <v>139077236</v>
      </c>
      <c r="BC107" s="34">
        <v>0</v>
      </c>
      <c r="BD107" s="34">
        <v>495375</v>
      </c>
      <c r="BE107" s="14">
        <f t="shared" si="12"/>
        <v>0.9989005925584129</v>
      </c>
      <c r="BF107" s="14">
        <f t="shared" si="13"/>
        <v>0.9989005925584129</v>
      </c>
      <c r="BG107" s="14">
        <f t="shared" si="14"/>
        <v>0.96839959094679062</v>
      </c>
      <c r="BH107" s="14">
        <f t="shared" si="15"/>
        <v>0.96839959094679062</v>
      </c>
    </row>
    <row r="108" spans="1:60" ht="12" hidden="1" customHeight="1" x14ac:dyDescent="0.2">
      <c r="A108" s="107" t="s">
        <v>152</v>
      </c>
      <c r="B108" s="108"/>
      <c r="C108" s="107" t="s">
        <v>153</v>
      </c>
      <c r="D108" s="108"/>
      <c r="E108" s="107" t="s">
        <v>154</v>
      </c>
      <c r="F108" s="108"/>
      <c r="G108" s="107" t="s">
        <v>155</v>
      </c>
      <c r="H108" s="108"/>
      <c r="I108" s="107" t="s">
        <v>156</v>
      </c>
      <c r="J108" s="112"/>
      <c r="K108" s="108"/>
      <c r="L108" s="107" t="s">
        <v>158</v>
      </c>
      <c r="M108" s="112"/>
      <c r="N108" s="108"/>
      <c r="O108" s="107" t="s">
        <v>76</v>
      </c>
      <c r="P108" s="108"/>
      <c r="Q108" s="107"/>
      <c r="R108" s="108"/>
      <c r="S108" s="109" t="s">
        <v>160</v>
      </c>
      <c r="T108" s="110"/>
      <c r="U108" s="110"/>
      <c r="V108" s="110"/>
      <c r="W108" s="110"/>
      <c r="X108" s="110"/>
      <c r="Y108" s="110"/>
      <c r="Z108" s="111"/>
      <c r="AA108" s="107" t="s">
        <v>51</v>
      </c>
      <c r="AB108" s="112"/>
      <c r="AC108" s="112"/>
      <c r="AD108" s="112"/>
      <c r="AE108" s="108"/>
      <c r="AF108" s="107" t="s">
        <v>52</v>
      </c>
      <c r="AG108" s="112"/>
      <c r="AH108" s="108"/>
      <c r="AI108" s="12" t="s">
        <v>144</v>
      </c>
      <c r="AJ108" s="113" t="s">
        <v>145</v>
      </c>
      <c r="AK108" s="114"/>
      <c r="AL108" s="114"/>
      <c r="AM108" s="114"/>
      <c r="AN108" s="114"/>
      <c r="AO108" s="115"/>
      <c r="AP108" s="34">
        <v>143615546</v>
      </c>
      <c r="AQ108" s="34">
        <v>143457654</v>
      </c>
      <c r="AR108" s="34">
        <v>157892</v>
      </c>
      <c r="AS108" s="105">
        <v>0</v>
      </c>
      <c r="AT108" s="106"/>
      <c r="AU108" s="105">
        <v>143457654</v>
      </c>
      <c r="AV108" s="106"/>
      <c r="AW108" s="34">
        <v>0</v>
      </c>
      <c r="AX108" s="34">
        <v>139077236</v>
      </c>
      <c r="AY108" s="34">
        <v>4380418</v>
      </c>
      <c r="AZ108" s="34">
        <v>139077236</v>
      </c>
      <c r="BA108" s="34">
        <v>0</v>
      </c>
      <c r="BB108" s="34">
        <v>139077236</v>
      </c>
      <c r="BC108" s="34">
        <v>0</v>
      </c>
      <c r="BD108" s="34">
        <v>495375</v>
      </c>
      <c r="BE108" s="14">
        <f t="shared" si="12"/>
        <v>0.9989005925584129</v>
      </c>
      <c r="BF108" s="14">
        <f t="shared" si="13"/>
        <v>0.9989005925584129</v>
      </c>
      <c r="BG108" s="14">
        <f t="shared" si="14"/>
        <v>0.96839959094679062</v>
      </c>
      <c r="BH108" s="14">
        <f t="shared" si="15"/>
        <v>0.96839959094679062</v>
      </c>
    </row>
    <row r="109" spans="1:60" hidden="1" x14ac:dyDescent="0.2">
      <c r="A109" s="89" t="s">
        <v>152</v>
      </c>
      <c r="B109" s="90"/>
      <c r="C109" s="89" t="s">
        <v>153</v>
      </c>
      <c r="D109" s="90"/>
      <c r="E109" s="89" t="s">
        <v>154</v>
      </c>
      <c r="F109" s="90"/>
      <c r="G109" s="89" t="s">
        <v>155</v>
      </c>
      <c r="H109" s="90"/>
      <c r="I109" s="89" t="s">
        <v>156</v>
      </c>
      <c r="J109" s="90"/>
      <c r="K109" s="90"/>
      <c r="L109" s="89" t="s">
        <v>161</v>
      </c>
      <c r="M109" s="90"/>
      <c r="N109" s="90"/>
      <c r="O109" s="89"/>
      <c r="P109" s="90"/>
      <c r="Q109" s="89"/>
      <c r="R109" s="90"/>
      <c r="S109" s="91" t="s">
        <v>162</v>
      </c>
      <c r="T109" s="92"/>
      <c r="U109" s="92"/>
      <c r="V109" s="92"/>
      <c r="W109" s="92"/>
      <c r="X109" s="92"/>
      <c r="Y109" s="92"/>
      <c r="Z109" s="92"/>
      <c r="AA109" s="89" t="s">
        <v>51</v>
      </c>
      <c r="AB109" s="90"/>
      <c r="AC109" s="90"/>
      <c r="AD109" s="90"/>
      <c r="AE109" s="90"/>
      <c r="AF109" s="89" t="s">
        <v>52</v>
      </c>
      <c r="AG109" s="90"/>
      <c r="AH109" s="90"/>
      <c r="AI109" s="12" t="s">
        <v>144</v>
      </c>
      <c r="AJ109" s="95" t="s">
        <v>145</v>
      </c>
      <c r="AK109" s="90"/>
      <c r="AL109" s="90"/>
      <c r="AM109" s="90"/>
      <c r="AN109" s="90"/>
      <c r="AO109" s="90"/>
      <c r="AP109" s="34">
        <v>717844016</v>
      </c>
      <c r="AQ109" s="34">
        <v>717708633.58000004</v>
      </c>
      <c r="AR109" s="34">
        <v>135382.42000000001</v>
      </c>
      <c r="AS109" s="87">
        <v>0</v>
      </c>
      <c r="AT109" s="88"/>
      <c r="AU109" s="87">
        <v>717708628.58000004</v>
      </c>
      <c r="AV109" s="88"/>
      <c r="AW109" s="34">
        <v>5</v>
      </c>
      <c r="AX109" s="34">
        <v>682388005.60000002</v>
      </c>
      <c r="AY109" s="34">
        <v>35320622.979999997</v>
      </c>
      <c r="AZ109" s="34">
        <v>682388005.60000002</v>
      </c>
      <c r="BA109" s="34">
        <v>0</v>
      </c>
      <c r="BB109" s="34">
        <v>682388005.60000002</v>
      </c>
      <c r="BC109" s="34">
        <v>0</v>
      </c>
      <c r="BD109" s="34">
        <v>0</v>
      </c>
      <c r="BE109" s="14">
        <f t="shared" si="12"/>
        <v>0.99981140412543335</v>
      </c>
      <c r="BF109" s="14">
        <f t="shared" si="13"/>
        <v>0.9998113971601319</v>
      </c>
      <c r="BG109" s="14">
        <f t="shared" si="14"/>
        <v>0.95060763952930971</v>
      </c>
      <c r="BH109" s="14">
        <f t="shared" si="15"/>
        <v>0.95060763952930971</v>
      </c>
    </row>
    <row r="110" spans="1:60" hidden="1" x14ac:dyDescent="0.2">
      <c r="A110" s="89" t="s">
        <v>152</v>
      </c>
      <c r="B110" s="90"/>
      <c r="C110" s="89" t="s">
        <v>153</v>
      </c>
      <c r="D110" s="90"/>
      <c r="E110" s="89" t="s">
        <v>154</v>
      </c>
      <c r="F110" s="90"/>
      <c r="G110" s="89" t="s">
        <v>155</v>
      </c>
      <c r="H110" s="90"/>
      <c r="I110" s="89" t="s">
        <v>156</v>
      </c>
      <c r="J110" s="90"/>
      <c r="K110" s="90"/>
      <c r="L110" s="89" t="s">
        <v>161</v>
      </c>
      <c r="M110" s="90"/>
      <c r="N110" s="90"/>
      <c r="O110" s="89" t="s">
        <v>76</v>
      </c>
      <c r="P110" s="90"/>
      <c r="Q110" s="89"/>
      <c r="R110" s="90"/>
      <c r="S110" s="91" t="s">
        <v>163</v>
      </c>
      <c r="T110" s="92"/>
      <c r="U110" s="92"/>
      <c r="V110" s="92"/>
      <c r="W110" s="92"/>
      <c r="X110" s="92"/>
      <c r="Y110" s="92"/>
      <c r="Z110" s="92"/>
      <c r="AA110" s="89" t="s">
        <v>51</v>
      </c>
      <c r="AB110" s="90"/>
      <c r="AC110" s="90"/>
      <c r="AD110" s="90"/>
      <c r="AE110" s="90"/>
      <c r="AF110" s="89" t="s">
        <v>52</v>
      </c>
      <c r="AG110" s="90"/>
      <c r="AH110" s="90"/>
      <c r="AI110" s="12" t="s">
        <v>144</v>
      </c>
      <c r="AJ110" s="95" t="s">
        <v>145</v>
      </c>
      <c r="AK110" s="90"/>
      <c r="AL110" s="90"/>
      <c r="AM110" s="90"/>
      <c r="AN110" s="90"/>
      <c r="AO110" s="90"/>
      <c r="AP110" s="34">
        <v>717844016</v>
      </c>
      <c r="AQ110" s="34">
        <v>717708633.58000004</v>
      </c>
      <c r="AR110" s="34">
        <v>135382.42000000001</v>
      </c>
      <c r="AS110" s="87">
        <v>0</v>
      </c>
      <c r="AT110" s="88"/>
      <c r="AU110" s="87">
        <v>717708628.58000004</v>
      </c>
      <c r="AV110" s="88"/>
      <c r="AW110" s="34">
        <v>5</v>
      </c>
      <c r="AX110" s="34">
        <v>682388005.60000002</v>
      </c>
      <c r="AY110" s="34">
        <v>35320622.979999997</v>
      </c>
      <c r="AZ110" s="34">
        <v>682388005.60000002</v>
      </c>
      <c r="BA110" s="34">
        <v>0</v>
      </c>
      <c r="BB110" s="34">
        <v>682388005.60000002</v>
      </c>
      <c r="BC110" s="34">
        <v>0</v>
      </c>
      <c r="BD110" s="34">
        <v>0</v>
      </c>
      <c r="BE110" s="14">
        <f t="shared" si="12"/>
        <v>0.99981140412543335</v>
      </c>
      <c r="BF110" s="14">
        <f t="shared" si="13"/>
        <v>0.9998113971601319</v>
      </c>
      <c r="BG110" s="14">
        <f t="shared" si="14"/>
        <v>0.95060763952930971</v>
      </c>
      <c r="BH110" s="14">
        <f t="shared" si="15"/>
        <v>0.95060763952930971</v>
      </c>
    </row>
    <row r="111" spans="1:60" hidden="1" x14ac:dyDescent="0.2">
      <c r="A111" s="89" t="s">
        <v>152</v>
      </c>
      <c r="B111" s="90"/>
      <c r="C111" s="89" t="s">
        <v>153</v>
      </c>
      <c r="D111" s="90"/>
      <c r="E111" s="89" t="s">
        <v>154</v>
      </c>
      <c r="F111" s="90"/>
      <c r="G111" s="89" t="s">
        <v>155</v>
      </c>
      <c r="H111" s="90"/>
      <c r="I111" s="89" t="s">
        <v>156</v>
      </c>
      <c r="J111" s="90"/>
      <c r="K111" s="90"/>
      <c r="L111" s="89" t="s">
        <v>164</v>
      </c>
      <c r="M111" s="90"/>
      <c r="N111" s="90"/>
      <c r="O111" s="89" t="s">
        <v>13</v>
      </c>
      <c r="P111" s="90"/>
      <c r="Q111" s="89" t="s">
        <v>13</v>
      </c>
      <c r="R111" s="90"/>
      <c r="S111" s="91" t="s">
        <v>165</v>
      </c>
      <c r="T111" s="92"/>
      <c r="U111" s="92"/>
      <c r="V111" s="92"/>
      <c r="W111" s="92"/>
      <c r="X111" s="92"/>
      <c r="Y111" s="92"/>
      <c r="Z111" s="92"/>
      <c r="AA111" s="89" t="s">
        <v>51</v>
      </c>
      <c r="AB111" s="90"/>
      <c r="AC111" s="90"/>
      <c r="AD111" s="90"/>
      <c r="AE111" s="90"/>
      <c r="AF111" s="89" t="s">
        <v>52</v>
      </c>
      <c r="AG111" s="90"/>
      <c r="AH111" s="90"/>
      <c r="AI111" s="12" t="s">
        <v>144</v>
      </c>
      <c r="AJ111" s="95" t="s">
        <v>145</v>
      </c>
      <c r="AK111" s="90"/>
      <c r="AL111" s="90"/>
      <c r="AM111" s="90"/>
      <c r="AN111" s="90"/>
      <c r="AO111" s="90"/>
      <c r="AP111" s="34">
        <v>329627396</v>
      </c>
      <c r="AQ111" s="34">
        <v>327539708</v>
      </c>
      <c r="AR111" s="34">
        <v>2087688</v>
      </c>
      <c r="AS111" s="87">
        <v>0</v>
      </c>
      <c r="AT111" s="88"/>
      <c r="AU111" s="87">
        <v>327539708</v>
      </c>
      <c r="AV111" s="88"/>
      <c r="AW111" s="34">
        <v>0</v>
      </c>
      <c r="AX111" s="34">
        <v>321707635</v>
      </c>
      <c r="AY111" s="34">
        <v>5832073</v>
      </c>
      <c r="AZ111" s="34">
        <v>321707635</v>
      </c>
      <c r="BA111" s="34">
        <v>0</v>
      </c>
      <c r="BB111" s="34">
        <v>321707635</v>
      </c>
      <c r="BC111" s="34">
        <v>0</v>
      </c>
      <c r="BD111" s="34">
        <v>2179398</v>
      </c>
      <c r="BE111" s="14">
        <f t="shared" si="12"/>
        <v>0.99366652157759361</v>
      </c>
      <c r="BF111" s="14">
        <f t="shared" si="13"/>
        <v>0.99366652157759361</v>
      </c>
      <c r="BG111" s="14">
        <f t="shared" si="14"/>
        <v>0.97597359595681177</v>
      </c>
      <c r="BH111" s="14">
        <f t="shared" si="15"/>
        <v>0.97597359595681177</v>
      </c>
    </row>
    <row r="112" spans="1:60" ht="12" hidden="1" customHeight="1" x14ac:dyDescent="0.2">
      <c r="A112" s="107" t="s">
        <v>152</v>
      </c>
      <c r="B112" s="108"/>
      <c r="C112" s="107" t="s">
        <v>153</v>
      </c>
      <c r="D112" s="108"/>
      <c r="E112" s="107" t="s">
        <v>154</v>
      </c>
      <c r="F112" s="108"/>
      <c r="G112" s="107" t="s">
        <v>155</v>
      </c>
      <c r="H112" s="108"/>
      <c r="I112" s="107" t="s">
        <v>156</v>
      </c>
      <c r="J112" s="112"/>
      <c r="K112" s="108"/>
      <c r="L112" s="107" t="s">
        <v>164</v>
      </c>
      <c r="M112" s="112"/>
      <c r="N112" s="108"/>
      <c r="O112" s="107" t="s">
        <v>76</v>
      </c>
      <c r="P112" s="108"/>
      <c r="Q112" s="107" t="s">
        <v>13</v>
      </c>
      <c r="R112" s="108"/>
      <c r="S112" s="109" t="s">
        <v>166</v>
      </c>
      <c r="T112" s="110"/>
      <c r="U112" s="110"/>
      <c r="V112" s="110"/>
      <c r="W112" s="110"/>
      <c r="X112" s="110"/>
      <c r="Y112" s="110"/>
      <c r="Z112" s="111"/>
      <c r="AA112" s="107" t="s">
        <v>51</v>
      </c>
      <c r="AB112" s="112"/>
      <c r="AC112" s="112"/>
      <c r="AD112" s="112"/>
      <c r="AE112" s="108"/>
      <c r="AF112" s="107" t="s">
        <v>52</v>
      </c>
      <c r="AG112" s="112"/>
      <c r="AH112" s="108"/>
      <c r="AI112" s="12" t="s">
        <v>144</v>
      </c>
      <c r="AJ112" s="113" t="s">
        <v>145</v>
      </c>
      <c r="AK112" s="114"/>
      <c r="AL112" s="114"/>
      <c r="AM112" s="114"/>
      <c r="AN112" s="114"/>
      <c r="AO112" s="115"/>
      <c r="AP112" s="34">
        <v>329627396</v>
      </c>
      <c r="AQ112" s="34">
        <v>327539708</v>
      </c>
      <c r="AR112" s="34">
        <v>2087688</v>
      </c>
      <c r="AS112" s="105">
        <v>0</v>
      </c>
      <c r="AT112" s="106"/>
      <c r="AU112" s="105">
        <v>327539708</v>
      </c>
      <c r="AV112" s="106"/>
      <c r="AW112" s="34">
        <v>0</v>
      </c>
      <c r="AX112" s="34">
        <v>321707635</v>
      </c>
      <c r="AY112" s="34">
        <v>5832073</v>
      </c>
      <c r="AZ112" s="34">
        <v>321707635</v>
      </c>
      <c r="BA112" s="34">
        <v>0</v>
      </c>
      <c r="BB112" s="34">
        <v>321707635</v>
      </c>
      <c r="BC112" s="34">
        <v>0</v>
      </c>
      <c r="BD112" s="34">
        <v>2179398</v>
      </c>
      <c r="BE112" s="14">
        <f t="shared" si="12"/>
        <v>0.99366652157759361</v>
      </c>
      <c r="BF112" s="14">
        <f t="shared" si="13"/>
        <v>0.99366652157759361</v>
      </c>
      <c r="BG112" s="14">
        <f t="shared" si="14"/>
        <v>0.97597359595681177</v>
      </c>
      <c r="BH112" s="14">
        <f t="shared" si="15"/>
        <v>0.97597359595681177</v>
      </c>
    </row>
    <row r="113" spans="1:60" s="15" customFormat="1" hidden="1" x14ac:dyDescent="0.2">
      <c r="A113" s="77" t="s">
        <v>152</v>
      </c>
      <c r="B113" s="78"/>
      <c r="C113" s="77" t="s">
        <v>167</v>
      </c>
      <c r="D113" s="78"/>
      <c r="E113" s="77" t="s">
        <v>154</v>
      </c>
      <c r="F113" s="78"/>
      <c r="G113" s="77" t="s">
        <v>168</v>
      </c>
      <c r="H113" s="78"/>
      <c r="I113" s="77" t="s">
        <v>156</v>
      </c>
      <c r="J113" s="78"/>
      <c r="K113" s="78"/>
      <c r="L113" s="77"/>
      <c r="M113" s="78"/>
      <c r="N113" s="78"/>
      <c r="O113" s="77"/>
      <c r="P113" s="78"/>
      <c r="Q113" s="77"/>
      <c r="R113" s="78"/>
      <c r="S113" s="75" t="s">
        <v>169</v>
      </c>
      <c r="T113" s="76"/>
      <c r="U113" s="76"/>
      <c r="V113" s="76"/>
      <c r="W113" s="76"/>
      <c r="X113" s="76"/>
      <c r="Y113" s="76"/>
      <c r="Z113" s="76"/>
      <c r="AA113" s="77" t="s">
        <v>51</v>
      </c>
      <c r="AB113" s="78"/>
      <c r="AC113" s="78"/>
      <c r="AD113" s="78"/>
      <c r="AE113" s="78"/>
      <c r="AF113" s="77" t="s">
        <v>52</v>
      </c>
      <c r="AG113" s="78"/>
      <c r="AH113" s="78"/>
      <c r="AI113" s="9" t="s">
        <v>144</v>
      </c>
      <c r="AJ113" s="101" t="s">
        <v>145</v>
      </c>
      <c r="AK113" s="78"/>
      <c r="AL113" s="78"/>
      <c r="AM113" s="78"/>
      <c r="AN113" s="78"/>
      <c r="AO113" s="78"/>
      <c r="AP113" s="33">
        <v>447038732</v>
      </c>
      <c r="AQ113" s="33">
        <v>437902559</v>
      </c>
      <c r="AR113" s="33">
        <v>9136173</v>
      </c>
      <c r="AS113" s="80">
        <v>0</v>
      </c>
      <c r="AT113" s="81"/>
      <c r="AU113" s="80">
        <v>436839237</v>
      </c>
      <c r="AV113" s="81"/>
      <c r="AW113" s="33">
        <v>1063322</v>
      </c>
      <c r="AX113" s="33">
        <v>430352830.69</v>
      </c>
      <c r="AY113" s="33">
        <v>6486406.3099999996</v>
      </c>
      <c r="AZ113" s="33">
        <v>430352830.69</v>
      </c>
      <c r="BA113" s="33">
        <v>0</v>
      </c>
      <c r="BB113" s="33">
        <v>430352830.69</v>
      </c>
      <c r="BC113" s="33">
        <v>0</v>
      </c>
      <c r="BD113" s="33">
        <v>0</v>
      </c>
      <c r="BE113" s="11">
        <f t="shared" si="12"/>
        <v>0.97956290507731669</v>
      </c>
      <c r="BF113" s="11">
        <f t="shared" si="13"/>
        <v>0.97718431475865941</v>
      </c>
      <c r="BG113" s="11">
        <f t="shared" si="14"/>
        <v>0.96267459592293225</v>
      </c>
      <c r="BH113" s="11">
        <f t="shared" si="15"/>
        <v>0.96267459592293225</v>
      </c>
    </row>
    <row r="114" spans="1:60" hidden="1" x14ac:dyDescent="0.2">
      <c r="A114" s="89" t="s">
        <v>152</v>
      </c>
      <c r="B114" s="90"/>
      <c r="C114" s="89" t="s">
        <v>167</v>
      </c>
      <c r="D114" s="90"/>
      <c r="E114" s="89" t="s">
        <v>154</v>
      </c>
      <c r="F114" s="90"/>
      <c r="G114" s="89" t="s">
        <v>168</v>
      </c>
      <c r="H114" s="90"/>
      <c r="I114" s="89" t="s">
        <v>156</v>
      </c>
      <c r="J114" s="90"/>
      <c r="K114" s="90"/>
      <c r="L114" s="89" t="s">
        <v>170</v>
      </c>
      <c r="M114" s="90"/>
      <c r="N114" s="90"/>
      <c r="O114" s="89"/>
      <c r="P114" s="90"/>
      <c r="Q114" s="89"/>
      <c r="R114" s="90"/>
      <c r="S114" s="91" t="s">
        <v>171</v>
      </c>
      <c r="T114" s="92"/>
      <c r="U114" s="92"/>
      <c r="V114" s="92"/>
      <c r="W114" s="92"/>
      <c r="X114" s="92"/>
      <c r="Y114" s="92"/>
      <c r="Z114" s="92"/>
      <c r="AA114" s="89" t="s">
        <v>51</v>
      </c>
      <c r="AB114" s="90"/>
      <c r="AC114" s="90"/>
      <c r="AD114" s="90"/>
      <c r="AE114" s="90"/>
      <c r="AF114" s="89" t="s">
        <v>52</v>
      </c>
      <c r="AG114" s="90"/>
      <c r="AH114" s="90"/>
      <c r="AI114" s="12" t="s">
        <v>144</v>
      </c>
      <c r="AJ114" s="95" t="s">
        <v>145</v>
      </c>
      <c r="AK114" s="90"/>
      <c r="AL114" s="90"/>
      <c r="AM114" s="90"/>
      <c r="AN114" s="90"/>
      <c r="AO114" s="90"/>
      <c r="AP114" s="34">
        <v>54996307</v>
      </c>
      <c r="AQ114" s="34">
        <v>54996307</v>
      </c>
      <c r="AR114" s="34">
        <v>0</v>
      </c>
      <c r="AS114" s="87">
        <v>0</v>
      </c>
      <c r="AT114" s="88"/>
      <c r="AU114" s="87">
        <v>54996307</v>
      </c>
      <c r="AV114" s="88"/>
      <c r="AW114" s="34">
        <v>0</v>
      </c>
      <c r="AX114" s="34">
        <v>54996307</v>
      </c>
      <c r="AY114" s="34">
        <v>0</v>
      </c>
      <c r="AZ114" s="34">
        <v>54996307</v>
      </c>
      <c r="BA114" s="34">
        <v>0</v>
      </c>
      <c r="BB114" s="34">
        <v>54996307</v>
      </c>
      <c r="BC114" s="34">
        <v>0</v>
      </c>
      <c r="BD114" s="34">
        <v>0</v>
      </c>
      <c r="BE114" s="14">
        <f t="shared" si="12"/>
        <v>1</v>
      </c>
      <c r="BF114" s="14">
        <f t="shared" si="13"/>
        <v>1</v>
      </c>
      <c r="BG114" s="14">
        <f t="shared" si="14"/>
        <v>1</v>
      </c>
      <c r="BH114" s="14">
        <f t="shared" si="15"/>
        <v>1</v>
      </c>
    </row>
    <row r="115" spans="1:60" hidden="1" x14ac:dyDescent="0.2">
      <c r="A115" s="89" t="s">
        <v>152</v>
      </c>
      <c r="B115" s="90"/>
      <c r="C115" s="89" t="s">
        <v>167</v>
      </c>
      <c r="D115" s="90"/>
      <c r="E115" s="89" t="s">
        <v>154</v>
      </c>
      <c r="F115" s="90"/>
      <c r="G115" s="89" t="s">
        <v>168</v>
      </c>
      <c r="H115" s="90"/>
      <c r="I115" s="89" t="s">
        <v>156</v>
      </c>
      <c r="J115" s="90"/>
      <c r="K115" s="90"/>
      <c r="L115" s="89" t="s">
        <v>170</v>
      </c>
      <c r="M115" s="90"/>
      <c r="N115" s="90"/>
      <c r="O115" s="89" t="s">
        <v>76</v>
      </c>
      <c r="P115" s="90"/>
      <c r="Q115" s="89"/>
      <c r="R115" s="90"/>
      <c r="S115" s="91" t="s">
        <v>172</v>
      </c>
      <c r="T115" s="92"/>
      <c r="U115" s="92"/>
      <c r="V115" s="92"/>
      <c r="W115" s="92"/>
      <c r="X115" s="92"/>
      <c r="Y115" s="92"/>
      <c r="Z115" s="92"/>
      <c r="AA115" s="89" t="s">
        <v>51</v>
      </c>
      <c r="AB115" s="90"/>
      <c r="AC115" s="90"/>
      <c r="AD115" s="90"/>
      <c r="AE115" s="90"/>
      <c r="AF115" s="89" t="s">
        <v>52</v>
      </c>
      <c r="AG115" s="90"/>
      <c r="AH115" s="90"/>
      <c r="AI115" s="12" t="s">
        <v>144</v>
      </c>
      <c r="AJ115" s="95" t="s">
        <v>145</v>
      </c>
      <c r="AK115" s="90"/>
      <c r="AL115" s="90"/>
      <c r="AM115" s="90"/>
      <c r="AN115" s="90"/>
      <c r="AO115" s="90"/>
      <c r="AP115" s="34">
        <v>54996307</v>
      </c>
      <c r="AQ115" s="34">
        <v>54996307</v>
      </c>
      <c r="AR115" s="34">
        <v>0</v>
      </c>
      <c r="AS115" s="87">
        <v>0</v>
      </c>
      <c r="AT115" s="88"/>
      <c r="AU115" s="87">
        <v>54996307</v>
      </c>
      <c r="AV115" s="88"/>
      <c r="AW115" s="34">
        <v>0</v>
      </c>
      <c r="AX115" s="34">
        <v>54996307</v>
      </c>
      <c r="AY115" s="34">
        <v>0</v>
      </c>
      <c r="AZ115" s="34">
        <v>54996307</v>
      </c>
      <c r="BA115" s="34">
        <v>0</v>
      </c>
      <c r="BB115" s="34">
        <v>54996307</v>
      </c>
      <c r="BC115" s="34">
        <v>0</v>
      </c>
      <c r="BD115" s="34">
        <v>0</v>
      </c>
      <c r="BE115" s="14">
        <f t="shared" si="12"/>
        <v>1</v>
      </c>
      <c r="BF115" s="14">
        <f t="shared" si="13"/>
        <v>1</v>
      </c>
      <c r="BG115" s="14">
        <f t="shared" si="14"/>
        <v>1</v>
      </c>
      <c r="BH115" s="14">
        <f t="shared" si="15"/>
        <v>1</v>
      </c>
    </row>
    <row r="116" spans="1:60" hidden="1" x14ac:dyDescent="0.2">
      <c r="A116" s="89" t="s">
        <v>152</v>
      </c>
      <c r="B116" s="90"/>
      <c r="C116" s="89" t="s">
        <v>167</v>
      </c>
      <c r="D116" s="90"/>
      <c r="E116" s="89" t="s">
        <v>154</v>
      </c>
      <c r="F116" s="90"/>
      <c r="G116" s="89" t="s">
        <v>168</v>
      </c>
      <c r="H116" s="90"/>
      <c r="I116" s="89" t="s">
        <v>156</v>
      </c>
      <c r="J116" s="90"/>
      <c r="K116" s="90"/>
      <c r="L116" s="89" t="s">
        <v>173</v>
      </c>
      <c r="M116" s="90"/>
      <c r="N116" s="90"/>
      <c r="O116" s="89"/>
      <c r="P116" s="90"/>
      <c r="Q116" s="89"/>
      <c r="R116" s="90"/>
      <c r="S116" s="91" t="s">
        <v>174</v>
      </c>
      <c r="T116" s="92"/>
      <c r="U116" s="92"/>
      <c r="V116" s="92"/>
      <c r="W116" s="92"/>
      <c r="X116" s="92"/>
      <c r="Y116" s="92"/>
      <c r="Z116" s="92"/>
      <c r="AA116" s="89" t="s">
        <v>51</v>
      </c>
      <c r="AB116" s="90"/>
      <c r="AC116" s="90"/>
      <c r="AD116" s="90"/>
      <c r="AE116" s="90"/>
      <c r="AF116" s="89" t="s">
        <v>52</v>
      </c>
      <c r="AG116" s="90"/>
      <c r="AH116" s="90"/>
      <c r="AI116" s="12" t="s">
        <v>144</v>
      </c>
      <c r="AJ116" s="95" t="s">
        <v>145</v>
      </c>
      <c r="AK116" s="90"/>
      <c r="AL116" s="90"/>
      <c r="AM116" s="90"/>
      <c r="AN116" s="90"/>
      <c r="AO116" s="90"/>
      <c r="AP116" s="34">
        <v>12500000</v>
      </c>
      <c r="AQ116" s="34">
        <v>12090144</v>
      </c>
      <c r="AR116" s="34">
        <v>409856</v>
      </c>
      <c r="AS116" s="87">
        <v>0</v>
      </c>
      <c r="AT116" s="88"/>
      <c r="AU116" s="87">
        <v>11026822</v>
      </c>
      <c r="AV116" s="88"/>
      <c r="AW116" s="34">
        <v>1063322</v>
      </c>
      <c r="AX116" s="34">
        <v>11026822</v>
      </c>
      <c r="AY116" s="34">
        <v>0</v>
      </c>
      <c r="AZ116" s="34">
        <v>11026822</v>
      </c>
      <c r="BA116" s="34">
        <v>0</v>
      </c>
      <c r="BB116" s="34">
        <v>11026822</v>
      </c>
      <c r="BC116" s="34">
        <v>0</v>
      </c>
      <c r="BD116" s="34">
        <v>0</v>
      </c>
      <c r="BE116" s="14">
        <f t="shared" si="12"/>
        <v>0.96721151999999999</v>
      </c>
      <c r="BF116" s="14">
        <f t="shared" si="13"/>
        <v>0.88214576</v>
      </c>
      <c r="BG116" s="14">
        <f t="shared" si="14"/>
        <v>0.88214576</v>
      </c>
      <c r="BH116" s="14">
        <f t="shared" si="15"/>
        <v>0.88214576</v>
      </c>
    </row>
    <row r="117" spans="1:60" hidden="1" x14ac:dyDescent="0.2">
      <c r="A117" s="89" t="s">
        <v>152</v>
      </c>
      <c r="B117" s="90"/>
      <c r="C117" s="89" t="s">
        <v>167</v>
      </c>
      <c r="D117" s="90"/>
      <c r="E117" s="89" t="s">
        <v>154</v>
      </c>
      <c r="F117" s="90"/>
      <c r="G117" s="89" t="s">
        <v>168</v>
      </c>
      <c r="H117" s="90"/>
      <c r="I117" s="89" t="s">
        <v>156</v>
      </c>
      <c r="J117" s="90"/>
      <c r="K117" s="90"/>
      <c r="L117" s="89" t="s">
        <v>173</v>
      </c>
      <c r="M117" s="90"/>
      <c r="N117" s="90"/>
      <c r="O117" s="89" t="s">
        <v>76</v>
      </c>
      <c r="P117" s="90"/>
      <c r="Q117" s="89"/>
      <c r="R117" s="90"/>
      <c r="S117" s="91" t="s">
        <v>175</v>
      </c>
      <c r="T117" s="92"/>
      <c r="U117" s="92"/>
      <c r="V117" s="92"/>
      <c r="W117" s="92"/>
      <c r="X117" s="92"/>
      <c r="Y117" s="92"/>
      <c r="Z117" s="92"/>
      <c r="AA117" s="89" t="s">
        <v>51</v>
      </c>
      <c r="AB117" s="90"/>
      <c r="AC117" s="90"/>
      <c r="AD117" s="90"/>
      <c r="AE117" s="90"/>
      <c r="AF117" s="89" t="s">
        <v>52</v>
      </c>
      <c r="AG117" s="90"/>
      <c r="AH117" s="90"/>
      <c r="AI117" s="12" t="s">
        <v>144</v>
      </c>
      <c r="AJ117" s="95" t="s">
        <v>145</v>
      </c>
      <c r="AK117" s="90"/>
      <c r="AL117" s="90"/>
      <c r="AM117" s="90"/>
      <c r="AN117" s="90"/>
      <c r="AO117" s="90"/>
      <c r="AP117" s="34">
        <v>12500000</v>
      </c>
      <c r="AQ117" s="34">
        <v>12090144</v>
      </c>
      <c r="AR117" s="34">
        <v>409856</v>
      </c>
      <c r="AS117" s="87">
        <v>0</v>
      </c>
      <c r="AT117" s="88"/>
      <c r="AU117" s="87">
        <v>11026822</v>
      </c>
      <c r="AV117" s="88"/>
      <c r="AW117" s="34">
        <v>1063322</v>
      </c>
      <c r="AX117" s="34">
        <v>11026822</v>
      </c>
      <c r="AY117" s="34">
        <v>0</v>
      </c>
      <c r="AZ117" s="34">
        <v>11026822</v>
      </c>
      <c r="BA117" s="34">
        <v>0</v>
      </c>
      <c r="BB117" s="34">
        <v>11026822</v>
      </c>
      <c r="BC117" s="34">
        <v>0</v>
      </c>
      <c r="BD117" s="34">
        <v>0</v>
      </c>
      <c r="BE117" s="14">
        <f t="shared" si="12"/>
        <v>0.96721151999999999</v>
      </c>
      <c r="BF117" s="14">
        <f t="shared" si="13"/>
        <v>0.88214576</v>
      </c>
      <c r="BG117" s="14">
        <f t="shared" si="14"/>
        <v>0.88214576</v>
      </c>
      <c r="BH117" s="14">
        <f t="shared" si="15"/>
        <v>0.88214576</v>
      </c>
    </row>
    <row r="118" spans="1:60" hidden="1" x14ac:dyDescent="0.2">
      <c r="A118" s="89" t="s">
        <v>152</v>
      </c>
      <c r="B118" s="90"/>
      <c r="C118" s="89" t="s">
        <v>167</v>
      </c>
      <c r="D118" s="90"/>
      <c r="E118" s="89" t="s">
        <v>154</v>
      </c>
      <c r="F118" s="90"/>
      <c r="G118" s="89" t="s">
        <v>168</v>
      </c>
      <c r="H118" s="90"/>
      <c r="I118" s="89" t="s">
        <v>156</v>
      </c>
      <c r="J118" s="90"/>
      <c r="K118" s="90"/>
      <c r="L118" s="89" t="s">
        <v>176</v>
      </c>
      <c r="M118" s="90"/>
      <c r="N118" s="90"/>
      <c r="O118" s="89" t="s">
        <v>76</v>
      </c>
      <c r="P118" s="90"/>
      <c r="Q118" s="89"/>
      <c r="R118" s="90"/>
      <c r="S118" s="91" t="s">
        <v>177</v>
      </c>
      <c r="T118" s="92"/>
      <c r="U118" s="92"/>
      <c r="V118" s="92"/>
      <c r="W118" s="92"/>
      <c r="X118" s="92"/>
      <c r="Y118" s="92"/>
      <c r="Z118" s="92"/>
      <c r="AA118" s="89" t="s">
        <v>51</v>
      </c>
      <c r="AB118" s="90"/>
      <c r="AC118" s="90"/>
      <c r="AD118" s="90"/>
      <c r="AE118" s="90"/>
      <c r="AF118" s="89" t="s">
        <v>52</v>
      </c>
      <c r="AG118" s="90"/>
      <c r="AH118" s="90"/>
      <c r="AI118" s="12" t="s">
        <v>144</v>
      </c>
      <c r="AJ118" s="95" t="s">
        <v>145</v>
      </c>
      <c r="AK118" s="90"/>
      <c r="AL118" s="90"/>
      <c r="AM118" s="90"/>
      <c r="AN118" s="90"/>
      <c r="AO118" s="90"/>
      <c r="AP118" s="34">
        <v>32326767</v>
      </c>
      <c r="AQ118" s="34">
        <v>31170404</v>
      </c>
      <c r="AR118" s="34">
        <v>1156363</v>
      </c>
      <c r="AS118" s="87">
        <v>0</v>
      </c>
      <c r="AT118" s="88"/>
      <c r="AU118" s="87">
        <v>31170404</v>
      </c>
      <c r="AV118" s="88"/>
      <c r="AW118" s="34">
        <v>0</v>
      </c>
      <c r="AX118" s="34">
        <v>30772414</v>
      </c>
      <c r="AY118" s="34">
        <v>397990</v>
      </c>
      <c r="AZ118" s="34">
        <v>30772414</v>
      </c>
      <c r="BA118" s="34">
        <v>0</v>
      </c>
      <c r="BB118" s="34">
        <v>30772414</v>
      </c>
      <c r="BC118" s="34">
        <v>0</v>
      </c>
      <c r="BD118" s="34">
        <v>0</v>
      </c>
      <c r="BE118" s="14">
        <f t="shared" si="12"/>
        <v>0.96422893139917143</v>
      </c>
      <c r="BF118" s="14">
        <f t="shared" si="13"/>
        <v>0.96422893139917143</v>
      </c>
      <c r="BG118" s="14">
        <f t="shared" si="14"/>
        <v>0.95191746208335648</v>
      </c>
      <c r="BH118" s="14">
        <f t="shared" si="15"/>
        <v>0.95191746208335648</v>
      </c>
    </row>
    <row r="119" spans="1:60" hidden="1" x14ac:dyDescent="0.2">
      <c r="A119" s="89" t="s">
        <v>152</v>
      </c>
      <c r="B119" s="90"/>
      <c r="C119" s="89" t="s">
        <v>167</v>
      </c>
      <c r="D119" s="90"/>
      <c r="E119" s="89" t="s">
        <v>154</v>
      </c>
      <c r="F119" s="90"/>
      <c r="G119" s="89" t="s">
        <v>168</v>
      </c>
      <c r="H119" s="90"/>
      <c r="I119" s="89" t="s">
        <v>156</v>
      </c>
      <c r="J119" s="90"/>
      <c r="K119" s="90"/>
      <c r="L119" s="89" t="s">
        <v>176</v>
      </c>
      <c r="M119" s="90"/>
      <c r="N119" s="90"/>
      <c r="O119" s="89"/>
      <c r="P119" s="90"/>
      <c r="Q119" s="89"/>
      <c r="R119" s="90"/>
      <c r="S119" s="91" t="s">
        <v>178</v>
      </c>
      <c r="T119" s="92"/>
      <c r="U119" s="92"/>
      <c r="V119" s="92"/>
      <c r="W119" s="92"/>
      <c r="X119" s="92"/>
      <c r="Y119" s="92"/>
      <c r="Z119" s="92"/>
      <c r="AA119" s="89" t="s">
        <v>51</v>
      </c>
      <c r="AB119" s="90"/>
      <c r="AC119" s="90"/>
      <c r="AD119" s="90"/>
      <c r="AE119" s="90"/>
      <c r="AF119" s="89" t="s">
        <v>52</v>
      </c>
      <c r="AG119" s="90"/>
      <c r="AH119" s="90"/>
      <c r="AI119" s="12" t="s">
        <v>144</v>
      </c>
      <c r="AJ119" s="95" t="s">
        <v>145</v>
      </c>
      <c r="AK119" s="90"/>
      <c r="AL119" s="90"/>
      <c r="AM119" s="90"/>
      <c r="AN119" s="90"/>
      <c r="AO119" s="90"/>
      <c r="AP119" s="34">
        <v>32326767</v>
      </c>
      <c r="AQ119" s="34">
        <v>31170404</v>
      </c>
      <c r="AR119" s="34">
        <v>1156363</v>
      </c>
      <c r="AS119" s="87">
        <v>0</v>
      </c>
      <c r="AT119" s="88"/>
      <c r="AU119" s="87">
        <v>31170404</v>
      </c>
      <c r="AV119" s="88"/>
      <c r="AW119" s="34">
        <v>0</v>
      </c>
      <c r="AX119" s="34">
        <v>30772414</v>
      </c>
      <c r="AY119" s="34">
        <v>397990</v>
      </c>
      <c r="AZ119" s="34">
        <v>30772414</v>
      </c>
      <c r="BA119" s="34">
        <v>0</v>
      </c>
      <c r="BB119" s="34">
        <v>30772414</v>
      </c>
      <c r="BC119" s="34">
        <v>0</v>
      </c>
      <c r="BD119" s="34">
        <v>0</v>
      </c>
      <c r="BE119" s="14">
        <f t="shared" si="12"/>
        <v>0.96422893139917143</v>
      </c>
      <c r="BF119" s="14">
        <f t="shared" si="13"/>
        <v>0.96422893139917143</v>
      </c>
      <c r="BG119" s="14">
        <f t="shared" si="14"/>
        <v>0.95191746208335648</v>
      </c>
      <c r="BH119" s="14">
        <f t="shared" si="15"/>
        <v>0.95191746208335648</v>
      </c>
    </row>
    <row r="120" spans="1:60" hidden="1" x14ac:dyDescent="0.2">
      <c r="A120" s="89" t="s">
        <v>152</v>
      </c>
      <c r="B120" s="90"/>
      <c r="C120" s="89" t="s">
        <v>167</v>
      </c>
      <c r="D120" s="90"/>
      <c r="E120" s="89" t="s">
        <v>154</v>
      </c>
      <c r="F120" s="90"/>
      <c r="G120" s="89" t="s">
        <v>168</v>
      </c>
      <c r="H120" s="90"/>
      <c r="I120" s="89" t="s">
        <v>156</v>
      </c>
      <c r="J120" s="90"/>
      <c r="K120" s="90"/>
      <c r="L120" s="89" t="s">
        <v>179</v>
      </c>
      <c r="M120" s="90"/>
      <c r="N120" s="90"/>
      <c r="O120" s="89"/>
      <c r="P120" s="90"/>
      <c r="Q120" s="89"/>
      <c r="R120" s="90"/>
      <c r="S120" s="91" t="s">
        <v>180</v>
      </c>
      <c r="T120" s="92"/>
      <c r="U120" s="92"/>
      <c r="V120" s="92"/>
      <c r="W120" s="92"/>
      <c r="X120" s="92"/>
      <c r="Y120" s="92"/>
      <c r="Z120" s="92"/>
      <c r="AA120" s="89" t="s">
        <v>51</v>
      </c>
      <c r="AB120" s="90"/>
      <c r="AC120" s="90"/>
      <c r="AD120" s="90"/>
      <c r="AE120" s="90"/>
      <c r="AF120" s="89" t="s">
        <v>52</v>
      </c>
      <c r="AG120" s="90"/>
      <c r="AH120" s="90"/>
      <c r="AI120" s="12" t="s">
        <v>144</v>
      </c>
      <c r="AJ120" s="95" t="s">
        <v>145</v>
      </c>
      <c r="AK120" s="90"/>
      <c r="AL120" s="90"/>
      <c r="AM120" s="90"/>
      <c r="AN120" s="90"/>
      <c r="AO120" s="90"/>
      <c r="AP120" s="34">
        <v>347215658</v>
      </c>
      <c r="AQ120" s="34">
        <v>339645704</v>
      </c>
      <c r="AR120" s="34">
        <v>7569954</v>
      </c>
      <c r="AS120" s="87">
        <v>0</v>
      </c>
      <c r="AT120" s="88"/>
      <c r="AU120" s="87">
        <v>339645704</v>
      </c>
      <c r="AV120" s="88"/>
      <c r="AW120" s="34">
        <v>0</v>
      </c>
      <c r="AX120" s="34">
        <v>333557287.69</v>
      </c>
      <c r="AY120" s="34">
        <v>6088416.3099999996</v>
      </c>
      <c r="AZ120" s="34">
        <v>333557287.69</v>
      </c>
      <c r="BA120" s="34">
        <v>0</v>
      </c>
      <c r="BB120" s="34">
        <v>333557287.69</v>
      </c>
      <c r="BC120" s="34">
        <v>0</v>
      </c>
      <c r="BD120" s="34">
        <v>0</v>
      </c>
      <c r="BE120" s="14">
        <f t="shared" si="12"/>
        <v>0.97819812031633668</v>
      </c>
      <c r="BF120" s="14">
        <f t="shared" si="13"/>
        <v>0.97819812031633668</v>
      </c>
      <c r="BG120" s="14">
        <f t="shared" si="14"/>
        <v>0.96066314984562129</v>
      </c>
      <c r="BH120" s="14">
        <f t="shared" si="15"/>
        <v>0.96066314984562129</v>
      </c>
    </row>
    <row r="121" spans="1:60" hidden="1" x14ac:dyDescent="0.2">
      <c r="A121" s="89" t="s">
        <v>152</v>
      </c>
      <c r="B121" s="90"/>
      <c r="C121" s="89" t="s">
        <v>167</v>
      </c>
      <c r="D121" s="90"/>
      <c r="E121" s="89" t="s">
        <v>154</v>
      </c>
      <c r="F121" s="90"/>
      <c r="G121" s="89" t="s">
        <v>168</v>
      </c>
      <c r="H121" s="90"/>
      <c r="I121" s="89" t="s">
        <v>156</v>
      </c>
      <c r="J121" s="90"/>
      <c r="K121" s="90"/>
      <c r="L121" s="89" t="s">
        <v>179</v>
      </c>
      <c r="M121" s="90"/>
      <c r="N121" s="90"/>
      <c r="O121" s="89" t="s">
        <v>76</v>
      </c>
      <c r="P121" s="90"/>
      <c r="Q121" s="89"/>
      <c r="R121" s="90"/>
      <c r="S121" s="91" t="s">
        <v>181</v>
      </c>
      <c r="T121" s="92"/>
      <c r="U121" s="92"/>
      <c r="V121" s="92"/>
      <c r="W121" s="92"/>
      <c r="X121" s="92"/>
      <c r="Y121" s="92"/>
      <c r="Z121" s="92"/>
      <c r="AA121" s="89" t="s">
        <v>51</v>
      </c>
      <c r="AB121" s="90"/>
      <c r="AC121" s="90"/>
      <c r="AD121" s="90"/>
      <c r="AE121" s="90"/>
      <c r="AF121" s="89" t="s">
        <v>52</v>
      </c>
      <c r="AG121" s="90"/>
      <c r="AH121" s="90"/>
      <c r="AI121" s="12" t="s">
        <v>144</v>
      </c>
      <c r="AJ121" s="95" t="s">
        <v>145</v>
      </c>
      <c r="AK121" s="90"/>
      <c r="AL121" s="90"/>
      <c r="AM121" s="90"/>
      <c r="AN121" s="90"/>
      <c r="AO121" s="90"/>
      <c r="AP121" s="34">
        <v>347215658</v>
      </c>
      <c r="AQ121" s="34">
        <v>339645704</v>
      </c>
      <c r="AR121" s="34">
        <v>7569954</v>
      </c>
      <c r="AS121" s="87">
        <v>0</v>
      </c>
      <c r="AT121" s="88"/>
      <c r="AU121" s="87">
        <v>339645704</v>
      </c>
      <c r="AV121" s="88"/>
      <c r="AW121" s="34">
        <v>0</v>
      </c>
      <c r="AX121" s="34">
        <v>333557287.69</v>
      </c>
      <c r="AY121" s="34">
        <v>6088416.3099999996</v>
      </c>
      <c r="AZ121" s="34">
        <v>333557287.69</v>
      </c>
      <c r="BA121" s="34">
        <v>0</v>
      </c>
      <c r="BB121" s="34">
        <v>333557287.69</v>
      </c>
      <c r="BC121" s="34">
        <v>0</v>
      </c>
      <c r="BD121" s="34">
        <v>0</v>
      </c>
      <c r="BE121" s="14">
        <f t="shared" si="12"/>
        <v>0.97819812031633668</v>
      </c>
      <c r="BF121" s="14">
        <f t="shared" si="13"/>
        <v>0.97819812031633668</v>
      </c>
      <c r="BG121" s="14">
        <f t="shared" si="14"/>
        <v>0.96066314984562129</v>
      </c>
      <c r="BH121" s="14">
        <f t="shared" si="15"/>
        <v>0.96066314984562129</v>
      </c>
    </row>
    <row r="122" spans="1:60" hidden="1" x14ac:dyDescent="0.2">
      <c r="A122" s="19"/>
      <c r="B122" s="39"/>
      <c r="C122" s="20"/>
      <c r="D122" s="39"/>
      <c r="E122" s="20"/>
      <c r="F122" s="39"/>
      <c r="G122" s="20"/>
      <c r="H122" s="39"/>
      <c r="I122" s="20"/>
      <c r="J122" s="39"/>
      <c r="K122" s="39"/>
      <c r="L122" s="20"/>
      <c r="M122" s="39"/>
      <c r="N122" s="39"/>
      <c r="O122" s="20"/>
      <c r="P122" s="39"/>
      <c r="Q122" s="20"/>
      <c r="R122" s="39"/>
      <c r="S122" s="21"/>
      <c r="T122" s="40"/>
      <c r="U122" s="40"/>
      <c r="V122" s="40"/>
      <c r="W122" s="40"/>
      <c r="X122" s="40"/>
      <c r="Y122" s="40"/>
      <c r="Z122" s="40"/>
      <c r="AA122" s="20"/>
      <c r="AB122" s="39"/>
      <c r="AC122" s="39"/>
      <c r="AD122" s="39"/>
      <c r="AE122" s="39"/>
      <c r="AF122" s="20"/>
      <c r="AG122" s="39"/>
      <c r="AH122" s="39"/>
      <c r="AI122" s="20"/>
      <c r="AJ122" s="22"/>
      <c r="AK122" s="39"/>
      <c r="AL122" s="39"/>
      <c r="AM122" s="39"/>
      <c r="AN122" s="39"/>
      <c r="AO122" s="41"/>
      <c r="AP122" s="34"/>
      <c r="AQ122" s="34"/>
      <c r="AR122" s="34"/>
      <c r="AS122" s="35"/>
      <c r="AT122" s="42"/>
      <c r="AU122" s="35"/>
      <c r="AV122" s="42"/>
      <c r="AW122" s="34"/>
      <c r="AX122" s="34"/>
      <c r="AY122" s="34"/>
      <c r="AZ122" s="34"/>
      <c r="BA122" s="34"/>
      <c r="BB122" s="34"/>
      <c r="BC122" s="34"/>
      <c r="BD122" s="34"/>
      <c r="BE122" s="14"/>
      <c r="BF122" s="14"/>
      <c r="BG122" s="14"/>
      <c r="BH122" s="14"/>
    </row>
    <row r="123" spans="1:60" ht="16.5" customHeight="1" x14ac:dyDescent="0.2">
      <c r="A123" s="96" t="s">
        <v>182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4"/>
      <c r="AP123" s="23">
        <f>+AP106+AP113</f>
        <v>1638125690</v>
      </c>
      <c r="AQ123" s="23">
        <f t="shared" ref="AQ123:AR123" si="20">+AQ106+AQ113</f>
        <v>1626608554.5799999</v>
      </c>
      <c r="AR123" s="23">
        <f t="shared" si="20"/>
        <v>11517135.42</v>
      </c>
      <c r="AS123" s="116">
        <f>+AS113+AS106</f>
        <v>0</v>
      </c>
      <c r="AT123" s="117"/>
      <c r="AU123" s="116">
        <f>+AU113+AU106</f>
        <v>1625545227.5799999</v>
      </c>
      <c r="AV123" s="117"/>
      <c r="AW123" s="23">
        <f t="shared" ref="AW123:BD123" si="21">+AW106+AW113</f>
        <v>1063327</v>
      </c>
      <c r="AX123" s="23">
        <f t="shared" si="21"/>
        <v>1573525707.29</v>
      </c>
      <c r="AY123" s="23">
        <f t="shared" si="21"/>
        <v>52019520.289999999</v>
      </c>
      <c r="AZ123" s="23">
        <f t="shared" si="21"/>
        <v>1573525707.29</v>
      </c>
      <c r="BA123" s="23">
        <f t="shared" si="21"/>
        <v>0</v>
      </c>
      <c r="BB123" s="23">
        <f t="shared" si="21"/>
        <v>1573525707.29</v>
      </c>
      <c r="BC123" s="23">
        <f t="shared" si="21"/>
        <v>0</v>
      </c>
      <c r="BD123" s="23">
        <f t="shared" si="21"/>
        <v>2674773</v>
      </c>
      <c r="BE123" s="16">
        <f t="shared" si="12"/>
        <v>0.99296932128571891</v>
      </c>
      <c r="BF123" s="16">
        <f t="shared" si="13"/>
        <v>0.99232020931189957</v>
      </c>
      <c r="BG123" s="16">
        <f t="shared" si="14"/>
        <v>0.96056469713871584</v>
      </c>
      <c r="BH123" s="16">
        <f t="shared" si="15"/>
        <v>0.96056469713871584</v>
      </c>
    </row>
    <row r="124" spans="1:60" ht="0" hidden="1" customHeight="1" x14ac:dyDescent="0.2"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11" t="e">
        <f t="shared" si="12"/>
        <v>#DIV/0!</v>
      </c>
      <c r="BF124" s="11" t="e">
        <f t="shared" si="13"/>
        <v>#DIV/0!</v>
      </c>
      <c r="BG124" s="11" t="e">
        <f t="shared" si="14"/>
        <v>#DIV/0!</v>
      </c>
      <c r="BH124" s="11" t="e">
        <f t="shared" si="15"/>
        <v>#DIV/0!</v>
      </c>
    </row>
    <row r="125" spans="1:60" hidden="1" x14ac:dyDescent="0.2"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36"/>
      <c r="BE125" s="17"/>
      <c r="BF125" s="17"/>
      <c r="BG125" s="17"/>
      <c r="BH125" s="17"/>
    </row>
    <row r="126" spans="1:60" ht="17.25" customHeight="1" x14ac:dyDescent="0.2">
      <c r="A126" s="118" t="s">
        <v>183</v>
      </c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20"/>
      <c r="AP126" s="25">
        <f>AP105+AP123</f>
        <v>7725208393</v>
      </c>
      <c r="AQ126" s="25">
        <f t="shared" ref="AQ126:AR126" si="22">AQ105+AQ123</f>
        <v>7400523358.2399998</v>
      </c>
      <c r="AR126" s="25">
        <f t="shared" si="22"/>
        <v>324685034.76000005</v>
      </c>
      <c r="AS126" s="37"/>
      <c r="AT126" s="38">
        <f>+AS123+AS105</f>
        <v>0</v>
      </c>
      <c r="AU126" s="121">
        <f>AU105+AU123</f>
        <v>7396666354.2399998</v>
      </c>
      <c r="AV126" s="122"/>
      <c r="AW126" s="25">
        <f>+AW105+AW123</f>
        <v>3857004</v>
      </c>
      <c r="AX126" s="25">
        <f>+AX105+AX123</f>
        <v>7331150890.3900003</v>
      </c>
      <c r="AY126" s="25">
        <f t="shared" ref="AY126:BC126" si="23">+AY105+AY123</f>
        <v>65515463.849999994</v>
      </c>
      <c r="AZ126" s="25">
        <f t="shared" si="23"/>
        <v>7330529803.3900003</v>
      </c>
      <c r="BA126" s="25">
        <f t="shared" si="23"/>
        <v>621087</v>
      </c>
      <c r="BB126" s="25">
        <f t="shared" si="23"/>
        <v>7330529803.3900003</v>
      </c>
      <c r="BC126" s="25">
        <f t="shared" si="23"/>
        <v>0</v>
      </c>
      <c r="BD126" s="25">
        <f>+BD105+BD123</f>
        <v>32289121</v>
      </c>
      <c r="BE126" s="16">
        <f>+AQ126/AP126</f>
        <v>0.9579707085890129</v>
      </c>
      <c r="BF126" s="16">
        <f>+AU126/AP126</f>
        <v>0.95747143351398778</v>
      </c>
      <c r="BG126" s="16">
        <f>+AX126/AP126</f>
        <v>0.94899069609991815</v>
      </c>
      <c r="BH126" s="16">
        <f>+BB126/AP126</f>
        <v>0.94891029865710452</v>
      </c>
    </row>
    <row r="129" spans="1:36" ht="42.75" hidden="1" customHeight="1" x14ac:dyDescent="0.2"/>
    <row r="130" spans="1:36" hidden="1" x14ac:dyDescent="0.2">
      <c r="A130" s="15" t="s">
        <v>184</v>
      </c>
      <c r="AJ130" s="15" t="s">
        <v>185</v>
      </c>
    </row>
    <row r="131" spans="1:36" hidden="1" x14ac:dyDescent="0.2">
      <c r="A131" s="15" t="s">
        <v>186</v>
      </c>
      <c r="AJ131" s="15" t="s">
        <v>187</v>
      </c>
    </row>
    <row r="132" spans="1:36" hidden="1" x14ac:dyDescent="0.2"/>
    <row r="133" spans="1:36" hidden="1" x14ac:dyDescent="0.2"/>
  </sheetData>
  <mergeCells count="1457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Q84:R84"/>
    <mergeCell ref="S84:Z84"/>
    <mergeCell ref="AA84:AE84"/>
    <mergeCell ref="AF84:AH84"/>
    <mergeCell ref="AJ84:AO84"/>
    <mergeCell ref="AS84:AT84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L83:N83"/>
    <mergeCell ref="O83:P83"/>
    <mergeCell ref="Q83:R83"/>
    <mergeCell ref="S83:Z83"/>
    <mergeCell ref="AA83:AE83"/>
    <mergeCell ref="AF83:AH83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L86:N86"/>
    <mergeCell ref="O86:P86"/>
    <mergeCell ref="Q86:R86"/>
    <mergeCell ref="S86:Z86"/>
    <mergeCell ref="AA86:AE86"/>
    <mergeCell ref="AF86:AH86"/>
    <mergeCell ref="AA85:AE85"/>
    <mergeCell ref="AF85:AH85"/>
    <mergeCell ref="AJ85:AO85"/>
    <mergeCell ref="AS85:AT85"/>
    <mergeCell ref="AU85:AV85"/>
    <mergeCell ref="A86:B86"/>
    <mergeCell ref="C86:D86"/>
    <mergeCell ref="E86:F86"/>
    <mergeCell ref="G86:H86"/>
    <mergeCell ref="I86:K86"/>
    <mergeCell ref="AA88:AE88"/>
    <mergeCell ref="AF88:AH88"/>
    <mergeCell ref="AJ88:AO88"/>
    <mergeCell ref="AS88:AT88"/>
    <mergeCell ref="AU88:AV88"/>
    <mergeCell ref="A89:AO89"/>
    <mergeCell ref="AS89:AT89"/>
    <mergeCell ref="AU89:AV89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Q87:R87"/>
    <mergeCell ref="S87:Z87"/>
    <mergeCell ref="AA87:AE87"/>
    <mergeCell ref="AF87:AH87"/>
    <mergeCell ref="AJ87:AO87"/>
    <mergeCell ref="AS87:AT87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A104:AO104"/>
    <mergeCell ref="AS104:AT104"/>
    <mergeCell ref="AU104:AV104"/>
    <mergeCell ref="A105:AO105"/>
    <mergeCell ref="AS105:AT105"/>
    <mergeCell ref="AU105:AV105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L120:N120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A123:AO123"/>
    <mergeCell ref="AS123:AT123"/>
    <mergeCell ref="AU123:AV123"/>
    <mergeCell ref="A126:AO126"/>
    <mergeCell ref="AU126:AV126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Presupuestal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2023-01-27T20:23:42Z</dcterms:created>
  <dcterms:modified xsi:type="dcterms:W3CDTF">2023-01-30T21:51:35Z</dcterms:modified>
</cp:coreProperties>
</file>