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nformacion Institucional\ARCH OCI INCI\2018\DG_100.37 INFORMES\37_10 Evaluaciones independientes\Seguimientos\Plan anticorr\3 seguim\"/>
    </mc:Choice>
  </mc:AlternateContent>
  <bookViews>
    <workbookView xWindow="0" yWindow="0" windowWidth="28800" windowHeight="10005" tabRatio="808"/>
  </bookViews>
  <sheets>
    <sheet name="CONSOLIDADO" sheetId="8" r:id="rId1"/>
    <sheet name="C1 Gestión del Riesgo " sheetId="2" r:id="rId2"/>
    <sheet name="C2 Racionalización de Tramites" sheetId="6" r:id="rId3"/>
    <sheet name="C3 Rendición de ctas " sheetId="1" r:id="rId4"/>
    <sheet name="C4 Mejora atención al ciudadano" sheetId="3" r:id="rId5"/>
    <sheet name="C5 Transparencia y acceso Info" sheetId="4" r:id="rId6"/>
    <sheet name="C6 Participación ciudadana" sheetId="7" r:id="rId7"/>
    <sheet name="C7 Iniciativas Adicionales" sheetId="5" r:id="rId8"/>
  </sheets>
  <externalReferences>
    <externalReference r:id="rId9"/>
    <externalReference r:id="rId10"/>
  </externalReferences>
  <definedNames>
    <definedName name="_xlnm._FilterDatabase" localSheetId="3" hidden="1">'C3 Rendición de ctas '!$B$3:$F$6</definedName>
    <definedName name="ACTIVIDADES">'[1]Listas PE'!$AB$2:$AB$162</definedName>
    <definedName name="_xlnm.Print_Area" localSheetId="1">'C1 Gestión del Riesgo '!$A$1:$P$17</definedName>
    <definedName name="_xlnm.Print_Area" localSheetId="2">'C2 Racionalización de Tramites'!$A$1:$R$9</definedName>
    <definedName name="_xlnm.Print_Area" localSheetId="5">'C5 Transparencia y acceso Info'!$A$1:$O$14</definedName>
    <definedName name="_xlnm.Print_Area" localSheetId="7">'C7 Iniciativas Adicionales'!$A$1:$P$12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5" i="6" l="1"/>
  <c r="M54" i="7" l="1"/>
  <c r="M10" i="1"/>
  <c r="N5" i="5"/>
  <c r="P19" i="7"/>
  <c r="M7" i="4"/>
  <c r="M7" i="3"/>
  <c r="M8" i="2"/>
  <c r="D9" i="8" l="1"/>
  <c r="M18" i="7" l="1"/>
  <c r="D8" i="8" l="1"/>
  <c r="K5" i="5" l="1"/>
  <c r="M19" i="7"/>
  <c r="J7" i="4"/>
  <c r="J7" i="3"/>
  <c r="J10" i="1"/>
  <c r="N5" i="6"/>
  <c r="J8" i="2"/>
  <c r="C15" i="8"/>
  <c r="B15" i="8"/>
  <c r="D14" i="8"/>
  <c r="D13" i="8"/>
  <c r="D12" i="8"/>
  <c r="D11" i="8"/>
  <c r="D10" i="8"/>
  <c r="D15" i="8" l="1"/>
</calcChain>
</file>

<file path=xl/sharedStrings.xml><?xml version="1.0" encoding="utf-8"?>
<sst xmlns="http://schemas.openxmlformats.org/spreadsheetml/2006/main" count="519" uniqueCount="335">
  <si>
    <t xml:space="preserve">Componente 1: Gestión del Riesgo de Corrupción -Mapa de Riesgos de Corrupción </t>
  </si>
  <si>
    <t>Subcomponente / Procesos</t>
  </si>
  <si>
    <t>N°</t>
  </si>
  <si>
    <t xml:space="preserve">Actividad </t>
  </si>
  <si>
    <t xml:space="preserve">Meta o producto </t>
  </si>
  <si>
    <t xml:space="preserve">Responsable </t>
  </si>
  <si>
    <t xml:space="preserve">Fecha Programada </t>
  </si>
  <si>
    <t xml:space="preserve">Componente 3: Rendición de Cuentas </t>
  </si>
  <si>
    <t xml:space="preserve">Componente 4: Mecanismo de mejoramiento del atención al ciudadano </t>
  </si>
  <si>
    <t xml:space="preserve">Componente 5: Mecanismo de Transparencia y acceso a la información pública </t>
  </si>
  <si>
    <t>Construcción del Mapa de Riesgos de Corrupción</t>
  </si>
  <si>
    <t xml:space="preserve">Oficina Asesora de Planeación </t>
  </si>
  <si>
    <t>Consulta y Divulgación</t>
  </si>
  <si>
    <t>Monitoreo Y Revisión</t>
  </si>
  <si>
    <t xml:space="preserve">Realizar el seguimiento a los riesgos de corrupción identificados. </t>
  </si>
  <si>
    <t xml:space="preserve">Oficina Asesora de Control Interno </t>
  </si>
  <si>
    <t>Seguimiento</t>
  </si>
  <si>
    <t xml:space="preserve">Responsables del monitoreo de los riesgos - Oficina Asesora de Planeación. </t>
  </si>
  <si>
    <t>Dialogo de doble vía con la ciudadania y sus organizaciones</t>
  </si>
  <si>
    <t>Incentivos para motivar la cultura de la rendición y petición de cuentas</t>
  </si>
  <si>
    <t>Evaluación y retroalimentación a la gestión institucional</t>
  </si>
  <si>
    <t>Talento Humano</t>
  </si>
  <si>
    <t>Normativo y procedimental</t>
  </si>
  <si>
    <t>Relacionamiento con el ciudadano</t>
  </si>
  <si>
    <t>Tecnológica</t>
  </si>
  <si>
    <t xml:space="preserve">Componente 2: Estrategia de Racionalización de Trámites </t>
  </si>
  <si>
    <t xml:space="preserve">N° </t>
  </si>
  <si>
    <t>TIPO DE RACIONALIZACIÓN</t>
  </si>
  <si>
    <t xml:space="preserve">ACCIÓN ESPECÍFICA DE RACIONALIZACIÓN
</t>
  </si>
  <si>
    <t>SITUACIÓN ACTUAL</t>
  </si>
  <si>
    <t xml:space="preserve">DESCRIPCIÓN DE LA MEJORA A REALIZAR AL TRÁMITE, PROCESO O PROCEDIMIENTO </t>
  </si>
  <si>
    <t>BENEFICIO AL CIUDADANO Y/O ENTIDAD</t>
  </si>
  <si>
    <t>DEPENDENCIA RESPONSABLE</t>
  </si>
  <si>
    <t xml:space="preserve">FECHA DE INICIO </t>
  </si>
  <si>
    <t xml:space="preserve">FECHA DE FIN </t>
  </si>
  <si>
    <t xml:space="preserve">Consolidar con las dependencias del INCI el proyecto del mapa de riesgos de corrupción. </t>
  </si>
  <si>
    <t xml:space="preserve">Publicar y recibir retroalimentación del  Mapa de Riesgos de Corrupción en el portal institucional </t>
  </si>
  <si>
    <t xml:space="preserve">NOMBRE DEL SERVICIO, PROCESO O PROCEDIMIENTO </t>
  </si>
  <si>
    <t>Información de calidad y en Lenguaje Comprensible</t>
  </si>
  <si>
    <t>Monitoreo del Acceso a la información pública</t>
  </si>
  <si>
    <t>No</t>
  </si>
  <si>
    <t xml:space="preserve">20 Programas de INCI como vamos. </t>
  </si>
  <si>
    <t>Comunicaciones</t>
  </si>
  <si>
    <t>30 boletines</t>
  </si>
  <si>
    <t xml:space="preserve">Componente 7: Iniciativas adicionales </t>
  </si>
  <si>
    <t>Divulgar a través de los diferentes canales del INCI el tema de derechos de las personas con discapacidad visual en los distintos sectores</t>
  </si>
  <si>
    <t>Realizar seguimiento a las acciones de control establecidas y a los riesgos de corrupción planteados</t>
  </si>
  <si>
    <t>Producir el boletín IN-pulso para difundir la gestión de la entidad</t>
  </si>
  <si>
    <t>Emisora INCI Radio</t>
  </si>
  <si>
    <t>Realizar la Audiencia Pública de Rendición de Cuentas anual</t>
  </si>
  <si>
    <t xml:space="preserve">Elaboración y presentación del informe de la Rendición de cuentas </t>
  </si>
  <si>
    <t xml:space="preserve">Comunicaciones </t>
  </si>
  <si>
    <t>Desarrollar y emitir  el programa INCI como Vamos a traves de la Emisora INCI Radio brindando un espacio de participación de las personas con discapacidad visual (La pregunta ciudadana)</t>
  </si>
  <si>
    <t xml:space="preserve">Publicar y actualizar en el sitio web de la entidad en la sección ‘Transparencia y acceso a la información pública’, toda la información que establece la ley 1712 de 2014 y sus decretos y resoluciones reglamentarias. </t>
  </si>
  <si>
    <t>Lineamientos de Transparencia Activa</t>
  </si>
  <si>
    <t>Oficina Asesora de Planeación</t>
  </si>
  <si>
    <t>Actualizar los instrumentos de gestión de la Información de los procesos de la entidad</t>
  </si>
  <si>
    <t>Elaboración de los Instrumentos de Gestión de la Información</t>
  </si>
  <si>
    <t>Líderes de proceso</t>
  </si>
  <si>
    <t xml:space="preserve">Mayo a diciembre de 2018 (Cada 4 meses) </t>
  </si>
  <si>
    <t>Asistencia técnica</t>
  </si>
  <si>
    <t>Subdirección Técnica</t>
  </si>
  <si>
    <t>Contar con herramientas que permitan analizar la información, orientar la gestión en los territorios a nivel nacional y definir las acciones a adelantar en el cuatrenio 2019-2022</t>
  </si>
  <si>
    <t>Registrar la información de las acciones de asistencia técnica dirigidas a entidades públicas y privadas en una base de datos creada para tal fin</t>
  </si>
  <si>
    <t>Realizar la sistematización de la información producto de las asistencias técnicas en el modelo de datos diseñado durante el año 2017</t>
  </si>
  <si>
    <t>02/01/2018 a 28/12/2018</t>
  </si>
  <si>
    <t>Consolidar la información de los temas que la población con discapacidad visual manifiesta que deben ser divulgados en el espacio de la rendición de cuentas.</t>
  </si>
  <si>
    <t>Oficina asesora de Planeación
Subdirección Técnica 
Comunicaciones</t>
  </si>
  <si>
    <t xml:space="preserve">Incluir en el Plan Institucional de capacitación el tema de “Cualificación de los servidores públicos del INCI en el Modelo Integrado de Planeación y Gestión” </t>
  </si>
  <si>
    <t xml:space="preserve">Mejorar el espacio físico para la atención al ciudadano brindando un servicio de calidad y dando prioridad a las solicitudes presentadas por periodistas, menores de edad, personas con discapacidad y mujeres embarazadas. </t>
  </si>
  <si>
    <t>Secretaría General 
Gestión Humana y de la información</t>
  </si>
  <si>
    <t>Secretaria General 
Grupo administrativo y financiera</t>
  </si>
  <si>
    <t>19/01/2018 a 28/12/2018</t>
  </si>
  <si>
    <t>Junio y diciembre de 2018</t>
  </si>
  <si>
    <t>Elaboración del Código de Integridad de acuerdo con las directrices del Departamento Administrativo de Función Pública</t>
  </si>
  <si>
    <t>Código de Integridad</t>
  </si>
  <si>
    <t>Código de Integridad actualizado</t>
  </si>
  <si>
    <t xml:space="preserve">Secretaría General 
Gestión Humana y de la información
</t>
  </si>
  <si>
    <t xml:space="preserve">Mantener  actualizado el micrositio de atención al ciudadano en la página web </t>
  </si>
  <si>
    <t xml:space="preserve">No existe una base de datos para el registro de la información producto de las asistencias técnicas </t>
  </si>
  <si>
    <t>24/01/2018 al 29/01/2018</t>
  </si>
  <si>
    <t>Objetivos Estratégicos Institucionales</t>
  </si>
  <si>
    <t>Programa Estratégico</t>
  </si>
  <si>
    <t>Subcomponente</t>
  </si>
  <si>
    <t>Líder de Subcomponente</t>
  </si>
  <si>
    <t>Tareas por Subcomponente</t>
  </si>
  <si>
    <t>Responsable líder tarea</t>
  </si>
  <si>
    <t xml:space="preserve">Fecha de inicio </t>
  </si>
  <si>
    <t>Fecha   final</t>
  </si>
  <si>
    <t xml:space="preserve">Entregable o Meta/ 
Parámetro de seguimiento </t>
  </si>
  <si>
    <t>1. Disminuir las brechas en educación – Fomentar la educación inclusiva
2. Reducir las brechas de desempleo
3. Disminuir la Brecha en acceso a la información pública</t>
  </si>
  <si>
    <t>Plan Anticorrupción  y de atención al ciudadano</t>
  </si>
  <si>
    <t>1. CONTROL SOCIAL A LA GESTIÓN PÚBLICA</t>
  </si>
  <si>
    <t>Oficina Asesora de Planeación 
Asesor (a) de Comunicaciones</t>
  </si>
  <si>
    <t>Oficina Asesora de Planeación
Proceso de servicio al Ciudadano
Oficina Asesora de Comunicaciones
Subdirección Técnica</t>
  </si>
  <si>
    <t>Secretaría General
Oficina Asesora de Planeación
Oficina Asesora Jurídica
Subdirección Técnica
Asesor (a) de Comunicaciones</t>
  </si>
  <si>
    <t>Actualizar permanentemente la Información de la Gestión Pública del INCI</t>
  </si>
  <si>
    <t>Secretaría General
Oficina Asesora de Planeación
Subdirector General
Asesor (a) de Comunicaciones
Oficina Asesora Jurídica</t>
  </si>
  <si>
    <t>Información actualizada en la página web</t>
  </si>
  <si>
    <t>2. RENDICIÓN DE CUENTAS</t>
  </si>
  <si>
    <t xml:space="preserve">Oficina Asesora de Planeación 
</t>
  </si>
  <si>
    <t>Subdirección Técnica
Asesor (a)  de Comunicaciones</t>
  </si>
  <si>
    <t xml:space="preserve">Publicar noticias y novedades relacionadas con discapacidad visual </t>
  </si>
  <si>
    <t>Subdirector General Asesor (a)  de Comunicaciones</t>
  </si>
  <si>
    <t>Secretaría General</t>
  </si>
  <si>
    <t xml:space="preserve">Divulgar actividades relacionadas con espacios de participación </t>
  </si>
  <si>
    <t>Proceso servicio al ciudadano</t>
  </si>
  <si>
    <t>Proceso Evaluación y Mejoramiento Institucional
Oficina Asesora de Planeación
Secretaría General</t>
  </si>
  <si>
    <t>Elaborar y remitir Informes a entes de Control</t>
  </si>
  <si>
    <t>Dirección General</t>
  </si>
  <si>
    <t xml:space="preserve">Realizar eventos, foros, encuentros con población con discapacidad visual </t>
  </si>
  <si>
    <t>Informe de cada evento</t>
  </si>
  <si>
    <t>Oficina Asesora de Comunicaciones</t>
  </si>
  <si>
    <t>Mantener actualizada la información institucional en Redes sociales</t>
  </si>
  <si>
    <t>Asesor (a) de Comunicaciones</t>
  </si>
  <si>
    <t xml:space="preserve">Información actualizada en Facebook, Twitter, Google+, You Tube </t>
  </si>
  <si>
    <t>Responder solicitudes de los ciudadanos</t>
  </si>
  <si>
    <t>Realizar la Audiencia Pública de Rendición de Cuentas
(Gestión 2018)</t>
  </si>
  <si>
    <t>Oficina Asesora Jurídica
Oficina asesora de planeación
Subdirección Técnica</t>
  </si>
  <si>
    <t>Someter a Consulta de la ciudadanía, Proyectos normativos gestionados</t>
  </si>
  <si>
    <t>3. VEERURÍAS CIUDADANAS</t>
  </si>
  <si>
    <t xml:space="preserve">Establecer canales de comunicación y diálogo con la Ciudadanía
</t>
  </si>
  <si>
    <t>Publicar la Planeación Institucional en la web</t>
  </si>
  <si>
    <t xml:space="preserve">Información actualizada en la página web www.inci.gov.co
</t>
  </si>
  <si>
    <t xml:space="preserve">Un (1) Formato Mapa Riesgos de Corrupción  </t>
  </si>
  <si>
    <t xml:space="preserve">Un (1) Formato Mapa Riesgos de Corrupción publicado. </t>
  </si>
  <si>
    <t>Un (1) Formato Mapa Riesgos de Corrupción con el seguimiento a las acciones de control establecidas de los riesgos de corrupción planteados</t>
  </si>
  <si>
    <t xml:space="preserve">un (1) Informe presentado a la dirección y publicación del seguimiento del Mapa Riesgos de Corrupción. </t>
  </si>
  <si>
    <t>4 Canales a través de los cuales se divulgue el tema de derechos de las personas con discapacidad visual en los diferentes sectores</t>
  </si>
  <si>
    <t>Un (1) Informe consolidado que detalle el número de personas que aportaron para el desarrollo del espacio de la rendición de cuentas y los temas que deben ser divulgados</t>
  </si>
  <si>
    <t>Comunicaciones 
Oficina asesora de planeación
Subdirección Técnica</t>
  </si>
  <si>
    <t xml:space="preserve">70 personas que participan en la rendición de cuentas </t>
  </si>
  <si>
    <t>Un (1) Informe de la rendición de cuentas</t>
  </si>
  <si>
    <t>un (1) Microsiio actualizado</t>
  </si>
  <si>
    <t>Un (1) Espacio físico mejorado</t>
  </si>
  <si>
    <t>Dos (2) Informes elaborados y socializados</t>
  </si>
  <si>
    <t>Elaborar y  socializar los informes de solicitudes de acceso a información.</t>
  </si>
  <si>
    <t>Una (1) Sección de transparencia y acceso a la información pública actualizada en la página web</t>
  </si>
  <si>
    <t xml:space="preserve">Tres (3) Instrumentos de gestión actualizados 
• Registro o inventario de activos de Información
• Esquema de publicación de información 
• Índice de Información Clasificada y Reservada 
</t>
  </si>
  <si>
    <t>Definir y publicar el Plan y la Estrategia de Participación Ciudadana para 2018</t>
  </si>
  <si>
    <t>Documentos de la Estrategia y el Plan de Participación Ciudadana para 2018 publicados en la web y en la carpeta del Sistema Integrado de Gestión</t>
  </si>
  <si>
    <t xml:space="preserve">Promover la participación de la Ciudadanía a través de diferentes espacios </t>
  </si>
  <si>
    <t xml:space="preserve">Espacios de participación ciudadana promovidos 
</t>
  </si>
  <si>
    <t>Actualizar el Sitio de Transparencia y Acceso a la Información Pública</t>
  </si>
  <si>
    <t>Información actualizada en la página web 
http://www.inci.gov.co/transparencia/instrumentos-de-gestion-de-informacion-publica-2018</t>
  </si>
  <si>
    <t>Publicar el Informe de Gestión 2017</t>
  </si>
  <si>
    <t xml:space="preserve">Información actualizada de acuerdo con lo establecido por la Resolución 3564 de 2015 en la página web www.inci.gov.co/transparencia </t>
  </si>
  <si>
    <t>Un (1) Informe de Gestión 2017 publicado en la web</t>
  </si>
  <si>
    <t xml:space="preserve">Informe Audiencia Pública de Rendición de Cuentas a la Ciudadanía
</t>
  </si>
  <si>
    <t xml:space="preserve">Número de proyectos normativos sometidos a Consulta de la ciudadanía  </t>
  </si>
  <si>
    <t xml:space="preserve">Número de canales de comunicación y diálogo establecidos con la ciudadanía </t>
  </si>
  <si>
    <t xml:space="preserve">Cualificar al xx%  de los servidores públicos del INCI en el "Modelo Integrado de Planeación y Gestión” </t>
  </si>
  <si>
    <t xml:space="preserve">Publicación en la web de los planes establecidos por MIPG
http://www.inci.gov.co/transparencia/planeacion-2018
</t>
  </si>
  <si>
    <t>SEGUIMIENTO SEGUNDO CUATRIMESTRE</t>
  </si>
  <si>
    <t>Durante el mes de enero de 2018, se construyó con los líderes de proceso el mapa de riesgos de corrupción y cada cuatro meses se realiza el seguimiento al cumplimiento de las acciones</t>
  </si>
  <si>
    <t>El mapa de riesgos de corrupción se publicó en la página web del 18 al 24 de enero de 2018 con el propósito de recibir retroalimentación por parte de la ciudadanía
Desde esa fecha se encuentra publicado en el portal de transparencia de la web del inci http://www.inci.gov.co/transparencia/planeacion-2018</t>
  </si>
  <si>
    <t>El ingeniero que se contrató y una ingeniera del proceso de asistencia técnica estan realizando los ajustes basados en la revisión que se adelantó conjuntamente entre subdirección y la oficina de planeación 
El día 24 de agosto se entrega un avance de la base de datos y los reportes</t>
  </si>
  <si>
    <t xml:space="preserve">Se divulga permanentemente  a través de twiter, facebook, you tube, página web y emisora el tema de derechos de las personas con discapacidad visual en los distintos sectores 
Se publica la Revista INCI Digital Quincenalmente </t>
  </si>
  <si>
    <t xml:space="preserve">Se produce semanalmente el boletín IN-pulso para difundir la gestión de la entidad </t>
  </si>
  <si>
    <t xml:space="preserve">Durante el primer cuatrimestre se desarrollaron y emitieron 11 programas INCI como Vamos a traves de la Emisora INCI Radio </t>
  </si>
  <si>
    <t>No se ha iniciado el desarrollo de las acciones</t>
  </si>
  <si>
    <t>El Ministerio de Educación realizó una asesoría en Gestión Documental en el mes de mayo
Así mismo,  el 26 de julio 4 funcionarios de la oficina de planeación asistieron a una asesoría que ofreció el Ministerio de Educación para la implementación de la dimensión de Generación y Apropiación del Conocimiento en cada entidad</t>
  </si>
  <si>
    <t xml:space="preserve">Se mantiene actualizado el micrositio de atención al ciudadano en la página web </t>
  </si>
  <si>
    <t xml:space="preserve">Se realizaron mejoras al primer piso de la entidad y al espacio físico para la atención al ciudadano. 
Se da prioridad a las solicitudes presentadas por periodistas, menores de edad, personas con discapacidad y mujeres embarazadas. </t>
  </si>
  <si>
    <t xml:space="preserve">Los procesos están avanzando en la actualización de la documentación. Durante el segundo cuatrimestre (Agosto 8/2018) se publicaron los documentos del proceso de asistencia técnica. Cuando finalicen esta tarea todos los procesos, se realizará la actualización del registro de activos de información, el esquema de publicación y el índice de información clasificada y reservada. </t>
  </si>
  <si>
    <t>Se publicó en la página web el segundo informe trimestral de PQRSD</t>
  </si>
  <si>
    <r>
      <t>Se actualizaron y publicaron en el sitio web de la entidad en la sección ‘Transparencia y acceso a la información pública’ los planes y documentos que establece la ley 1712 de 2014, el decreto 103 de 2015, la Resolución 3565 de 2015 y el Modelo Integrado de Planeación y Gestión. A la fecha,  se encuentra pendiente el plan de previsión de recursos humanos y el plan de preservación digita</t>
    </r>
    <r>
      <rPr>
        <sz val="12"/>
        <color rgb="FFFF0000"/>
        <rFont val="Calibri"/>
        <family val="2"/>
        <scheme val="minor"/>
      </rPr>
      <t xml:space="preserve">l </t>
    </r>
  </si>
  <si>
    <t>Se formuló y publicó en el portal de transparencia y acceso a la información pública la Estrategia de Participación Ciudadana para 2018</t>
  </si>
  <si>
    <t>Se ha promovido la participación de la Ciudadanía a través de las siguientes acciones: 
1. Participación de personas con discapacidad visual en programas de INCI radio
2. Publicación del mapa de riesgos de corrupción para retroalimentación por parte de la ciudadanía en el mes de enero
3. Periódico Proclama
4. Microsito de atención al ciudadano en la página web
5. Atención de PQRSD en la oficina de servicio al ciudadano
6: Encuentro Nacional por la INCLUSIÓN EDUCATIVA, donde se socializó el Decreto 1421 y el estado actual de su implementación, además de la construcción de una ruta para la atención educativa de estudiantes con discapacidad. 
7.Buzón INCI en la página web</t>
  </si>
  <si>
    <t>Se publicó en el portal de transparencia y acceso a la información pública/planeacion 2018/planes sectoriales, estratégicos e institucionales, la información relacionada con la ejecución de las acciones del plan de acción anual de mayo, junio. julio y agosto del año 2018
Así mismo, en contratación todo lo relacionado con los procesos de contratación de mayo a agosto y en presupuesto la ejecución del segundo trimestre</t>
  </si>
  <si>
    <t>Se publicó en el portal de transparencia y acceso a la información pública el Informe de Gestión 2017</t>
  </si>
  <si>
    <t xml:space="preserve">La oficina de comunicaciones publicó en la página web del INCI las noticias y novedades relacionadas con discapacidad visual </t>
  </si>
  <si>
    <t xml:space="preserve">A través de la página web y la oficina de servicio al ciudadano se divulgan las actividades relacionadas con los espacios de participación. Hasta la fecha se ha divulgado el evento de socialización de los decretos de inclusión laboral para personas con discapacidad visual y el Encuentro Nacional por la INCLUSIÓN EDUCATIVA, donde se socializó el Decreto 1421 y el estado actual de su implementación, además de la construcción de una ruta para la atención educativa de estudiantes con discapacidad. </t>
  </si>
  <si>
    <t>Se elaboran los informes  de ejecución cualitativa presupuestal mensualmente</t>
  </si>
  <si>
    <t xml:space="preserve">Hasta la fecha se han realizado dos eventos:  1. Socialización de los decretos de inclusión laboral para personas con discapacidad visual y  2. Encuentro Nacional por la INCLUSIÓN EDUCATIVA, donde se socializó el Decreto 1421 y el estado actual de su implementación, además de la construcción de una ruta para la atención educativa de estudiantes con discapacidad. </t>
  </si>
  <si>
    <t>Se mantiene actualizada la información institucional en Redes sociales (twiter, facebook y you tube) y así  mismo se socializa la gestión del INCI en  página web y a través de la emisora</t>
  </si>
  <si>
    <r>
      <rPr>
        <sz val="11"/>
        <rFont val="Calibri"/>
        <family val="2"/>
        <scheme val="minor"/>
      </rPr>
      <t xml:space="preserve"> Se responden las solicitudes de los ciudadanos y se elabora el informe trimestral de las mismas </t>
    </r>
    <r>
      <rPr>
        <u/>
        <sz val="11"/>
        <rFont val="Calibri"/>
        <family val="2"/>
        <scheme val="minor"/>
      </rPr>
      <t xml:space="preserve">
http://www.inci.gov.co/transparencia/sites/default/files/atencion_al_ciudadano/pdf/INFORME%201%202018%20PQRSD%20Web.pdf</t>
    </r>
  </si>
  <si>
    <t>No se ha iniciado la organización de la Audiencia Pública de Rendición de Cuentas
(Gestión 2018)</t>
  </si>
  <si>
    <t>No se han gestionado proyectos normativos para someter a consulta de la ciudadanía durante la presente vigencia</t>
  </si>
  <si>
    <t>Se han establecido los siguientes canales que promueven la participación de la Ciudadanía: 
1. Participación de personas con discapacidad visual en programas de INCI radio
2. Publicación del mapa de riesgos de corrupción para retroalimentación por parte de la ciudadanía en el mes de enero
3. Periódico Proclama
4. Microsito de atención al ciudadano en la página web
5. Atención de PQRSD en la oficina de servicio al ciudadano
6: Evento "Socialización decretos sobre inclusión laboral" realizado el 23 de marzo de 2018 y  Encuentro Nacional por la INCLUSIÓN EDUCATIVA, donde se socializó el Decreto 1421 y el estado actual de su implementación, además de la construcción de una ruta para la atención educativa de estudiantes con discapacidad. 
7.Buzón INCI en la página web</t>
  </si>
  <si>
    <t xml:space="preserve"> Número de informes entregados</t>
  </si>
  <si>
    <t>MODELO DE SEGUIMIENTO - GUÍA PARA LA GESTIÓN DE RIESGOS DE CORRUPCIÓN - DAFP</t>
  </si>
  <si>
    <t xml:space="preserve">FECHA DE CORTE: </t>
  </si>
  <si>
    <t>FECHA DEL INFORME:</t>
  </si>
  <si>
    <t>COMPONENTE</t>
  </si>
  <si>
    <t>ACTIVIDADES PROGRAMADAS EN EL AÑO</t>
  </si>
  <si>
    <t>ACTIVIDADES CUMPLIDAS A LA FECHA DE CORTE</t>
  </si>
  <si>
    <t>% AVANCE</t>
  </si>
  <si>
    <t>OBSERVACIONES</t>
  </si>
  <si>
    <t xml:space="preserve">Componente 1: 
Gestión del Riesgo de Corrupción -Mapa de Riesgos de Corrupción </t>
  </si>
  <si>
    <t>Componente 2: 
Estrategia de Racionalización de Trámites</t>
  </si>
  <si>
    <t xml:space="preserve">Componente 3: 
Rendición de Cuentas </t>
  </si>
  <si>
    <t xml:space="preserve">Componente 4:
Mecanismo de mejoramiento del atención al ciudadano </t>
  </si>
  <si>
    <t xml:space="preserve">Componente 5: 
Mecanismo de Transparencia y acceso a la información pública </t>
  </si>
  <si>
    <t>COMPONENTE 6:  
PARTICIPACIÓN CIUDADANA</t>
  </si>
  <si>
    <t xml:space="preserve">Componente 7: 
Iniciativas adicionales </t>
  </si>
  <si>
    <t>PROMEDIO - ZONA MEDIA</t>
  </si>
  <si>
    <t>NIVEL DE CUMPLIMIENTO DE LAS ACTIVIDADES</t>
  </si>
  <si>
    <t>DE 0 A 59%  -  ZONA BAJA</t>
  </si>
  <si>
    <t>DE 60% A 79%  -  ZONA MEDIA</t>
  </si>
  <si>
    <t>DE 80% A 100%  -  ZONA ALTA</t>
  </si>
  <si>
    <t>SEGUIMIENTO OCI</t>
  </si>
  <si>
    <t>OBSERVACIONES OCI</t>
  </si>
  <si>
    <t>% CUMPL.</t>
  </si>
  <si>
    <t xml:space="preserve">Se evidencia Documento consolidado del Mapa de riesgos de Corrupción en la página web de la entidad. </t>
  </si>
  <si>
    <t>Se evidencia el Mapa de Riesgos de Corrupción publicado en la página web de la entidad. No se evidencia retroalimentación recibida por parte de la ciudadanía.</t>
  </si>
  <si>
    <t>PROMEDIO</t>
  </si>
  <si>
    <t>SEGUIMIENTO PRIMER CUATRIMESTRE</t>
  </si>
  <si>
    <t xml:space="preserve">Se divulga permanentemente  a través de twiter, facebook, you tube, página web y emisora el tema de derechos de las personas con discapacidad visual en los distintos sectores 
Se publica la Revista INCI Digital Quincenalmente (Se inició en la segunda quincena del mes de enero). </t>
  </si>
  <si>
    <t xml:space="preserve">Se verificaN las publicaciones en los diferentes canales del INCI de los derechos de las personas con discapacidad visual. 
Se evidencia dentro de los programas del INCI en la página web el programa denominado LAS COSAS AL DERECHO, que toca específicamente el tema de los derechos de las personas con discapacida visual.
</t>
  </si>
  <si>
    <t>Se evidencia en la página web en el botón Sala de Prensa / Publicaciones.</t>
  </si>
  <si>
    <t xml:space="preserve">Durante el primer cuatrimestre se desarrollaron y emitieron 11 programas INCI como Vamos a traves de la Emisora INCI Radio (Se inició gestión el 10 de febrero) </t>
  </si>
  <si>
    <t>Actividad prevista para el mes de octubre</t>
  </si>
  <si>
    <t>Actividad prevista para el mes de diciembre</t>
  </si>
  <si>
    <t>El 21 de marzo el Ministerio de Educación Nacional realizó la cualificación de los servidores públicos y contratistas del INCI en el Modelo Integrado de Planeación y Gestión</t>
  </si>
  <si>
    <t xml:space="preserve">Se actualizó el documento Esquema de atención al ciudadano por múltiples canales - Instituto Nacional Para Ciegos en el micrositio de atención al ciudadano en la página web </t>
  </si>
  <si>
    <t>Se verifica  el micrositio de atenciòn al ciudadano de la página web. Se evidencia igualmente en el botón de transparencia / Instrumentos de gestión de información pública / Informes Peticiones, Quejas, Reclamos, con informes publicado hasta junio de 2018.</t>
  </si>
  <si>
    <t>Se evidencia espacio físico de atención al ciudadano adecuado para brindar un servicio con calidad.</t>
  </si>
  <si>
    <t xml:space="preserve">Se mejoró el espacio físico para la atención al ciudadano brindando un servicio de calidad y dando prioridad a las solicitudes presentadas por periodistas, menores de edad, personas con discapacidad y mujeres embarazadas. </t>
  </si>
  <si>
    <t xml:space="preserve">Se actualizaron y publicaron en el sitio web de la entidad en la sección ‘Transparencia y acceso a la información pública’ los planes y documentos que establece la ley 1712 de 2014, el decreto 103 de 2015, la Resolución 3565 de 2015 y el Modelo Integrado de Planeación y Gestión. Hasta la fecha (30 de abril de 2018), se encuentra pendiente el plan de previsión de recursos humanos y el plan de preservación digital </t>
  </si>
  <si>
    <t>Se verifica aleatoriamente las publicaciones y su actualización.</t>
  </si>
  <si>
    <t xml:space="preserve">Los procesos están avanzando en la actualización de la documentación. Cuando se finalice esta tarea, se realizará a actualización del registro de activos de información, el esquema de publicación y el índice de información clasificada y reservada. </t>
  </si>
  <si>
    <t>Se recomienda precisar la Actividad. Estos informes hacen referencia el Informe trimestral que presenta el área de Atención al Ciudadano sobre las PQRS.
Se verifica la presentación y publicación de estos informes</t>
  </si>
  <si>
    <t xml:space="preserve">El primer informe de solicitudes de acceso a información se elaborará y publicará en los primeros días del mes de julio de 2018. </t>
  </si>
  <si>
    <t>Se evidencia la publicación en el botón de transparencia de la página web la publicaciòn de:
Plan de Participación ciudadana 2018 que incluye la estrategia.
Estrategia de Participación ciudadana 2018, cronograma.</t>
  </si>
  <si>
    <t>Se ha promovido la participación de la Ciudadanía a través de las siguientes acciones: 
1. Participación de personas con discapacidad visual en programas de INCI radio
2. Publicación del mapa de riesgos de corrupción para retroalimentación por parte de la ciudadanía en el mes de enero
3. Periódico Proclama
4. Microsito de atención al ciudadano en la página web
5. Atención de PQRSD en la oficina de servicio al ciudadano
6: Evento "Socialización decretos sobre inclusión laboral" realizado el 23 de marzo de 2018
7.Buzón INCI en la página web</t>
  </si>
  <si>
    <t>Se publicó en el portal de transparencia y acceso a la información pública/planeacion 2018/planes sectoriales, estratégicos e institucionales, la información relacionada con la ejecución de las acciones del plan de acción anual en los dos primeros bimestres del año 2018
Así mismo, en contratación todo lo relacionado con los procesos de contratación de enero a abril y en presupuesto la ejecución del primer trimestre</t>
  </si>
  <si>
    <t>Se verificó la publicación del Informe de Gestión 2017.</t>
  </si>
  <si>
    <t>Se verificó el botón de transparencia la publicacion de la informacion de la gestión institucional: Planes, presupuesto, contratos.</t>
  </si>
  <si>
    <t>Se verificó la actualización del botón de transparencia. Se sugiere revisar algunos links que no están funcionando.</t>
  </si>
  <si>
    <t>Se verifica en la página web botón de transparencia / Sala de prensa / las publicaciones realizadas Inpulso, Noticias, Incidigital</t>
  </si>
  <si>
    <t xml:space="preserve">A través de la página web y la oficina de servicio al ciudadano se divulgan las actividades relacionadas con los espacios de participación. Hasta la fecha se ha divulgado el evento de socialización de los decretos de inclusión laboral para personas con discapacidad visual </t>
  </si>
  <si>
    <t xml:space="preserve">Se elaboró el informe de Contraloría del mes de febrero y el de Cámara de Representantes en el mes de marzo </t>
  </si>
  <si>
    <t xml:space="preserve">Hasta la fecha se realizó el evento de socialización de los decretos de inclusión laboral para personas con discapacidad visual </t>
  </si>
  <si>
    <t>Se verifica información actualizada en redes sociales</t>
  </si>
  <si>
    <t xml:space="preserve"> Se responden las solicitudes de los ciudadanos y se elabora el informe trimestral de las mismas 
http://www.inci.gov.co/transparencia/sites/default/files/atencion_al_ciudadano/pdf/INFORME%201%202018%20PQRSD%20Web.pdf</t>
  </si>
  <si>
    <t>De acuerdo con el informe de seguimiento a las PQRS, se evidencia que el 12% de la solicitudes se atienden de manera extemporánea.
Existe subregistro en el informe presentado por el área de Atención al Ciudadano, pues no se incluyen las PQRS que ingresan a través de la ventanilla y que son radicados en ORFEO.
No se pudo verificar la trazabilidad de los documentos. 
Uso inadecuado del sistema</t>
  </si>
  <si>
    <t>Está prevista para el mes de diciembre de 2018</t>
  </si>
  <si>
    <t>No se han gestionado proyectos normativos para someter a consulta de la ciudadanía</t>
  </si>
  <si>
    <t>N.A.</t>
  </si>
  <si>
    <t>En reunión de seguimiento al PAAC, de fecha septiembre 2 de 2018, se confirma con los jefe de las OAJ, OAP y ST, que no se han gestionado proyectos normativos para someter a consulta de la ciudadania</t>
  </si>
  <si>
    <t>Se han establecido los siguientes canales que promueven la participación de la Ciudadanía: 
1. Participación de personas con discapacidad visual en programas de INCI radio
2. Publicación del mapa de riesgos de corrupción para retroalimentación por parte de la ciudadanía en el mes de enero
3. Periódico Proclama
4. Microsito de atención al ciudadano en la página web
5. Atención de PQRSD en la oficina de servicio al ciudadano
6: Evento "Socialización decretos sobre inclusión laboral" realizado el 23 de marzo de 2018
7.Buzón INCI en la página web</t>
  </si>
  <si>
    <t>Se verifica que el INCI tiene establecidos como canales de comunicación y diálogo con la Ciudadania:
1. Página Web Institucional
2. Micrositio Atención al Ciudadano. Botón de PQRS
3. Area de Atención al Ciudadano.
4. Buzón
5. Correo Institucional
6. Talleres, eventos, ferias, y otras actividades.
7. Redes sociales
8. INCIRADIO
9. BibliotecaVirtual
No se tiene definida una meta que facilite su seguimiento y control.
Se sugiere revisar para el próximo plan</t>
  </si>
  <si>
    <t>Se elaboró el Código de Integridad de acuerdo con las directrices del Departamento Administrativo de Función Pública</t>
  </si>
  <si>
    <t>Se sugiere revisar la meta (cuantificación de la actividad que es divulgar actividades…. Por lo tanto la meta debería hacer referencia a las actividades que se quiere divulgar. Y no al medio de divulgacion. Las metas deben ser cuantificables y medibles para facilitar el seguimiento y control.</t>
  </si>
  <si>
    <t>Durante los 5 primeros días del mes de septiembre se realizo seguimiento a las acciones de control establecidas por cada uno de los procesos encontrando que ningún riesgo se ha materializado y se cumple con las acciones de control.</t>
  </si>
  <si>
    <t>COMPONENTE 6: PARTICIPACIÓN CIUDADANA</t>
  </si>
  <si>
    <t>1. Plan Institucional de Archivos de la Entidad ­PINAR</t>
  </si>
  <si>
    <t>2. Plan Anual de Adquisiciones</t>
  </si>
  <si>
    <t>3. Plan Anual de Vacantes</t>
  </si>
  <si>
    <t>4. Plan de Previsión de Recursos Humanos</t>
  </si>
  <si>
    <t>5. Plan Estratégico de Talento Humano</t>
  </si>
  <si>
    <t>6. Plan Institucional de Capacitación</t>
  </si>
  <si>
    <t>7. Plan de Incentivos Institucionales</t>
  </si>
  <si>
    <t>8. Plan de Trabajo Anual en Seguridad y Salud en el Trabajo</t>
  </si>
  <si>
    <t>9. Plan Anticorrupción y de Atención al Ciudadano</t>
  </si>
  <si>
    <t>10. Plan Estratégico de Tecnologías de la Información y las Comunicaciones ­ PETI</t>
  </si>
  <si>
    <t>11. Plan de Tratamiento de Riesgos de Seguridad y Privacidad de la Información</t>
  </si>
  <si>
    <t>12. Plan de Seguridad y Privacidad de la Información</t>
  </si>
  <si>
    <t xml:space="preserve">ORFEO
</t>
  </si>
  <si>
    <t>Se evidencian seguimientos al Mapa de Riesgos de corrupción, correspondiente al primer y segundo cuatrimestres de 2018, publicados en la página web de la entidad.
Se recomienda incluir en el monitoreo y revisión por parte de los líderes de proceso, los resultados de los informes de Control Interno, entes de control y/o investigaciones disciplinarias, con el fin de determinar la actualización, modificación y/o mantenimiento de los factores de  riesgo, así como su análisis y valoración, la materializacion de los riesgos, así como la identificación de riesgos emergentes.
Se evidencian debilidades en la ejecución de los controles y de las acciones propuestas. Se recomienda fortalecer la definición de los controles, el análisis de causas, las consecuencias, los controles establecidos y su valoración.</t>
  </si>
  <si>
    <t xml:space="preserve">En el mes de julio se socializó el Código de Integridad de acuerdo con las directrices del Departamento Administrativo de Función Pública. </t>
  </si>
  <si>
    <t xml:space="preserve">Se evidencia Plan Institucional de Capacitacion 2018, no se evidencia cronograma del Plan. No se evidencia la inclusión de la actividad.
Se aportan como evidencias de la cualificación realizada, lista de asistencia a la capacitación del día 21 de marzo de 2018 realizada por la OAP sobre el MIPG. se estima que el 64% de los funcionarios de la entidad participaron en esta capacitación.
Es necesario cuantificar la meta, con el fin de facilitar el seguimiento y control
</t>
  </si>
  <si>
    <t>Se evidencia el Documento Código de Integridad - valores del Servidor Público INCI de febrero de 2018, en la carpeta pública SIG- Procesos de Apoyo - Gestión Humana.
Se aporta como evidencia listado de asistencia a la divulgación del Código de Integridad, realizada el día 29 de junio de 2018, por el área de Gestión Humana. Se estima que el 42% de los funcionarios participó en esta capacitación (30/72)</t>
  </si>
  <si>
    <t xml:space="preserve">Se evidencian los siguientes aespacios y/o acciones de promoción de la participación ciudana:
1. Documento Estrategia de Participacion Ciudadana y seguimiento primer y segundo cuatrimestre.
1. Participación de personas con discapacidad visual en programas de INCI radio.
2. Publicación del mapa de riesgos de corrupción para retroalimentación por parte de la ciudadanía en el mes de enero
3. Microsito de atención al ciudadano en la página web.
5. Atención de PQRSD en la oficina de servicio al ciudadano.
6: Evento "Socialización decretos sobre inclusión laboral" realizado el 23 de marzo de 2018.
7.Buzón INCI en la página web.
</t>
  </si>
  <si>
    <t>La OCI no contó con asesor de control Interno desde el mes de enero hasta julio 13 de 2018, razón por la cual no se realizó el primer seguimiento. En el Seguimiento del segundo cuatrimestre se verifica el cumplimiento de las acciones del PAAC correspondiente al periodo enero - agosto de2018.
Se realiza verificación al mapa de riesgos de corrupción, y se formulan las observaciones y recomendaciones pertinentes.</t>
  </si>
  <si>
    <t xml:space="preserve">Se actualiza el Plan Anticorrupción, y se redujo el alcance de la actividad a solo 3 instrumentos: Registro Activos de Información, Información Clasificada y Reservada y Esquema de Publicación. (Fecha de creacion de los archivos julio de 2017)
Los instrumentos de gestión de información pública publicados en la web son:
1. TRD para 11 dependencias, sin firma y sin fecha. Se requiere actualizar.
2. Informes PQRS de la Atención al ciudadano. Último informe correspondiente al segundo trimestre
3. Sistematización cliente externo. Encuestas de satisfacción procesos misionales 2018
4. Registro Activos de Información, Información Clasificada y Reservada y Esquema de Publicación. Actualizado a Julio de 2017
5. Programa de Gestión Documental. PGD y PINAR 2018. Cronogramas
6. Mecanismos para presentar quejas y reclamos. formato para presentar QR
7. Caracterización de usuarios. Documento de caracterizacion de usuarios sin fecha.
8. Preguntas y respuestas frencuentes. No se puede acceder al sitio (enlazar con el botón de información de interes)
9. Estudios e investigaciones y otras publicaciones. No tiene el link funcionando (enlazar con el boton de Información de interes)
</t>
  </si>
  <si>
    <t>ZONA ALTA</t>
  </si>
  <si>
    <t xml:space="preserve">Se evidencian los siguientes entregables:
1. Acta revisión Modelo de Datos Agosto 23 de 2018. Es establece compromiso para septiembre.
2. Acta entrega de modelo de agosto 28 de 2018. 1. Modificación de los resultados en el reporte entidades. 2. Se define el reporte de metas. 3. Entrega del modelo de datos
3. Formato informe de actividades proceso asistencia técnica. Versión 6. Vigencia. Agosto 8 de 2018.
4. Modelo Entidad relación asistencia
5. Wireframes (prototipos). 
De acuerdo a lo informado por el área de sistemas, se tiene desarrollada la aplicación y está pendiente de sacar a fase de pruebas. Se remite cronograma de trabajo, así como link para verificar avance en el desarrollo.
</t>
  </si>
  <si>
    <t xml:space="preserve">Se actualizaron y publicaron en el sitio web de la entidad en la sección ‘Transparencia y acceso a la información pública’ los planes y documentos que establece la ley 1712 de 2014, el decreto 103 de 2015, la Resolución 3565 de 2015 y el Modelo Integrado de Planeación y Gestión. Hasta la fecha , se encuentra pendiente el plan de previsión de recursos humanos y el plan de preservación digital </t>
  </si>
  <si>
    <t>Se verifica en la página web en el botón de transparencia la publicacion de informes a entes de control. Se sugiere revisar la meta. Las metas deben ser cuantificables y medibles para faciliar el seguimiento y control.</t>
  </si>
  <si>
    <t>En el Comité Institucional de gestión y desempeño del mes septiembre se socializó el seguimiento al mapa de riesgos de corrupción.</t>
  </si>
  <si>
    <t>Se evidencia en lal página web de la entidad, el micrositio INCIRadio. En reunión con la funcionaria responsable de INCIRADIO, se aportaron evidencias relacionadas con la emisión de programas durante la vigencia 2018. No se tuvo acceso a los programas a través de la página, en razón a que se está realizando una migración del servidor. durante la vigencia 2018 a la fecha, se han emitido 25 programas INCI como vamos. INCINoticias 26 emisiones, Al Derecho 28 programas.</t>
  </si>
  <si>
    <t xml:space="preserve">Se verifica la publicación de 11 planes institucionales en la Página Web de la entidad. De acuerdo con lo establecido en el Decreto 612 de 2018 del DAFP Por el cual se fijan directrices para la integración de los planes institucionales y estratégicos al Plan de Acción por parte de las entidades del Estado., se deben integrar los 12 planes institucionales y publicarlos en la página web, a mas tardar el 31 de julio de 2018. Se evidencia la publicación de 6 planes. 
</t>
  </si>
  <si>
    <t>Se recomienda revisar la meta de la actividad, con el fin de facilitar su medición, tiene que ver con la cuantificación de los eventos que se preve realizar</t>
  </si>
  <si>
    <t>ELABORÓ: Magdalena Pedraza Daza - Asesor Control Interno</t>
  </si>
  <si>
    <t>FECHA DE CORTE: AGOSTO 31 DE 2018
FECHA DE PRESENTACIÓN: SEPTIEMBRE 14 DE 2018</t>
  </si>
  <si>
    <t>SEGUIMIENTO PRIMER CUATRIMESTRE RESPONSABLES Y/O LIDERES DE PROCESO</t>
  </si>
  <si>
    <t>SEGUIMIENTO SEGUNDO CUATRIMESTRE RESPONSABLES Y/O LIDERES DE PROCESO</t>
  </si>
  <si>
    <t xml:space="preserve">Durante el mes de enero de 2018, se construyó con los líderes de proceso el mapa de riesgos de corrupción </t>
  </si>
  <si>
    <t>El mapa de riesgos de corrupción se publicó en la página web del 18 al 24 de enero de 2018 con el propósito de recibir retroalimentación por parte de la ciudadanía</t>
  </si>
  <si>
    <t xml:space="preserve">Durante los 5 primeros días del mes de mayo se realizo seguimiento a las acciones de control establecidas por cada uno de los procesos encontrando que ningún riesgo se ha materializado y se cumple con las acciones de control </t>
  </si>
  <si>
    <t>En el Comité Institucional de gestión y desempeño del mes mayo se socializa el seguimiento al mapa de riesgos de corrupción</t>
  </si>
  <si>
    <t>Se realizó la revisión del modelo de datos de asistencia técnica. 
Se están evaluando los ajustes que se deben realizar para iniciar su actualización</t>
  </si>
  <si>
    <t>19 de diciembre de 2018</t>
  </si>
  <si>
    <t>febrero 2 de 2018</t>
  </si>
  <si>
    <t>diciembre 14 de 2018</t>
  </si>
  <si>
    <t>diciembre 30 de 2018</t>
  </si>
  <si>
    <t>FECHA DE CORTE:DICIEMBRE 31 DE 2018
FECHA DE PRESENTACIÓN:ENERO 16 DE 2019</t>
  </si>
  <si>
    <t>FECHA DE CORTE: DICIEMBRE 31 DE 2018
FECHA DE PRESENTACIÓN: ENERO 16 DE 2019</t>
  </si>
  <si>
    <t>Se evidencia publicación en la página web institucional del seguimiento al mapa de riesgos de corrupcion para el tercer cuatrimestre.</t>
  </si>
  <si>
    <t>DICIEMBRE 31 DE 2018</t>
  </si>
  <si>
    <t>ENERO 16 DE 2019</t>
  </si>
  <si>
    <t>Se evidencia publicación en la página web de la entidad persentación de la Rendición de Cuentas a la Ciudadanía.</t>
  </si>
  <si>
    <t>OK</t>
  </si>
  <si>
    <t>OK INCLUIDA EN EL PLAN ESTRAT RH</t>
  </si>
  <si>
    <t>SEGUIMIENTO TERCER CUATRIMESTRE RESPONSABLES Y/O LIDERES DE PROCESO</t>
  </si>
  <si>
    <t xml:space="preserve">Se continúa con la emisión de programas INCI como Vamos a traves de la Emisora INCI Radio </t>
  </si>
  <si>
    <t xml:space="preserve">Se cuenta con un consolidado de una encuesta que se aplicó en 7 ciudades en donde se recogieron insumos para la formulación del plan estratégico 2019-2022 </t>
  </si>
  <si>
    <t xml:space="preserve">La audiencia pública se realizó el 4 de diciembre </t>
  </si>
  <si>
    <t>Se elaboró y publicó el informe de rendición de cuentas</t>
  </si>
  <si>
    <t>Se aporta evidencia del consolidado de la encuesta.</t>
  </si>
  <si>
    <t>Se evidencia que se realizó la audiencia. Las listas de asistencia a la audiencia dan cuenta de una participación de xx personas.  Sin embargo, se tiene participación a través de otros medios como INCIRADIO.</t>
  </si>
  <si>
    <t>Se evidencia publicación en la Página web de la entidad</t>
  </si>
  <si>
    <t xml:space="preserve">Durante los últimos días del mes de diciembre se realizó seguimiento a las acciones de control establecidas por cada uno de los procesos encontrando que ningún riesgo se ha materializado y se cumple con las acciones de control </t>
  </si>
  <si>
    <t>En el Comité Institucional de gestión y desempeño del mes diciembre se socializó el seguimiento al mapa de riesgos de corrupción</t>
  </si>
  <si>
    <t>La Oficina de Control Interno realizó seguimiento a la Gestion de Riesgos de Corrupción en el seguimiento con corte a agosto de 2018. El cual fue publicado en la página web. Fue presentado en Comité Institucional de Coordinación de Control Interno en diciembre 24 de 2018</t>
  </si>
  <si>
    <t xml:space="preserve">Durante el tercer cuatrimestre los funcionarios del proceso de informática y tecnología asistieron a una capacitación sobre los "Cambios del modeo de autodiagnóstico de seguridad y privacidad de la información" </t>
  </si>
  <si>
    <t xml:space="preserve">Se da prioridad a las solicitudes presentadas por periodistas, menores de edad, personas con discapacidad y mujeres embarazadas. </t>
  </si>
  <si>
    <t xml:space="preserve">El proceso de informática socializó a subdirección los ajustes finales de la base de datos en el mes de diciembre </t>
  </si>
  <si>
    <t xml:space="preserve">Se actualizaron y publicaron en el sitio web de la entidad en la sección ‘Transparencia y acceso a la información pública’ los planes y documentos que establece la ley 1712 de 2014, el decreto 103 de 2015, la Resolución 3565 de 2015 y el Modelo Integrado de Planeación y Gestión. A la fecha  se encuentra pendiente el plan de previsión de recursos humanos, el plan de Tratamiento de Riesgos de Seguridad y Privacidad de la Información y el Plan de Seguridad y Privacidad de la Información, aunque de este último existen acciones contempaldas en la "Política de Seguridad y privacidad de la Información del INCI
</t>
  </si>
  <si>
    <t xml:space="preserve">Los procesos están avanzando en la actualización de la documentación. Durante el tercer cuatrimestre se publicaron los documentos del proceso de gestión contractual y algunos del proceso de producción y mercadeo. Cuando finalicen esta tarea todos los procesos, se realizará la actualización del registro de activos de información, el esquema de publicación y el índice de información clasificada y reservada. </t>
  </si>
  <si>
    <t>Se publicó en la página web el tercer y cuarto informe trimestral de PQRSD</t>
  </si>
  <si>
    <t>Se formuló y publicó en el portal de transparencia y acceso a la información pública el Plan y la Estrategia de Participación Ciudadana para 2018</t>
  </si>
  <si>
    <t>En el tercer cuatrimestre se promovió la participación de la Ciudadanía a través de los siguientes espacios: 
1. Evento de socialización Resolución 583 de 2018
2. Recolección de insumos en los departamentos de Tolima, Atlántico, Cesar, Valle, Norte de Santander, Antioquia, Meta, Chocó  y el Distrito de Bogotá para la formulación del plan estratégico 2019-2022  
3.  Evento socialización Decreto 1350 de 2018
4. Evento socialización Guía de acceso a la información
5. Evento de Rendición de cuentas 
6. Participación de personas con discapacidad visual en programas de INCI radio
7. Periódico Proclama
8. Microsito de atención al ciudadano en la página web
9. Atención de PQRSD en la oficina de servicio al ciudadano
10.  Buzón INCI en la página web</t>
  </si>
  <si>
    <t>Se publicó en el portal de transparencia y acceso a la información pública/planeacion 2018/planes sectoriales, estratégicos e institucionales, la información relacionada con la ejecución de las acciones del plan de acción anual de septiembre-octubre y noviembre-diciembre  
Así mismo, en contratación todo lo relacionado con los procesos de contratación de septiembre a diciembre y en presupuesto la ejecución del tercer y cuarto trimestre</t>
  </si>
  <si>
    <t>Se actualizaron y publicaron en el sitio web de la entidad en la sección ‘Transparencia y acceso a la información pública’ los planes y documentos que establece la ley 1712 de 2014, el decreto 103 de 2015, la Resolución 3564 de 2015 y el Modelo Integrado de Planeación y Gestión. 
A la fecha  se encuentra pendiente el plan de previsión de recursos humanos, el plan de Tratamiento de Riesgos de Seguridad y Privacidad de la Información y el Plan de Seguridad y Privacidad de la Información</t>
  </si>
  <si>
    <t xml:space="preserve">A través de la página web y la oficina de servicio al ciudadano se divulgan las actividades relacionadas con los espacios de participación. Durante el tercer cuatrimestre se socializó: 
1. Evento de socialización Resolución 583 de 2018
2.  Socialización Decreto 1350 de 2018
3. Socialización Guía de acceso a la información
4. Evento de Rendición de cuentas 
</t>
  </si>
  <si>
    <t xml:space="preserve">En el tercer cuatrimestre se realizaron los siguientes eventos:  
1. Evento de socialización Resolución 583 de 2018
2. Recolección de insumos en los departamentos de Tolima, Atlántico, Cesar, Valle, Norte de Santander, Antioquia, Meta, Chocó  y el Distrito de Bogotá para la formulación del plan estratégico 2019-2022  
3.  Socialización Decreto 1350 de 2018
4. Socialización Guía de acceso a la información
5. Evento de Rendición de cuentas 
</t>
  </si>
  <si>
    <t>Se realizó el evento de rendición de cuentas en el mes de diciembre. El informe se publicó en la página web http://www.inci.gov.co/transparencia/control-2018</t>
  </si>
  <si>
    <t>Se gestionaron los siguientes proyectos: 
Proyecto Ley del Braille 
Ley del Bastón Blanco 
Insumos para la construcción de las bases del Plan Nacional de Desarrollo 
Insumos para el CONPES de salud mental 
De estos el único que se socializó con la ciudadania fué el de salud mental a través de la página del Ministerio de Salud y Protección Social</t>
  </si>
  <si>
    <t>En el tercer cuatrimestre se establecieron los siguientes canaales de comunicación y diálogo con la Ciudadanía: 
1. Evento de socialización Resolución 583 de 2018
2. Recolección de insumos en los departamentos de Tolima, Atlántico, Cesar, Valle, Norte de Santander, Antioquia, Meta, Chocó  y el Distrito de Bogotá para la formulación del plan estratégico 2019-2022  
3.  Evento socialización Decreto 1350 de 2018
4. Evento socialización Guía de acceso a la información
5. Evento de Rendición de cuentas 
6. Participación de personas con discapacidad visual en programas de INCI radio
7. Periódico Proclama
8. Microsito de atención al ciudadano en la página web
9. Atención de PQRSD en la oficina de servicio al ciudadano
10.  Buzón INCI en la página web</t>
  </si>
  <si>
    <t>Se actualizaron y publicaron en el sitio web de la entidad en la sección Transparencia y acceso a la información pública’ los planes y documentos que establece la ley 1712 de 2014, el decreto 103 de 2015, la Resolución 3565 de 2015 y el Modelo Integrado de Planeación y Gestión. A la fecha  se encuentra pendiente el plan de previsión de recursos humanos, el plan de Tratamiento de Riesgos de Seguridad y Privacidad de la Información y el Plan de Seguridad y Privacidad de la Información</t>
  </si>
  <si>
    <t>SEGUIMIENTO TERCER CUATRIMESTRE RESPONSABLES DE PROCESO</t>
  </si>
  <si>
    <t>Se modifica la acción. La meta establecida es la actualización de tres instrumentos de gestión. Sin embargo, tal como se refiere en el autoseguimiento, no se han actualizado estos instrumentos, hasta terminar de actualizar los documentos de los  procesos, por lo tanto la actividad queda con un estado de avance del 50%</t>
  </si>
  <si>
    <t>INFORME DE SEGUIMIENTO  AL PLAN ANTICORRUPCIÓN Y DE ATENCIÓN AL CIUDADANO - INCI</t>
  </si>
  <si>
    <t>Fuente: Página Web Institucional, Carpeta Pública SIG, consultas y verificaciones con los funcioanrios responsables de las procesos y/o acciones.</t>
  </si>
  <si>
    <t>No se  realizó acta de la reunión de socialización de diciembre. Pendiente del ingreso de todos los funcinarios de la Subdirección Técnica para realizar la capacitación y generar el cronograma de puesta en marcha del aplicativo. Se verifica ingreso al aplicativo Registro y Control de Asistencias Técnicas a través del enlace http://gestion-asistencia.inci.gov.co/index.php. Se recomienda la suscripción de acta en la próxima reunión de socialización - capacitación.</t>
  </si>
  <si>
    <t xml:space="preserve">Se verifica en la página web institucional la publicación de los siguientes planes: 
Plan Estratégico Institucional 2015-2018. Plan de Acción anual 2018, Plan de adquisiciones 2018 con sus modificaciones, Plan Anticorrupción y de Atencion al ciudadano 2018 (plan de participación ciudadana 2018, plan de racionalización de trámites 2018), plan de Gestión de Seguridad y salud en el trabajo 2018, PIC 2018,. Plan Estratégico de Recursos Humanos (incluye: Plan Anual de Vacantes, PIC, Plan de Bienestar, Plan de Incentivos), Plan Institucional de Gestión Ambiental, Plan de Austeridad 2018, Plan Estrategico de informática y tecnología 2015-2018, plan de seguridad y privacidad de la información 2018, plan de accesibilidad 2017-2018.
La entidad debe avanzar en la integración de los diversos planes, de acuerdo con lo establecido en el Decreto 612 de 2018 del DAFP Por el cual se fijan directrices para la integración de los planes institucionales y estratégicos al Plan de Acción por parte de las entidades del Estado, se deben integrar los 12 planes institucionales y publicarlos en la página web, a mas tardar el 31 de julio de 2018.
</t>
  </si>
  <si>
    <t xml:space="preserve">Se evidencia Plan Institucional de Capacitacion 2018, no se evidencia cronograma del Plan. No se evidencia la inclusión de la actividad.
Se aportan como evidencias de la cualificación realizada, lista de asistencia a la capacitación del día 21 de marzo de 2018 realizada por la OAP sobre el MIPG. se estima que el 64% de los funcionarios de la entidad participaron en esta capacitación.
Es necesario cuantificar la meta, con el fin de facilitar el seguimiento y control.
Se solicitan evidencias de las ultimas capacitaciones
</t>
  </si>
  <si>
    <t>Se verifica en la carpeta pública del SIG la actualización de la documentación de los procesos: Los 15 procesos tienen documentados 77 procedimientos, de los cuales se han actualizado el 43% (32)  en los dos últimos años. 
La meta establecida es la actualización de tres instrumentos de gestión. Sin embargo, tal como se refiere en el autoseguimiento, no se han actualizado estos instrumentos, hasta terminar de actualizar los documentos del proceso, pro lo tanto la actividad queda con un estado de avance del 50%</t>
  </si>
  <si>
    <t>Continúan presentandose debilidades en el aplicativo ORFEO a través del cual se gestionan las PQRS.</t>
  </si>
  <si>
    <t xml:space="preserve">De acuerdo con el informe de seguimiento a las PQRS correspondiente al primer semestre presentado por la OCI, se  realizó capacitación a los funcionarios en el uso de ORFEO y se iniciaron ajustes en el aplicativo. Para el presente seguimiento la OCI realizó pruebas en el sistema ORFEO de generación de reportes, evidenciándo: No se generan reportes por tipo de petición, no se generan reportes de control de términos de las PQRS, por lo que la verificación del cumplimiento de los términos para la atencion de las PQRS se realizará con el informe de seguimiento del segundo semestre. No se tiene acceso a las quejas y denuncias, por lo tanto no se puede verificar su trámite. De acuerdo con el informe presentado por el área de atención al ciudadano para el segundo semestre de 2018 el 85% de las PQRS se atendieron dentro de los términos establecidos. Se evidencia que continúa presentandose debilidades en la generación de información a través de ORFEO, las estadísticas generadas por el aplicativo difieren de las reportadas por la dependencia. </t>
  </si>
  <si>
    <t>ELABORADO POR:</t>
  </si>
  <si>
    <t>ASESORA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</si>
</sst>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 #,##0.00_-;_-* &quot;-&quot;??_-;_-@_-"/>
    <numFmt numFmtId="165" formatCode="[$-240A]d&quot; de &quot;mmmm&quot; de &quot;yyyy;@"/>
    <numFmt numFmtId="166" formatCode="0.0"/>
  </numFmts>
  <fonts count="37">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sz val="11"/>
      <color theme="1"/>
      <name val="Calibri"/>
      <family val="2"/>
      <scheme val="minor"/>
    </font>
    <font>
      <sz val="11"/>
      <name val="Calibri"/>
      <family val="2"/>
    </font>
    <font>
      <sz val="11"/>
      <name val="Calibri"/>
      <family val="2"/>
      <scheme val="minor"/>
    </font>
    <font>
      <sz val="12"/>
      <name val="Calibri"/>
      <family val="2"/>
      <scheme val="minor"/>
    </font>
    <font>
      <sz val="10"/>
      <color indexed="8"/>
      <name val="SansSerif"/>
    </font>
    <font>
      <b/>
      <sz val="16"/>
      <color theme="0"/>
      <name val="Calibri"/>
      <family val="2"/>
      <scheme val="minor"/>
    </font>
    <font>
      <b/>
      <sz val="12"/>
      <color theme="0"/>
      <name val="Arial"/>
      <family val="2"/>
    </font>
    <font>
      <sz val="12"/>
      <color theme="1"/>
      <name val="Arial"/>
      <family val="2"/>
    </font>
    <font>
      <b/>
      <sz val="12"/>
      <name val="Arial"/>
      <family val="2"/>
    </font>
    <font>
      <sz val="12"/>
      <name val="Arial"/>
      <family val="2"/>
    </font>
    <font>
      <sz val="12"/>
      <color rgb="FFFF0000"/>
      <name val="Calibri"/>
      <family val="2"/>
      <scheme val="minor"/>
    </font>
    <font>
      <u/>
      <sz val="11"/>
      <color theme="10"/>
      <name val="Calibri"/>
      <family val="2"/>
      <scheme val="minor"/>
    </font>
    <font>
      <u/>
      <sz val="11"/>
      <name val="Calibri"/>
      <family val="2"/>
      <scheme val="minor"/>
    </font>
    <font>
      <b/>
      <sz val="14"/>
      <color theme="1"/>
      <name val="Calibri"/>
      <family val="2"/>
      <scheme val="minor"/>
    </font>
    <font>
      <b/>
      <sz val="14"/>
      <name val="Calibri"/>
      <family val="2"/>
      <scheme val="minor"/>
    </font>
    <font>
      <b/>
      <sz val="12"/>
      <name val="Calibri"/>
      <family val="2"/>
      <scheme val="minor"/>
    </font>
    <font>
      <b/>
      <sz val="18"/>
      <name val="Calibri"/>
      <family val="2"/>
      <scheme val="minor"/>
    </font>
    <font>
      <b/>
      <sz val="14"/>
      <name val="Arial"/>
      <family val="2"/>
    </font>
    <font>
      <sz val="11"/>
      <color rgb="FF666666"/>
      <name val="Arial"/>
      <family val="2"/>
    </font>
    <font>
      <sz val="11"/>
      <color rgb="FFFF0000"/>
      <name val="Arial"/>
      <family val="2"/>
    </font>
    <font>
      <sz val="9"/>
      <color theme="1"/>
      <name val="Calibri"/>
      <family val="2"/>
      <scheme val="minor"/>
    </font>
    <font>
      <b/>
      <sz val="11"/>
      <color theme="0"/>
      <name val="Calibri"/>
      <family val="2"/>
      <scheme val="minor"/>
    </font>
    <font>
      <b/>
      <sz val="10"/>
      <color theme="1"/>
      <name val="Calibri"/>
      <family val="2"/>
      <scheme val="minor"/>
    </font>
    <font>
      <b/>
      <sz val="10"/>
      <color theme="0"/>
      <name val="Calibri"/>
      <family val="2"/>
      <scheme val="minor"/>
    </font>
    <font>
      <b/>
      <sz val="10"/>
      <name val="Calibri"/>
      <family val="2"/>
      <scheme val="minor"/>
    </font>
    <font>
      <sz val="10"/>
      <color theme="1"/>
      <name val="Calibri"/>
      <family val="2"/>
      <scheme val="minor"/>
    </font>
    <font>
      <sz val="10"/>
      <name val="Calibri"/>
      <family val="2"/>
      <scheme val="minor"/>
    </font>
    <font>
      <b/>
      <sz val="12"/>
      <color theme="0"/>
      <name val="Calibri"/>
      <family val="2"/>
      <scheme val="minor"/>
    </font>
    <font>
      <sz val="12"/>
      <color indexed="8"/>
      <name val="SansSerif"/>
    </font>
    <font>
      <b/>
      <sz val="18"/>
      <color theme="0"/>
      <name val="Calibri"/>
      <family val="2"/>
      <scheme val="minor"/>
    </font>
    <font>
      <b/>
      <sz val="11"/>
      <name val="Calibri"/>
      <family val="2"/>
      <scheme val="minor"/>
    </font>
  </fonts>
  <fills count="14">
    <fill>
      <patternFill patternType="none"/>
    </fill>
    <fill>
      <patternFill patternType="gray125"/>
    </fill>
    <fill>
      <patternFill patternType="solid">
        <fgColor theme="8"/>
      </patternFill>
    </fill>
    <fill>
      <patternFill patternType="solid">
        <fgColor theme="4" tint="0.79998168889431442"/>
        <bgColor indexed="64"/>
      </patternFill>
    </fill>
    <fill>
      <patternFill patternType="solid">
        <fgColor theme="4" tint="0.59999389629810485"/>
        <bgColor indexed="64"/>
      </patternFill>
    </fill>
    <fill>
      <patternFill patternType="solid">
        <fgColor indexed="9"/>
        <bgColor indexed="64"/>
      </patternFill>
    </fill>
    <fill>
      <patternFill patternType="solid">
        <fgColor rgb="FF0070C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4" tint="0.39997558519241921"/>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s>
  <cellStyleXfs count="6">
    <xf numFmtId="0" fontId="0" fillId="0" borderId="0"/>
    <xf numFmtId="0" fontId="1" fillId="2" borderId="0" applyNumberFormat="0" applyBorder="0" applyAlignment="0" applyProtection="0"/>
    <xf numFmtId="164" fontId="2" fillId="0" borderId="0" applyFont="0" applyFill="0" applyBorder="0" applyAlignment="0" applyProtection="0"/>
    <xf numFmtId="0" fontId="17" fillId="0" borderId="0" applyNumberForma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348">
    <xf numFmtId="0" fontId="0" fillId="0" borderId="0" xfId="0"/>
    <xf numFmtId="0" fontId="0" fillId="0" borderId="1" xfId="0" applyBorder="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0" fillId="0" borderId="2" xfId="0" applyBorder="1" applyAlignment="1">
      <alignment horizontal="center" vertical="center" wrapText="1"/>
    </xf>
    <xf numFmtId="0" fontId="5"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0" xfId="0" applyBorder="1" applyAlignment="1">
      <alignment vertical="center" wrapText="1"/>
    </xf>
    <xf numFmtId="14" fontId="0" fillId="0" borderId="0" xfId="0" applyNumberFormat="1" applyBorder="1" applyAlignment="1">
      <alignment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3" borderId="8"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14" fontId="0" fillId="0" borderId="1" xfId="0" applyNumberFormat="1" applyFont="1" applyBorder="1" applyAlignment="1">
      <alignment vertical="center" wrapText="1"/>
    </xf>
    <xf numFmtId="0" fontId="3" fillId="3" borderId="10" xfId="0" applyFont="1" applyFill="1" applyBorder="1" applyAlignment="1">
      <alignment horizontal="center" vertical="center" wrapText="1"/>
    </xf>
    <xf numFmtId="0" fontId="8" fillId="0" borderId="12" xfId="0" applyFont="1" applyFill="1" applyBorder="1" applyAlignment="1">
      <alignment vertical="center" wrapText="1"/>
    </xf>
    <xf numFmtId="0" fontId="9" fillId="0" borderId="2" xfId="0" applyFont="1" applyFill="1" applyBorder="1" applyAlignment="1">
      <alignment horizontal="center" vertical="center" wrapText="1"/>
    </xf>
    <xf numFmtId="0" fontId="8" fillId="0" borderId="2" xfId="0" applyFont="1" applyFill="1" applyBorder="1" applyAlignment="1">
      <alignment vertical="center" wrapText="1"/>
    </xf>
    <xf numFmtId="14" fontId="0" fillId="0" borderId="1" xfId="0" applyNumberFormat="1" applyFont="1" applyFill="1" applyBorder="1" applyAlignment="1">
      <alignment vertical="center" wrapText="1"/>
    </xf>
    <xf numFmtId="0" fontId="0" fillId="0" borderId="10" xfId="0" applyFill="1" applyBorder="1" applyAlignment="1">
      <alignment horizontal="center" vertical="center" wrapText="1"/>
    </xf>
    <xf numFmtId="0" fontId="0" fillId="0" borderId="7" xfId="0" applyFill="1" applyBorder="1" applyAlignment="1">
      <alignment horizontal="center" vertical="center" wrapText="1"/>
    </xf>
    <xf numFmtId="0" fontId="7" fillId="0" borderId="1" xfId="0" applyFont="1" applyFill="1" applyBorder="1" applyAlignment="1">
      <alignment horizontal="left" vertical="center" wrapText="1"/>
    </xf>
    <xf numFmtId="0" fontId="0" fillId="0" borderId="0" xfId="0" applyFill="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9" fillId="0" borderId="0" xfId="0" applyFont="1" applyAlignment="1">
      <alignment horizontal="center" vertical="center" wrapText="1"/>
    </xf>
    <xf numFmtId="0" fontId="0" fillId="0" borderId="12" xfId="0" applyBorder="1" applyAlignment="1">
      <alignment horizontal="center" vertical="center" wrapText="1"/>
    </xf>
    <xf numFmtId="14" fontId="0" fillId="0" borderId="2" xfId="0" applyNumberFormat="1" applyBorder="1" applyAlignment="1">
      <alignment horizontal="center" vertical="center" wrapText="1"/>
    </xf>
    <xf numFmtId="0" fontId="4" fillId="0"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1" fillId="6" borderId="0" xfId="1"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165" fontId="10" fillId="5" borderId="15" xfId="0" applyNumberFormat="1" applyFont="1" applyFill="1" applyBorder="1" applyAlignment="1" applyProtection="1">
      <alignment horizontal="center" vertical="center" wrapText="1"/>
    </xf>
    <xf numFmtId="165" fontId="0" fillId="0" borderId="1" xfId="0" applyNumberFormat="1" applyFont="1" applyBorder="1" applyAlignment="1">
      <alignment horizontal="center" vertical="center" wrapText="1"/>
    </xf>
    <xf numFmtId="0" fontId="0" fillId="0" borderId="11" xfId="0"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alignment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14" fontId="3" fillId="3" borderId="1" xfId="0" applyNumberFormat="1" applyFont="1" applyFill="1" applyBorder="1" applyAlignment="1">
      <alignment horizontal="center" vertical="center" wrapText="1"/>
    </xf>
    <xf numFmtId="0" fontId="13" fillId="0" borderId="0" xfId="0" applyFont="1" applyAlignment="1">
      <alignment horizontal="center" vertical="center"/>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xf numFmtId="14" fontId="15" fillId="0" borderId="21" xfId="0" applyNumberFormat="1" applyFont="1" applyFill="1" applyBorder="1" applyAlignment="1">
      <alignment horizontal="center" vertical="center"/>
    </xf>
    <xf numFmtId="0" fontId="15" fillId="0" borderId="22" xfId="0" applyFont="1" applyFill="1" applyBorder="1" applyAlignment="1">
      <alignment horizontal="center" vertical="center" wrapText="1"/>
    </xf>
    <xf numFmtId="0" fontId="15" fillId="0" borderId="0" xfId="0" applyFont="1" applyFill="1" applyAlignment="1">
      <alignment horizontal="center" vertical="center"/>
    </xf>
    <xf numFmtId="0" fontId="15" fillId="0" borderId="11" xfId="0" applyFont="1" applyFill="1" applyBorder="1" applyAlignment="1">
      <alignment horizontal="center" vertical="center" wrapText="1"/>
    </xf>
    <xf numFmtId="0" fontId="15" fillId="0" borderId="1" xfId="0" applyFont="1" applyFill="1" applyBorder="1" applyAlignment="1">
      <alignment horizontal="center" vertical="center" wrapText="1"/>
    </xf>
    <xf numFmtId="14" fontId="15" fillId="0" borderId="1" xfId="0" applyNumberFormat="1" applyFont="1" applyFill="1" applyBorder="1" applyAlignment="1">
      <alignment horizontal="center" vertical="center"/>
    </xf>
    <xf numFmtId="0" fontId="15" fillId="0" borderId="24" xfId="0" applyFont="1" applyFill="1" applyBorder="1" applyAlignment="1">
      <alignment horizontal="center" vertical="center" wrapText="1"/>
    </xf>
    <xf numFmtId="0" fontId="15" fillId="0" borderId="26" xfId="0" applyFont="1" applyFill="1" applyBorder="1" applyAlignment="1">
      <alignment horizontal="center" vertical="center" wrapText="1"/>
    </xf>
    <xf numFmtId="14" fontId="15" fillId="0" borderId="26" xfId="0" applyNumberFormat="1" applyFont="1" applyFill="1" applyBorder="1" applyAlignment="1">
      <alignment horizontal="center" vertical="center"/>
    </xf>
    <xf numFmtId="0" fontId="15" fillId="0" borderId="27"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4" xfId="0" quotePrefix="1"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5" fillId="0" borderId="15" xfId="0"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0" fillId="0" borderId="1" xfId="0" applyFont="1" applyFill="1" applyBorder="1" applyAlignment="1">
      <alignment vertical="center" wrapText="1"/>
    </xf>
    <xf numFmtId="0" fontId="9" fillId="0" borderId="1" xfId="0" applyFont="1" applyFill="1" applyBorder="1" applyAlignment="1">
      <alignment horizontal="center" vertical="center" wrapText="1"/>
    </xf>
    <xf numFmtId="165" fontId="0" fillId="0" borderId="2" xfId="0" applyNumberFormat="1" applyFont="1" applyBorder="1" applyAlignment="1">
      <alignment horizontal="center" vertical="center" wrapText="1"/>
    </xf>
    <xf numFmtId="0" fontId="11" fillId="6" borderId="0" xfId="1" applyFont="1" applyFill="1" applyBorder="1" applyAlignment="1">
      <alignment horizontal="center" vertical="center" wrapText="1"/>
    </xf>
    <xf numFmtId="0" fontId="11" fillId="6" borderId="32" xfId="1" applyFont="1" applyFill="1" applyBorder="1" applyAlignment="1">
      <alignment horizontal="center" vertical="center" wrapText="1"/>
    </xf>
    <xf numFmtId="0" fontId="11" fillId="6" borderId="33" xfId="1"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5" fillId="0" borderId="22" xfId="0" applyFont="1" applyFill="1" applyBorder="1" applyAlignment="1">
      <alignment horizontal="left" vertical="center" wrapText="1"/>
    </xf>
    <xf numFmtId="0" fontId="15" fillId="0" borderId="24" xfId="0" applyFont="1" applyFill="1" applyBorder="1" applyAlignment="1">
      <alignment horizontal="left" vertical="center" wrapText="1"/>
    </xf>
    <xf numFmtId="0" fontId="15" fillId="0" borderId="27" xfId="0" applyFont="1" applyFill="1" applyBorder="1" applyAlignment="1">
      <alignment horizontal="left" vertical="center" wrapText="1"/>
    </xf>
    <xf numFmtId="0" fontId="6" fillId="0" borderId="0" xfId="0" applyFont="1" applyAlignment="1">
      <alignment vertical="center"/>
    </xf>
    <xf numFmtId="0" fontId="6" fillId="0" borderId="0" xfId="0" applyFont="1"/>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horizontal="center" vertical="center"/>
    </xf>
    <xf numFmtId="166" fontId="0" fillId="0" borderId="1" xfId="0" applyNumberFormat="1" applyBorder="1" applyAlignment="1">
      <alignment horizontal="center" vertical="center"/>
    </xf>
    <xf numFmtId="9" fontId="0" fillId="9" borderId="1" xfId="5" applyFont="1" applyFill="1" applyBorder="1" applyAlignment="1">
      <alignment horizontal="center" vertical="center"/>
    </xf>
    <xf numFmtId="0" fontId="0" fillId="0" borderId="1" xfId="0" applyBorder="1" applyAlignment="1">
      <alignment horizontal="left" vertical="center" wrapText="1"/>
    </xf>
    <xf numFmtId="0" fontId="0" fillId="0" borderId="34" xfId="0" applyBorder="1" applyAlignment="1">
      <alignment horizontal="left" vertical="center" wrapText="1"/>
    </xf>
    <xf numFmtId="166" fontId="0" fillId="0" borderId="1" xfId="4" applyNumberFormat="1" applyFont="1"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center" vertical="center"/>
    </xf>
    <xf numFmtId="0" fontId="6" fillId="8" borderId="1" xfId="0" applyFont="1" applyFill="1" applyBorder="1" applyAlignment="1">
      <alignment vertical="center" wrapText="1"/>
    </xf>
    <xf numFmtId="0" fontId="0" fillId="10" borderId="0" xfId="0" applyFill="1"/>
    <xf numFmtId="0" fontId="0" fillId="11" borderId="0" xfId="0" applyFill="1"/>
    <xf numFmtId="0" fontId="0" fillId="9" borderId="0" xfId="0" applyFill="1"/>
    <xf numFmtId="165" fontId="10" fillId="5" borderId="37" xfId="0" applyNumberFormat="1" applyFont="1" applyFill="1" applyBorder="1" applyAlignment="1" applyProtection="1">
      <alignment horizontal="center" vertical="center" wrapText="1"/>
    </xf>
    <xf numFmtId="0" fontId="8" fillId="0" borderId="43" xfId="0" applyFont="1" applyFill="1" applyBorder="1" applyAlignment="1">
      <alignment vertical="center" wrapText="1"/>
    </xf>
    <xf numFmtId="0" fontId="7" fillId="0" borderId="31" xfId="0" applyFont="1" applyFill="1" applyBorder="1" applyAlignment="1">
      <alignment horizontal="left" vertical="center" wrapText="1"/>
    </xf>
    <xf numFmtId="0" fontId="0" fillId="0" borderId="31" xfId="0" applyFont="1" applyBorder="1" applyAlignment="1">
      <alignment vertical="center" wrapText="1"/>
    </xf>
    <xf numFmtId="0" fontId="6" fillId="12" borderId="1" xfId="0" applyFont="1" applyFill="1" applyBorder="1" applyAlignment="1">
      <alignment horizontal="center" vertical="center" wrapText="1"/>
    </xf>
    <xf numFmtId="0" fontId="6" fillId="12" borderId="48" xfId="0" applyFont="1" applyFill="1" applyBorder="1" applyAlignment="1">
      <alignment horizontal="center" vertical="center" wrapText="1"/>
    </xf>
    <xf numFmtId="0" fontId="6" fillId="12" borderId="27" xfId="0" applyFont="1" applyFill="1" applyBorder="1" applyAlignment="1">
      <alignment horizontal="center" vertical="center" wrapText="1"/>
    </xf>
    <xf numFmtId="165" fontId="0" fillId="0" borderId="31" xfId="0" applyNumberFormat="1" applyFont="1" applyBorder="1" applyAlignment="1">
      <alignment horizontal="center" vertical="center" wrapText="1"/>
    </xf>
    <xf numFmtId="14" fontId="8" fillId="0" borderId="43" xfId="0" applyNumberFormat="1" applyFont="1" applyFill="1" applyBorder="1" applyAlignment="1">
      <alignment horizontal="lef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9" fillId="0" borderId="2" xfId="0" applyFont="1" applyBorder="1" applyAlignment="1">
      <alignment horizontal="left" vertical="center" wrapText="1"/>
    </xf>
    <xf numFmtId="0" fontId="8" fillId="0" borderId="1" xfId="0" applyFont="1" applyFill="1" applyBorder="1" applyAlignment="1">
      <alignment horizontal="left" vertical="center" wrapText="1"/>
    </xf>
    <xf numFmtId="9" fontId="0" fillId="0" borderId="1" xfId="0" applyNumberFormat="1" applyBorder="1" applyAlignment="1">
      <alignment horizontal="center" vertical="center" wrapText="1"/>
    </xf>
    <xf numFmtId="0" fontId="21" fillId="10" borderId="0" xfId="0" applyFont="1" applyFill="1" applyAlignment="1">
      <alignment horizontal="center" vertical="center" wrapText="1"/>
    </xf>
    <xf numFmtId="9" fontId="21" fillId="10" borderId="0" xfId="0" applyNumberFormat="1" applyFont="1" applyFill="1" applyAlignment="1">
      <alignment horizontal="center" vertical="center" wrapText="1"/>
    </xf>
    <xf numFmtId="0" fontId="6" fillId="12" borderId="40" xfId="0" applyFont="1" applyFill="1" applyBorder="1" applyAlignment="1">
      <alignment horizontal="center" vertical="center" wrapText="1"/>
    </xf>
    <xf numFmtId="0" fontId="6" fillId="12" borderId="44" xfId="0" applyFont="1" applyFill="1" applyBorder="1" applyAlignment="1">
      <alignment horizontal="center" vertical="center" wrapText="1"/>
    </xf>
    <xf numFmtId="0" fontId="0" fillId="0" borderId="31" xfId="0" applyFill="1" applyBorder="1" applyAlignment="1">
      <alignment vertical="center" wrapText="1"/>
    </xf>
    <xf numFmtId="0" fontId="0" fillId="0" borderId="47" xfId="0" applyBorder="1" applyAlignment="1">
      <alignment vertical="center" wrapText="1"/>
    </xf>
    <xf numFmtId="165" fontId="0" fillId="0" borderId="2" xfId="0" applyNumberFormat="1" applyFont="1" applyBorder="1" applyAlignment="1">
      <alignment horizontal="left" vertical="center" wrapText="1"/>
    </xf>
    <xf numFmtId="0" fontId="4" fillId="0" borderId="43" xfId="0" applyFont="1" applyBorder="1" applyAlignment="1">
      <alignment horizontal="left" vertical="center" wrapText="1"/>
    </xf>
    <xf numFmtId="14" fontId="8" fillId="0" borderId="2" xfId="0" applyNumberFormat="1" applyFont="1" applyFill="1" applyBorder="1" applyAlignment="1">
      <alignment horizontal="left" vertical="center" wrapText="1"/>
    </xf>
    <xf numFmtId="9" fontId="0" fillId="0" borderId="24" xfId="0" applyNumberFormat="1" applyFont="1" applyBorder="1" applyAlignment="1">
      <alignment horizontal="center" vertical="center" wrapText="1"/>
    </xf>
    <xf numFmtId="0" fontId="0" fillId="0" borderId="40" xfId="0" applyBorder="1" applyAlignment="1">
      <alignment vertical="center" wrapText="1"/>
    </xf>
    <xf numFmtId="9" fontId="0" fillId="0" borderId="44" xfId="0" applyNumberFormat="1" applyFont="1" applyBorder="1" applyAlignment="1">
      <alignment horizontal="center" vertical="center" wrapText="1"/>
    </xf>
    <xf numFmtId="165" fontId="0" fillId="0" borderId="1" xfId="0" applyNumberFormat="1" applyFont="1" applyBorder="1" applyAlignment="1">
      <alignment horizontal="left" vertical="center" wrapText="1"/>
    </xf>
    <xf numFmtId="0" fontId="0" fillId="0" borderId="31" xfId="0" applyFill="1" applyBorder="1" applyAlignment="1">
      <alignment horizontal="left" vertical="center" wrapText="1"/>
    </xf>
    <xf numFmtId="0" fontId="4" fillId="0" borderId="43" xfId="0" applyFont="1" applyFill="1" applyBorder="1" applyAlignment="1">
      <alignment horizontal="left" vertical="center" wrapText="1"/>
    </xf>
    <xf numFmtId="0" fontId="0" fillId="0" borderId="43" xfId="0" applyBorder="1" applyAlignment="1">
      <alignment horizontal="center" vertical="center" wrapText="1"/>
    </xf>
    <xf numFmtId="9" fontId="4" fillId="0" borderId="1" xfId="0" applyNumberFormat="1" applyFont="1" applyBorder="1" applyAlignment="1">
      <alignment horizontal="center" vertical="center" wrapText="1"/>
    </xf>
    <xf numFmtId="165" fontId="4" fillId="0" borderId="1" xfId="0" applyNumberFormat="1" applyFont="1" applyFill="1" applyBorder="1" applyAlignment="1">
      <alignment horizontal="left" vertical="center" wrapText="1"/>
    </xf>
    <xf numFmtId="0" fontId="4" fillId="0" borderId="31" xfId="0" applyFont="1" applyFill="1" applyBorder="1" applyAlignment="1">
      <alignment horizontal="left" vertical="center" wrapText="1"/>
    </xf>
    <xf numFmtId="9" fontId="3" fillId="9" borderId="1" xfId="5" applyFont="1" applyFill="1" applyBorder="1" applyAlignment="1">
      <alignment horizontal="center" vertical="center" wrapText="1"/>
    </xf>
    <xf numFmtId="0" fontId="3" fillId="9" borderId="1" xfId="0" applyFont="1" applyFill="1" applyBorder="1" applyAlignment="1">
      <alignment horizontal="center" vertical="center" wrapText="1"/>
    </xf>
    <xf numFmtId="10" fontId="4" fillId="0" borderId="1" xfId="5" applyNumberFormat="1" applyFont="1" applyBorder="1" applyAlignment="1">
      <alignment horizontal="center" vertical="center" wrapText="1"/>
    </xf>
    <xf numFmtId="14" fontId="0" fillId="0" borderId="2" xfId="0" applyNumberFormat="1" applyBorder="1" applyAlignment="1">
      <alignment horizontal="left" vertical="center" wrapText="1"/>
    </xf>
    <xf numFmtId="0" fontId="15" fillId="0" borderId="54"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15" fillId="0" borderId="55" xfId="0" applyFont="1" applyFill="1" applyBorder="1" applyAlignment="1">
      <alignment horizontal="left" vertical="center" wrapText="1"/>
    </xf>
    <xf numFmtId="0" fontId="18" fillId="0" borderId="31" xfId="3" applyFont="1" applyFill="1" applyBorder="1" applyAlignment="1">
      <alignment horizontal="left" vertical="center" wrapText="1"/>
    </xf>
    <xf numFmtId="0" fontId="15" fillId="0" borderId="1" xfId="0" applyFont="1" applyFill="1" applyBorder="1" applyAlignment="1">
      <alignment horizontal="left" vertical="center" wrapText="1"/>
    </xf>
    <xf numFmtId="0" fontId="15" fillId="0" borderId="24" xfId="0" quotePrefix="1" applyFont="1" applyFill="1" applyBorder="1" applyAlignment="1">
      <alignment horizontal="left" vertical="center" wrapText="1"/>
    </xf>
    <xf numFmtId="0" fontId="15" fillId="0" borderId="1" xfId="0" applyFont="1" applyFill="1" applyBorder="1" applyAlignment="1">
      <alignment horizontal="left" vertical="center"/>
    </xf>
    <xf numFmtId="0" fontId="15" fillId="0" borderId="53" xfId="0" applyFont="1" applyFill="1" applyBorder="1" applyAlignment="1">
      <alignment horizontal="left" vertical="center" wrapText="1"/>
    </xf>
    <xf numFmtId="14" fontId="0" fillId="0" borderId="36" xfId="0" applyNumberFormat="1" applyFill="1" applyBorder="1" applyAlignment="1">
      <alignment horizontal="center" vertical="center" wrapText="1"/>
    </xf>
    <xf numFmtId="14" fontId="0" fillId="0" borderId="1" xfId="0" applyNumberFormat="1" applyFill="1" applyBorder="1" applyAlignment="1">
      <alignment horizontal="left" vertical="center" wrapText="1"/>
    </xf>
    <xf numFmtId="0" fontId="0" fillId="0" borderId="31" xfId="0" applyBorder="1" applyAlignment="1">
      <alignment horizontal="left" vertical="center" wrapText="1"/>
    </xf>
    <xf numFmtId="0" fontId="6" fillId="9" borderId="1" xfId="0" applyFont="1" applyFill="1" applyBorder="1" applyAlignment="1">
      <alignment horizontal="center" vertical="center" wrapText="1"/>
    </xf>
    <xf numFmtId="9" fontId="6" fillId="9" borderId="1" xfId="0" applyNumberFormat="1" applyFont="1" applyFill="1" applyBorder="1" applyAlignment="1">
      <alignment horizontal="center" vertical="center" wrapText="1"/>
    </xf>
    <xf numFmtId="0" fontId="6" fillId="13" borderId="34" xfId="0" applyFont="1" applyFill="1" applyBorder="1" applyAlignment="1">
      <alignment horizontal="center" vertical="center"/>
    </xf>
    <xf numFmtId="0" fontId="6" fillId="12" borderId="18" xfId="0" applyFont="1" applyFill="1" applyBorder="1" applyAlignment="1">
      <alignment horizontal="center" vertical="center" wrapText="1"/>
    </xf>
    <xf numFmtId="0" fontId="24" fillId="0" borderId="0" xfId="0" applyFont="1" applyAlignment="1">
      <alignment horizontal="justify" vertical="center" wrapText="1"/>
    </xf>
    <xf numFmtId="0" fontId="13" fillId="0" borderId="0" xfId="0" applyFont="1" applyAlignment="1">
      <alignment horizontal="center" vertical="center" wrapText="1"/>
    </xf>
    <xf numFmtId="0" fontId="25" fillId="0" borderId="0" xfId="0" applyFont="1" applyAlignment="1">
      <alignment horizontal="justify" vertical="center" wrapText="1"/>
    </xf>
    <xf numFmtId="0" fontId="9" fillId="0" borderId="52" xfId="0" applyFont="1" applyBorder="1" applyAlignment="1">
      <alignment horizontal="left" vertical="top" wrapText="1"/>
    </xf>
    <xf numFmtId="9" fontId="9" fillId="0" borderId="53" xfId="0" applyNumberFormat="1" applyFont="1" applyBorder="1" applyAlignment="1">
      <alignment horizontal="center" vertical="center" wrapText="1"/>
    </xf>
    <xf numFmtId="0" fontId="0" fillId="13" borderId="1" xfId="0" applyFill="1" applyBorder="1" applyAlignment="1">
      <alignment horizontal="left" vertical="center" wrapText="1"/>
    </xf>
    <xf numFmtId="0" fontId="19" fillId="9" borderId="1" xfId="0" applyFont="1" applyFill="1" applyBorder="1" applyAlignment="1">
      <alignment horizontal="center" vertical="center" wrapText="1"/>
    </xf>
    <xf numFmtId="9" fontId="19" fillId="9" borderId="1" xfId="0" applyNumberFormat="1" applyFont="1" applyFill="1" applyBorder="1" applyAlignment="1">
      <alignment horizontal="center" vertical="center" wrapText="1"/>
    </xf>
    <xf numFmtId="0" fontId="9" fillId="0" borderId="1" xfId="0" applyFont="1" applyBorder="1" applyAlignment="1">
      <alignment horizontal="left" vertical="top" wrapText="1"/>
    </xf>
    <xf numFmtId="0" fontId="4" fillId="0" borderId="1" xfId="0" applyFont="1" applyBorder="1" applyAlignment="1">
      <alignment horizontal="left" vertical="center" wrapText="1"/>
    </xf>
    <xf numFmtId="0" fontId="6" fillId="9" borderId="1" xfId="0" applyFont="1" applyFill="1" applyBorder="1" applyAlignment="1">
      <alignment horizontal="center" vertical="center"/>
    </xf>
    <xf numFmtId="166" fontId="6" fillId="9" borderId="1" xfId="0" applyNumberFormat="1" applyFont="1" applyFill="1" applyBorder="1" applyAlignment="1">
      <alignment horizontal="center" vertical="center"/>
    </xf>
    <xf numFmtId="9" fontId="6" fillId="9" borderId="1" xfId="5" applyNumberFormat="1" applyFont="1" applyFill="1" applyBorder="1" applyAlignment="1">
      <alignment horizontal="center" vertical="center"/>
    </xf>
    <xf numFmtId="0" fontId="8" fillId="0" borderId="1" xfId="0" applyFont="1" applyBorder="1" applyAlignment="1">
      <alignment horizontal="left" vertical="center" wrapText="1"/>
    </xf>
    <xf numFmtId="0" fontId="8" fillId="0" borderId="31" xfId="0" applyFont="1" applyFill="1" applyBorder="1" applyAlignment="1">
      <alignment vertical="center" wrapText="1"/>
    </xf>
    <xf numFmtId="0" fontId="9" fillId="0" borderId="2" xfId="0" applyFont="1" applyFill="1" applyBorder="1" applyAlignment="1">
      <alignment horizontal="left" vertical="center" wrapText="1"/>
    </xf>
    <xf numFmtId="0" fontId="15" fillId="0" borderId="55" xfId="0" applyFont="1" applyFill="1" applyBorder="1" applyAlignment="1">
      <alignment horizontal="left" vertical="top" wrapText="1"/>
    </xf>
    <xf numFmtId="0" fontId="23" fillId="9" borderId="1" xfId="0" applyFont="1" applyFill="1" applyBorder="1" applyAlignment="1">
      <alignment horizontal="center" vertical="center"/>
    </xf>
    <xf numFmtId="0" fontId="26" fillId="0" borderId="0" xfId="0" applyFont="1" applyAlignment="1">
      <alignment vertical="center"/>
    </xf>
    <xf numFmtId="0" fontId="28" fillId="0" borderId="0" xfId="0" applyFont="1" applyAlignment="1">
      <alignment vertical="center" wrapText="1"/>
    </xf>
    <xf numFmtId="0" fontId="29" fillId="6" borderId="3" xfId="1" applyFont="1" applyFill="1" applyBorder="1" applyAlignment="1">
      <alignment horizontal="center" vertical="center" wrapText="1"/>
    </xf>
    <xf numFmtId="0" fontId="29" fillId="6" borderId="4" xfId="1" applyFont="1" applyFill="1" applyBorder="1" applyAlignment="1">
      <alignment horizontal="center" vertical="center" wrapText="1"/>
    </xf>
    <xf numFmtId="0" fontId="29" fillId="6" borderId="5" xfId="1" applyFont="1" applyFill="1" applyBorder="1" applyAlignment="1">
      <alignment horizontal="center" vertical="center" wrapText="1"/>
    </xf>
    <xf numFmtId="0" fontId="28" fillId="3" borderId="3" xfId="0" applyFont="1" applyFill="1" applyBorder="1" applyAlignment="1">
      <alignment horizontal="center" vertical="center" wrapText="1"/>
    </xf>
    <xf numFmtId="0" fontId="28" fillId="3" borderId="4" xfId="0" applyFont="1" applyFill="1" applyBorder="1" applyAlignment="1">
      <alignment horizontal="center" vertical="center" wrapText="1"/>
    </xf>
    <xf numFmtId="14" fontId="28" fillId="3" borderId="8" xfId="0" applyNumberFormat="1" applyFont="1" applyFill="1" applyBorder="1" applyAlignment="1">
      <alignment horizontal="center" vertical="center" wrapText="1"/>
    </xf>
    <xf numFmtId="0" fontId="28" fillId="12" borderId="1" xfId="0" applyFont="1" applyFill="1" applyBorder="1" applyAlignment="1">
      <alignment horizontal="center" vertical="center" wrapText="1"/>
    </xf>
    <xf numFmtId="0" fontId="28" fillId="0" borderId="0" xfId="0" applyFont="1" applyAlignment="1">
      <alignment horizontal="center" vertical="center" wrapText="1"/>
    </xf>
    <xf numFmtId="0" fontId="31" fillId="0" borderId="1" xfId="0" applyFont="1" applyBorder="1" applyAlignment="1">
      <alignment horizontal="center" vertical="center" wrapText="1"/>
    </xf>
    <xf numFmtId="0" fontId="31" fillId="0" borderId="1" xfId="0" applyFont="1" applyBorder="1" applyAlignment="1">
      <alignment vertical="center" wrapText="1"/>
    </xf>
    <xf numFmtId="165" fontId="31" fillId="0" borderId="1" xfId="0" applyNumberFormat="1" applyFont="1" applyBorder="1" applyAlignment="1">
      <alignment horizontal="center" vertical="center"/>
    </xf>
    <xf numFmtId="9" fontId="31" fillId="0" borderId="1" xfId="0" applyNumberFormat="1" applyFont="1" applyBorder="1" applyAlignment="1">
      <alignment horizontal="center" vertical="center" wrapText="1"/>
    </xf>
    <xf numFmtId="0" fontId="31" fillId="0" borderId="0" xfId="0" applyFont="1" applyAlignment="1">
      <alignment vertical="center" wrapText="1"/>
    </xf>
    <xf numFmtId="0" fontId="31" fillId="0" borderId="12" xfId="0" applyFont="1" applyBorder="1" applyAlignment="1">
      <alignment vertical="center" wrapText="1"/>
    </xf>
    <xf numFmtId="0" fontId="31" fillId="0" borderId="2" xfId="0" applyFont="1" applyBorder="1" applyAlignment="1">
      <alignment vertical="center" wrapText="1"/>
    </xf>
    <xf numFmtId="165" fontId="31" fillId="0" borderId="1" xfId="0" applyNumberFormat="1" applyFont="1" applyBorder="1" applyAlignment="1">
      <alignment horizontal="center" vertical="center" wrapText="1"/>
    </xf>
    <xf numFmtId="0" fontId="31" fillId="0" borderId="1" xfId="0" applyFont="1" applyFill="1" applyBorder="1" applyAlignment="1">
      <alignment vertical="center" wrapText="1"/>
    </xf>
    <xf numFmtId="0" fontId="32" fillId="0" borderId="1" xfId="0" applyFont="1" applyBorder="1" applyAlignment="1">
      <alignment vertical="center" wrapText="1"/>
    </xf>
    <xf numFmtId="9" fontId="32" fillId="0" borderId="1" xfId="5" applyFont="1" applyBorder="1" applyAlignment="1">
      <alignment horizontal="center" vertical="center" wrapText="1"/>
    </xf>
    <xf numFmtId="0" fontId="31" fillId="0" borderId="0" xfId="0" applyFont="1" applyFill="1" applyBorder="1" applyAlignment="1">
      <alignment vertical="center" wrapText="1"/>
    </xf>
    <xf numFmtId="0" fontId="30" fillId="11" borderId="1" xfId="0" applyFont="1" applyFill="1" applyBorder="1" applyAlignment="1">
      <alignment vertical="center" wrapText="1"/>
    </xf>
    <xf numFmtId="9" fontId="30" fillId="11" borderId="1" xfId="0" applyNumberFormat="1" applyFont="1" applyFill="1" applyBorder="1" applyAlignment="1">
      <alignment horizontal="center" vertical="center" wrapText="1"/>
    </xf>
    <xf numFmtId="0" fontId="31" fillId="0" borderId="0" xfId="0" applyFont="1" applyAlignment="1">
      <alignment horizontal="center" vertical="center" wrapText="1"/>
    </xf>
    <xf numFmtId="14" fontId="31" fillId="0" borderId="0" xfId="0" applyNumberFormat="1" applyFont="1" applyAlignment="1">
      <alignment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14" fontId="4" fillId="0" borderId="15" xfId="0" applyNumberFormat="1" applyFont="1" applyBorder="1" applyAlignment="1">
      <alignment horizontal="center" vertical="center" wrapText="1"/>
    </xf>
    <xf numFmtId="165" fontId="34" fillId="5" borderId="16" xfId="0" applyNumberFormat="1" applyFont="1" applyFill="1" applyBorder="1" applyAlignment="1" applyProtection="1">
      <alignment horizontal="center" vertical="center" wrapText="1"/>
    </xf>
    <xf numFmtId="0" fontId="9" fillId="0" borderId="18" xfId="0" applyFont="1" applyBorder="1" applyAlignment="1">
      <alignment horizontal="left" vertical="top" wrapText="1"/>
    </xf>
    <xf numFmtId="9" fontId="4" fillId="0" borderId="18" xfId="0" applyNumberFormat="1" applyFont="1" applyBorder="1" applyAlignment="1">
      <alignment horizontal="center" vertical="center" wrapText="1"/>
    </xf>
    <xf numFmtId="0" fontId="4" fillId="0" borderId="0" xfId="0" applyFont="1" applyAlignment="1">
      <alignment horizontal="center" vertical="center" wrapText="1"/>
    </xf>
    <xf numFmtId="0" fontId="21" fillId="11" borderId="16" xfId="0" applyFont="1" applyFill="1" applyBorder="1" applyAlignment="1">
      <alignment horizontal="center" vertical="center" wrapText="1"/>
    </xf>
    <xf numFmtId="9" fontId="21" fillId="11" borderId="18" xfId="0" applyNumberFormat="1" applyFont="1" applyFill="1" applyBorder="1" applyAlignment="1">
      <alignment horizontal="center" vertical="center" wrapText="1"/>
    </xf>
    <xf numFmtId="14" fontId="4" fillId="0" borderId="0" xfId="0" applyNumberFormat="1" applyFont="1" applyAlignment="1">
      <alignment horizontal="center" vertical="center" wrapText="1"/>
    </xf>
    <xf numFmtId="0" fontId="4" fillId="0" borderId="15" xfId="0" applyFont="1" applyBorder="1" applyAlignment="1">
      <alignment horizontal="left" vertical="center" wrapText="1"/>
    </xf>
    <xf numFmtId="0" fontId="28" fillId="3" borderId="6" xfId="0" applyFont="1" applyFill="1" applyBorder="1" applyAlignment="1">
      <alignment horizontal="center" vertical="center" wrapText="1"/>
    </xf>
    <xf numFmtId="0" fontId="28" fillId="3" borderId="7" xfId="0" applyFont="1" applyFill="1" applyBorder="1" applyAlignment="1">
      <alignment horizontal="center" vertical="center" wrapText="1"/>
    </xf>
    <xf numFmtId="14" fontId="28" fillId="3" borderId="7"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0" fontId="28" fillId="12" borderId="41" xfId="0" applyFont="1" applyFill="1" applyBorder="1" applyAlignment="1">
      <alignment horizontal="center" vertical="center" wrapText="1"/>
    </xf>
    <xf numFmtId="0" fontId="6" fillId="12" borderId="55" xfId="0" applyFont="1" applyFill="1" applyBorder="1" applyAlignment="1">
      <alignment horizontal="center" vertical="center" wrapText="1"/>
    </xf>
    <xf numFmtId="9" fontId="9" fillId="0" borderId="43" xfId="0" applyNumberFormat="1" applyFont="1" applyBorder="1" applyAlignment="1">
      <alignment horizontal="center" vertical="center" wrapText="1"/>
    </xf>
    <xf numFmtId="9" fontId="0" fillId="0" borderId="31" xfId="0" applyNumberFormat="1" applyFill="1" applyBorder="1" applyAlignment="1">
      <alignment horizontal="center" vertical="center" wrapText="1"/>
    </xf>
    <xf numFmtId="9" fontId="8" fillId="0" borderId="31" xfId="0" applyNumberFormat="1" applyFont="1" applyBorder="1" applyAlignment="1">
      <alignment horizontal="center" vertical="center" wrapText="1"/>
    </xf>
    <xf numFmtId="9" fontId="0" fillId="0" borderId="31" xfId="5" applyFont="1" applyBorder="1" applyAlignment="1">
      <alignment horizontal="center" vertical="center" wrapText="1"/>
    </xf>
    <xf numFmtId="9" fontId="0" fillId="0" borderId="31" xfId="0" applyNumberFormat="1" applyBorder="1" applyAlignment="1">
      <alignment horizontal="center" vertical="center" wrapText="1"/>
    </xf>
    <xf numFmtId="0" fontId="4" fillId="0" borderId="58" xfId="0" applyFont="1" applyBorder="1" applyAlignment="1">
      <alignment horizontal="left" vertical="center" wrapText="1"/>
    </xf>
    <xf numFmtId="0" fontId="24" fillId="0" borderId="0" xfId="0" applyFont="1" applyAlignment="1">
      <alignment vertical="center" wrapText="1"/>
    </xf>
    <xf numFmtId="16" fontId="13" fillId="0" borderId="0" xfId="0" applyNumberFormat="1" applyFont="1" applyAlignment="1">
      <alignment horizontal="center" vertical="center"/>
    </xf>
    <xf numFmtId="0" fontId="25" fillId="0" borderId="0" xfId="0" applyFont="1" applyAlignment="1">
      <alignment vertical="center" wrapText="1"/>
    </xf>
    <xf numFmtId="9" fontId="15" fillId="0" borderId="31" xfId="0" applyNumberFormat="1" applyFont="1" applyFill="1" applyBorder="1" applyAlignment="1">
      <alignment horizontal="center" vertical="center"/>
    </xf>
    <xf numFmtId="0" fontId="15" fillId="0" borderId="31" xfId="0" applyFont="1" applyFill="1" applyBorder="1" applyAlignment="1">
      <alignment horizontal="center" vertical="center"/>
    </xf>
    <xf numFmtId="10" fontId="15" fillId="0" borderId="31" xfId="5" applyNumberFormat="1" applyFont="1" applyFill="1" applyBorder="1" applyAlignment="1">
      <alignment horizontal="center" vertical="center"/>
    </xf>
    <xf numFmtId="9" fontId="23" fillId="9" borderId="31" xfId="0" applyNumberFormat="1" applyFont="1" applyFill="1" applyBorder="1" applyAlignment="1">
      <alignment horizontal="center" vertical="center"/>
    </xf>
    <xf numFmtId="9" fontId="15" fillId="0" borderId="24" xfId="0" applyNumberFormat="1" applyFont="1" applyFill="1" applyBorder="1" applyAlignment="1">
      <alignment horizontal="center" vertical="center"/>
    </xf>
    <xf numFmtId="0" fontId="15" fillId="0" borderId="24" xfId="0" applyFont="1" applyFill="1" applyBorder="1" applyAlignment="1">
      <alignment horizontal="center" vertical="center"/>
    </xf>
    <xf numFmtId="10" fontId="15" fillId="0" borderId="24" xfId="5" applyNumberFormat="1" applyFont="1" applyFill="1" applyBorder="1" applyAlignment="1">
      <alignment horizontal="center" vertical="center"/>
    </xf>
    <xf numFmtId="0" fontId="6" fillId="12" borderId="24" xfId="0" applyFont="1" applyFill="1" applyBorder="1" applyAlignment="1">
      <alignment horizontal="center" vertical="center" wrapText="1"/>
    </xf>
    <xf numFmtId="9" fontId="0" fillId="0" borderId="24" xfId="0" applyNumberFormat="1" applyFill="1" applyBorder="1" applyAlignment="1">
      <alignment horizontal="center" vertical="center" wrapText="1"/>
    </xf>
    <xf numFmtId="9" fontId="8" fillId="0" borderId="24" xfId="0" applyNumberFormat="1" applyFont="1" applyBorder="1" applyAlignment="1">
      <alignment horizontal="center" vertical="center" wrapText="1"/>
    </xf>
    <xf numFmtId="9" fontId="0" fillId="0" borderId="44" xfId="0" applyNumberFormat="1" applyBorder="1" applyAlignment="1">
      <alignment horizontal="center" vertical="center" wrapText="1"/>
    </xf>
    <xf numFmtId="9" fontId="21" fillId="9" borderId="18" xfId="0" applyNumberFormat="1" applyFont="1" applyFill="1" applyBorder="1" applyAlignment="1">
      <alignment horizontal="center" vertical="center" wrapText="1"/>
    </xf>
    <xf numFmtId="0" fontId="6" fillId="12" borderId="11" xfId="0" applyFont="1" applyFill="1" applyBorder="1" applyAlignment="1">
      <alignment horizontal="center" vertical="center" wrapText="1"/>
    </xf>
    <xf numFmtId="0" fontId="9" fillId="0" borderId="12" xfId="0" applyFont="1" applyBorder="1" applyAlignment="1">
      <alignment horizontal="left" vertical="top" wrapText="1"/>
    </xf>
    <xf numFmtId="0" fontId="8" fillId="0" borderId="11" xfId="0" applyFont="1" applyFill="1" applyBorder="1" applyAlignment="1">
      <alignment horizontal="left" vertical="center" wrapText="1"/>
    </xf>
    <xf numFmtId="0" fontId="8" fillId="0" borderId="11" xfId="0" applyFont="1" applyBorder="1" applyAlignment="1">
      <alignment horizontal="left" vertical="center" wrapText="1"/>
    </xf>
    <xf numFmtId="0" fontId="0" fillId="0" borderId="11" xfId="0" applyBorder="1" applyAlignment="1">
      <alignment vertical="center" wrapText="1"/>
    </xf>
    <xf numFmtId="0" fontId="21" fillId="9" borderId="17" xfId="0" applyFont="1" applyFill="1" applyBorder="1" applyAlignment="1">
      <alignment horizontal="center" vertical="center" wrapText="1"/>
    </xf>
    <xf numFmtId="9" fontId="21" fillId="13" borderId="30" xfId="0" applyNumberFormat="1" applyFont="1" applyFill="1" applyBorder="1" applyAlignment="1">
      <alignment horizontal="center" vertical="center" wrapText="1"/>
    </xf>
    <xf numFmtId="9" fontId="0" fillId="0" borderId="24" xfId="0" applyNumberFormat="1" applyBorder="1" applyAlignment="1">
      <alignment horizontal="center" vertical="center" wrapText="1"/>
    </xf>
    <xf numFmtId="0" fontId="0" fillId="0" borderId="38" xfId="0" applyBorder="1" applyAlignment="1">
      <alignment horizontal="left" vertical="center" wrapText="1"/>
    </xf>
    <xf numFmtId="0" fontId="28" fillId="12" borderId="31" xfId="0" applyFont="1" applyFill="1" applyBorder="1" applyAlignment="1">
      <alignment horizontal="center" vertical="center" wrapText="1"/>
    </xf>
    <xf numFmtId="0" fontId="28" fillId="12" borderId="11" xfId="0" applyFont="1" applyFill="1" applyBorder="1" applyAlignment="1">
      <alignment horizontal="center" vertical="center" wrapText="1"/>
    </xf>
    <xf numFmtId="0" fontId="0" fillId="0" borderId="2" xfId="0" applyFill="1" applyBorder="1" applyAlignment="1">
      <alignment horizontal="left" vertical="center" wrapText="1"/>
    </xf>
    <xf numFmtId="0" fontId="4" fillId="0" borderId="1"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1" xfId="0" applyFont="1" applyFill="1" applyBorder="1" applyAlignment="1">
      <alignment horizontal="left" vertical="center"/>
    </xf>
    <xf numFmtId="0" fontId="15" fillId="0" borderId="60" xfId="0" applyFont="1" applyFill="1" applyBorder="1" applyAlignment="1">
      <alignment horizontal="left" vertical="top" wrapText="1"/>
    </xf>
    <xf numFmtId="0" fontId="23" fillId="9" borderId="28" xfId="0" applyFont="1" applyFill="1" applyBorder="1" applyAlignment="1">
      <alignment horizontal="center" vertical="center"/>
    </xf>
    <xf numFmtId="9" fontId="23" fillId="9" borderId="1" xfId="0" applyNumberFormat="1" applyFont="1" applyFill="1" applyBorder="1" applyAlignment="1">
      <alignment horizontal="center" vertical="center"/>
    </xf>
    <xf numFmtId="0" fontId="18" fillId="0" borderId="24" xfId="3" applyFont="1" applyFill="1" applyBorder="1" applyAlignment="1">
      <alignment horizontal="left" vertical="center" wrapText="1"/>
    </xf>
    <xf numFmtId="0" fontId="30" fillId="9" borderId="1" xfId="0" applyFont="1" applyFill="1" applyBorder="1" applyAlignment="1">
      <alignment vertical="center" wrapText="1"/>
    </xf>
    <xf numFmtId="9" fontId="30" fillId="9" borderId="1" xfId="0" applyNumberFormat="1" applyFont="1" applyFill="1" applyBorder="1" applyAlignment="1">
      <alignment horizontal="center" vertical="center" wrapText="1"/>
    </xf>
    <xf numFmtId="9" fontId="21" fillId="13" borderId="17" xfId="0" applyNumberFormat="1" applyFont="1" applyFill="1" applyBorder="1" applyAlignment="1">
      <alignment horizontal="center" vertical="center" wrapText="1"/>
    </xf>
    <xf numFmtId="10" fontId="23" fillId="9" borderId="27" xfId="0" applyNumberFormat="1" applyFont="1" applyFill="1" applyBorder="1" applyAlignment="1">
      <alignment horizontal="center" vertical="center"/>
    </xf>
    <xf numFmtId="0" fontId="9" fillId="0" borderId="1" xfId="0" applyFont="1" applyBorder="1" applyAlignment="1">
      <alignment horizontal="left" vertical="center" wrapText="1"/>
    </xf>
    <xf numFmtId="10" fontId="9" fillId="0" borderId="1" xfId="5" applyNumberFormat="1" applyFont="1" applyBorder="1" applyAlignment="1">
      <alignment horizontal="center" vertical="center" wrapText="1"/>
    </xf>
    <xf numFmtId="0" fontId="21" fillId="9" borderId="16" xfId="0" applyFont="1" applyFill="1" applyBorder="1" applyAlignment="1">
      <alignment horizontal="center" vertical="center" wrapText="1"/>
    </xf>
    <xf numFmtId="0" fontId="15" fillId="0" borderId="11" xfId="0" applyFont="1" applyFill="1" applyBorder="1" applyAlignment="1">
      <alignment horizontal="left" vertical="top" wrapText="1"/>
    </xf>
    <xf numFmtId="0" fontId="0" fillId="13" borderId="0" xfId="0" applyFill="1" applyBorder="1" applyAlignment="1">
      <alignment horizontal="center" vertical="center"/>
    </xf>
    <xf numFmtId="0" fontId="31" fillId="0" borderId="1"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top" wrapText="1"/>
    </xf>
    <xf numFmtId="0" fontId="30" fillId="12" borderId="11" xfId="0" applyFont="1" applyFill="1" applyBorder="1" applyAlignment="1">
      <alignment horizontal="center" vertical="center" wrapText="1"/>
    </xf>
    <xf numFmtId="0" fontId="30" fillId="12" borderId="1" xfId="0" applyFont="1" applyFill="1" applyBorder="1" applyAlignment="1">
      <alignment horizontal="center" vertical="center" wrapText="1"/>
    </xf>
    <xf numFmtId="0" fontId="30" fillId="12" borderId="11" xfId="0" applyFont="1" applyFill="1" applyBorder="1" applyAlignment="1">
      <alignment horizontal="left" vertical="center" wrapText="1"/>
    </xf>
    <xf numFmtId="0" fontId="30" fillId="12" borderId="1" xfId="0" applyFont="1" applyFill="1" applyBorder="1" applyAlignment="1">
      <alignment horizontal="left" vertical="center" wrapText="1"/>
    </xf>
    <xf numFmtId="0" fontId="27" fillId="6" borderId="3" xfId="1" applyFont="1" applyFill="1" applyBorder="1" applyAlignment="1">
      <alignment horizontal="center" vertical="center" wrapText="1"/>
    </xf>
    <xf numFmtId="0" fontId="27" fillId="6" borderId="4" xfId="1" applyFont="1" applyFill="1" applyBorder="1" applyAlignment="1">
      <alignment horizontal="center" vertical="center" wrapText="1"/>
    </xf>
    <xf numFmtId="0" fontId="27" fillId="6" borderId="5" xfId="1" applyFont="1" applyFill="1" applyBorder="1" applyAlignment="1">
      <alignment horizontal="center" vertical="center" wrapText="1"/>
    </xf>
    <xf numFmtId="0" fontId="28" fillId="3" borderId="9"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30" fillId="12" borderId="31" xfId="0" applyFont="1" applyFill="1" applyBorder="1" applyAlignment="1">
      <alignment horizontal="center" vertical="center" wrapText="1"/>
    </xf>
    <xf numFmtId="0" fontId="30" fillId="12" borderId="31" xfId="0" applyFont="1" applyFill="1" applyBorder="1" applyAlignment="1">
      <alignment horizontal="left" vertical="center" wrapText="1"/>
    </xf>
    <xf numFmtId="0" fontId="28" fillId="4" borderId="29" xfId="0" applyFont="1" applyFill="1" applyBorder="1" applyAlignment="1">
      <alignment horizontal="center" vertical="center" wrapText="1"/>
    </xf>
    <xf numFmtId="0" fontId="28" fillId="4" borderId="59" xfId="0" applyFont="1" applyFill="1" applyBorder="1" applyAlignment="1">
      <alignment horizontal="center" vertical="center" wrapText="1"/>
    </xf>
    <xf numFmtId="0" fontId="28" fillId="4" borderId="30" xfId="0" applyFont="1" applyFill="1" applyBorder="1" applyAlignment="1">
      <alignment horizontal="center" vertical="center" wrapText="1"/>
    </xf>
    <xf numFmtId="0" fontId="33" fillId="6" borderId="0" xfId="1" applyFont="1" applyFill="1" applyBorder="1" applyAlignment="1">
      <alignment horizontal="center" vertical="center" wrapText="1"/>
    </xf>
    <xf numFmtId="0" fontId="33" fillId="6" borderId="35" xfId="1"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57"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21" fillId="12" borderId="20" xfId="0" applyFont="1" applyFill="1" applyBorder="1" applyAlignment="1">
      <alignment horizontal="center" vertical="center" wrapText="1"/>
    </xf>
    <xf numFmtId="0" fontId="21" fillId="12" borderId="22" xfId="0" applyFont="1" applyFill="1" applyBorder="1" applyAlignment="1">
      <alignment horizontal="center" vertical="center" wrapText="1"/>
    </xf>
    <xf numFmtId="0" fontId="36" fillId="12" borderId="1" xfId="0" applyFont="1" applyFill="1" applyBorder="1" applyAlignment="1">
      <alignment horizontal="left" vertical="center" wrapText="1"/>
    </xf>
    <xf numFmtId="0" fontId="21" fillId="12" borderId="38" xfId="0" applyFont="1" applyFill="1" applyBorder="1" applyAlignment="1">
      <alignment horizontal="left" vertical="center" wrapText="1"/>
    </xf>
    <xf numFmtId="0" fontId="21" fillId="12" borderId="24" xfId="0" applyFont="1" applyFill="1" applyBorder="1" applyAlignment="1">
      <alignment horizontal="left" vertical="center" wrapText="1"/>
    </xf>
    <xf numFmtId="0" fontId="20" fillId="12" borderId="20" xfId="0" applyFont="1" applyFill="1" applyBorder="1" applyAlignment="1">
      <alignment horizontal="center" vertical="center" wrapText="1"/>
    </xf>
    <xf numFmtId="0" fontId="20" fillId="12" borderId="22" xfId="0" applyFont="1" applyFill="1" applyBorder="1" applyAlignment="1">
      <alignment horizontal="center" vertical="center" wrapText="1"/>
    </xf>
    <xf numFmtId="0" fontId="21" fillId="12" borderId="11" xfId="0" applyFont="1" applyFill="1" applyBorder="1" applyAlignment="1">
      <alignment horizontal="left" vertical="center" wrapText="1"/>
    </xf>
    <xf numFmtId="0" fontId="3" fillId="3" borderId="9" xfId="0" applyFont="1" applyFill="1" applyBorder="1" applyAlignment="1">
      <alignment horizontal="center" vertical="center" wrapText="1"/>
    </xf>
    <xf numFmtId="0" fontId="19" fillId="4" borderId="45" xfId="0" applyFont="1" applyFill="1" applyBorder="1" applyAlignment="1">
      <alignment horizontal="center" vertical="center" wrapText="1"/>
    </xf>
    <xf numFmtId="0" fontId="19" fillId="4" borderId="46" xfId="0" applyFont="1" applyFill="1" applyBorder="1" applyAlignment="1">
      <alignment horizontal="center" vertical="center" wrapText="1"/>
    </xf>
    <xf numFmtId="0" fontId="19" fillId="4" borderId="42" xfId="0" applyFont="1" applyFill="1" applyBorder="1" applyAlignment="1">
      <alignment horizontal="center" vertical="center" wrapText="1"/>
    </xf>
    <xf numFmtId="0" fontId="20" fillId="12" borderId="39" xfId="0" applyFont="1" applyFill="1" applyBorder="1" applyAlignment="1">
      <alignment horizontal="center" vertical="center" wrapText="1"/>
    </xf>
    <xf numFmtId="0" fontId="20" fillId="12" borderId="54" xfId="0" applyFont="1" applyFill="1" applyBorder="1" applyAlignment="1">
      <alignment horizontal="center" vertical="center" wrapText="1"/>
    </xf>
    <xf numFmtId="0" fontId="21" fillId="12" borderId="47" xfId="0" applyFont="1" applyFill="1" applyBorder="1" applyAlignment="1">
      <alignment horizontal="left" vertical="center" wrapText="1"/>
    </xf>
    <xf numFmtId="0" fontId="21" fillId="12" borderId="31" xfId="0" applyFont="1" applyFill="1" applyBorder="1" applyAlignment="1">
      <alignment horizontal="left" vertical="center" wrapText="1"/>
    </xf>
    <xf numFmtId="0" fontId="11" fillId="6" borderId="46" xfId="1" applyFont="1" applyFill="1" applyBorder="1" applyAlignment="1">
      <alignment horizontal="center" vertical="center" wrapText="1"/>
    </xf>
    <xf numFmtId="0" fontId="11" fillId="6" borderId="0" xfId="1" applyFont="1" applyFill="1" applyBorder="1" applyAlignment="1">
      <alignment horizontal="center" vertical="center" wrapText="1"/>
    </xf>
    <xf numFmtId="0" fontId="11" fillId="6" borderId="9" xfId="1" applyFont="1" applyFill="1" applyBorder="1" applyAlignment="1">
      <alignment horizontal="center" vertical="center" wrapText="1"/>
    </xf>
    <xf numFmtId="0" fontId="11" fillId="6" borderId="49" xfId="1" applyFont="1" applyFill="1" applyBorder="1" applyAlignment="1">
      <alignment horizontal="center" vertical="center" wrapText="1"/>
    </xf>
    <xf numFmtId="0" fontId="11" fillId="6" borderId="35" xfId="1" applyFont="1" applyFill="1" applyBorder="1" applyAlignment="1">
      <alignment horizontal="center" vertical="center" wrapText="1"/>
    </xf>
    <xf numFmtId="0" fontId="11" fillId="6" borderId="50" xfId="1" applyFont="1" applyFill="1" applyBorder="1" applyAlignment="1">
      <alignment horizontal="center" vertical="center" wrapText="1"/>
    </xf>
    <xf numFmtId="0" fontId="19" fillId="4" borderId="29" xfId="0" applyFont="1" applyFill="1" applyBorder="1" applyAlignment="1">
      <alignment horizontal="center" vertical="center" wrapText="1"/>
    </xf>
    <xf numFmtId="0" fontId="19" fillId="4" borderId="59" xfId="0" applyFont="1" applyFill="1" applyBorder="1" applyAlignment="1">
      <alignment horizontal="center" vertical="center" wrapText="1"/>
    </xf>
    <xf numFmtId="0" fontId="19" fillId="4" borderId="30" xfId="0" applyFont="1" applyFill="1" applyBorder="1" applyAlignment="1">
      <alignment horizontal="center" vertical="center" wrapText="1"/>
    </xf>
    <xf numFmtId="0" fontId="22" fillId="12" borderId="39" xfId="0" applyFont="1" applyFill="1" applyBorder="1" applyAlignment="1">
      <alignment horizontal="center" vertical="center" wrapText="1"/>
    </xf>
    <xf numFmtId="0" fontId="22" fillId="12" borderId="22" xfId="0" applyFont="1" applyFill="1" applyBorder="1" applyAlignment="1">
      <alignment horizontal="center" vertical="center" wrapText="1"/>
    </xf>
    <xf numFmtId="0" fontId="11" fillId="6" borderId="32" xfId="1" applyFont="1" applyFill="1" applyBorder="1" applyAlignment="1">
      <alignment horizontal="center" vertical="center" wrapText="1"/>
    </xf>
    <xf numFmtId="0" fontId="11" fillId="6" borderId="33" xfId="1"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50" xfId="0" applyFont="1" applyFill="1" applyBorder="1" applyAlignment="1">
      <alignment horizontal="center" vertical="center" wrapText="1"/>
    </xf>
    <xf numFmtId="0" fontId="22" fillId="12" borderId="1" xfId="0" applyFont="1" applyFill="1" applyBorder="1" applyAlignment="1">
      <alignment horizontal="center" vertical="center" wrapText="1"/>
    </xf>
    <xf numFmtId="0" fontId="21" fillId="12" borderId="1" xfId="0" applyFont="1" applyFill="1" applyBorder="1" applyAlignment="1">
      <alignment horizontal="left" vertical="center" wrapText="1"/>
    </xf>
    <xf numFmtId="0" fontId="35" fillId="6" borderId="0" xfId="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2" fillId="12" borderId="54" xfId="0" applyFont="1" applyFill="1" applyBorder="1" applyAlignment="1">
      <alignment horizontal="center" vertical="center" wrapText="1"/>
    </xf>
    <xf numFmtId="0" fontId="5" fillId="4" borderId="45"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61" xfId="0" applyFont="1" applyFill="1" applyBorder="1" applyAlignment="1">
      <alignment horizontal="center" vertical="center" wrapText="1"/>
    </xf>
    <xf numFmtId="0" fontId="12" fillId="7" borderId="16" xfId="0" applyFont="1" applyFill="1" applyBorder="1" applyAlignment="1">
      <alignment horizontal="center" vertical="center" wrapText="1"/>
    </xf>
    <xf numFmtId="0" fontId="12" fillId="7" borderId="17" xfId="0" applyFont="1" applyFill="1" applyBorder="1" applyAlignment="1">
      <alignment horizontal="center" vertical="center" wrapText="1"/>
    </xf>
    <xf numFmtId="0" fontId="12" fillId="7" borderId="18" xfId="0" applyFont="1" applyFill="1" applyBorder="1" applyAlignment="1">
      <alignment horizontal="center" vertical="center" wrapText="1"/>
    </xf>
    <xf numFmtId="0" fontId="14" fillId="0" borderId="19" xfId="0" applyFont="1" applyFill="1" applyBorder="1" applyAlignment="1">
      <alignment horizontal="center" vertical="center" textRotation="90" wrapText="1"/>
    </xf>
    <xf numFmtId="0" fontId="14" fillId="0" borderId="23" xfId="0" applyFont="1" applyFill="1" applyBorder="1" applyAlignment="1">
      <alignment horizontal="center" vertical="center" textRotation="90"/>
    </xf>
    <xf numFmtId="0" fontId="14" fillId="0" borderId="25" xfId="0" applyFont="1" applyFill="1" applyBorder="1" applyAlignment="1">
      <alignment horizontal="center" vertical="center" textRotation="90"/>
    </xf>
    <xf numFmtId="0" fontId="14" fillId="0" borderId="19" xfId="0" applyFont="1" applyFill="1" applyBorder="1" applyAlignment="1">
      <alignment horizontal="center" vertical="center" textRotation="90"/>
    </xf>
    <xf numFmtId="0" fontId="14" fillId="0" borderId="19"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25" xfId="0" applyFont="1" applyFill="1" applyBorder="1" applyAlignment="1">
      <alignment horizontal="center" vertical="center" wrapText="1"/>
    </xf>
    <xf numFmtId="0" fontId="4" fillId="0" borderId="23" xfId="0" applyFont="1" applyBorder="1" applyAlignment="1">
      <alignment horizontal="center" vertical="center" wrapText="1"/>
    </xf>
    <xf numFmtId="0" fontId="4" fillId="0" borderId="25"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4" borderId="45"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56" xfId="0" applyFont="1" applyFill="1" applyBorder="1" applyAlignment="1">
      <alignment horizontal="center" vertical="center" wrapText="1"/>
    </xf>
  </cellXfs>
  <cellStyles count="6">
    <cellStyle name="Énfasis5" xfId="1" builtinId="45"/>
    <cellStyle name="Hipervínculo" xfId="3" builtinId="8"/>
    <cellStyle name="Millares" xfId="4" builtinId="3"/>
    <cellStyle name="Millares 2" xfId="2"/>
    <cellStyle name="Normal" xfId="0" builtinId="0"/>
    <cellStyle name="Porcentaje" xfId="5" builtinId="5"/>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inci.gov.co/transparencia/sites/default/files/atencion_al_ciudadano/pdf/INFORME%201%202018%20PQRSD%20Web.pdf" TargetMode="External"/><Relationship Id="rId1" Type="http://schemas.openxmlformats.org/officeDocument/2006/relationships/hyperlink" Target="http://www.inci.gov.co/transparencia/sites/default/files/atencion_al_ciudadano/pdf/INFORME%201%202018%20PQRSD%20Web.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44"/>
  <sheetViews>
    <sheetView tabSelected="1" workbookViewId="0">
      <selection activeCell="I8" sqref="I8"/>
    </sheetView>
  </sheetViews>
  <sheetFormatPr baseColWidth="10" defaultRowHeight="15"/>
  <cols>
    <col min="1" max="1" width="30.42578125" style="82" customWidth="1"/>
    <col min="2" max="2" width="16" customWidth="1"/>
    <col min="3" max="3" width="17.7109375" customWidth="1"/>
    <col min="4" max="4" width="10.42578125" bestFit="1" customWidth="1"/>
    <col min="5" max="5" width="34.85546875" customWidth="1"/>
    <col min="6" max="6" width="10.85546875" customWidth="1"/>
  </cols>
  <sheetData>
    <row r="1" spans="1:6">
      <c r="A1" s="78" t="s">
        <v>181</v>
      </c>
    </row>
    <row r="2" spans="1:6">
      <c r="A2" s="78" t="s">
        <v>325</v>
      </c>
    </row>
    <row r="3" spans="1:6">
      <c r="A3" s="78" t="s">
        <v>182</v>
      </c>
      <c r="B3" s="79" t="s">
        <v>291</v>
      </c>
    </row>
    <row r="4" spans="1:6">
      <c r="A4" s="78" t="s">
        <v>183</v>
      </c>
      <c r="B4" s="79" t="s">
        <v>292</v>
      </c>
    </row>
    <row r="5" spans="1:6">
      <c r="A5" s="78" t="s">
        <v>333</v>
      </c>
      <c r="B5" s="79" t="s">
        <v>334</v>
      </c>
    </row>
    <row r="7" spans="1:6" s="82" customFormat="1" ht="45" customHeight="1">
      <c r="A7" s="80" t="s">
        <v>184</v>
      </c>
      <c r="B7" s="81" t="s">
        <v>185</v>
      </c>
      <c r="C7" s="81" t="s">
        <v>186</v>
      </c>
      <c r="D7" s="80" t="s">
        <v>187</v>
      </c>
      <c r="E7" s="80" t="s">
        <v>188</v>
      </c>
      <c r="F7" s="145"/>
    </row>
    <row r="8" spans="1:6" ht="60">
      <c r="A8" s="1" t="s">
        <v>189</v>
      </c>
      <c r="B8" s="83">
        <v>4</v>
      </c>
      <c r="C8" s="84">
        <v>4</v>
      </c>
      <c r="D8" s="85">
        <f t="shared" ref="D8:D14" si="0">+C8/B8</f>
        <v>1</v>
      </c>
      <c r="E8" s="86"/>
      <c r="F8" s="87"/>
    </row>
    <row r="9" spans="1:6" ht="60" customHeight="1">
      <c r="A9" s="1" t="s">
        <v>190</v>
      </c>
      <c r="B9" s="83">
        <v>1</v>
      </c>
      <c r="C9" s="84">
        <v>1</v>
      </c>
      <c r="D9" s="85">
        <f t="shared" si="0"/>
        <v>1</v>
      </c>
      <c r="E9" s="152"/>
      <c r="F9" s="87"/>
    </row>
    <row r="10" spans="1:6" ht="30">
      <c r="A10" s="1" t="s">
        <v>191</v>
      </c>
      <c r="B10" s="83">
        <v>6</v>
      </c>
      <c r="C10" s="84">
        <v>6</v>
      </c>
      <c r="D10" s="85">
        <f t="shared" si="0"/>
        <v>1</v>
      </c>
      <c r="E10" s="86"/>
      <c r="F10" s="87"/>
    </row>
    <row r="11" spans="1:6" ht="45">
      <c r="A11" s="1" t="s">
        <v>192</v>
      </c>
      <c r="B11" s="83">
        <v>3</v>
      </c>
      <c r="C11" s="84">
        <v>3</v>
      </c>
      <c r="D11" s="85">
        <f t="shared" si="0"/>
        <v>1</v>
      </c>
      <c r="E11" s="86"/>
      <c r="F11" s="87"/>
    </row>
    <row r="12" spans="1:6" ht="112.5" customHeight="1">
      <c r="A12" s="1" t="s">
        <v>193</v>
      </c>
      <c r="B12" s="83">
        <v>3</v>
      </c>
      <c r="C12" s="88">
        <v>2.5</v>
      </c>
      <c r="D12" s="85">
        <f t="shared" si="0"/>
        <v>0.83333333333333337</v>
      </c>
      <c r="E12" s="257" t="s">
        <v>324</v>
      </c>
      <c r="F12" s="89"/>
    </row>
    <row r="13" spans="1:6" ht="45">
      <c r="A13" s="1" t="s">
        <v>194</v>
      </c>
      <c r="B13" s="83">
        <v>16</v>
      </c>
      <c r="C13" s="84">
        <v>15.6</v>
      </c>
      <c r="D13" s="85">
        <f t="shared" si="0"/>
        <v>0.97499999999999998</v>
      </c>
      <c r="E13" s="86" t="s">
        <v>331</v>
      </c>
      <c r="F13" s="89"/>
    </row>
    <row r="14" spans="1:6" ht="30">
      <c r="A14" s="1" t="s">
        <v>195</v>
      </c>
      <c r="B14" s="83">
        <v>1</v>
      </c>
      <c r="C14" s="84">
        <v>1</v>
      </c>
      <c r="D14" s="85">
        <f t="shared" si="0"/>
        <v>1</v>
      </c>
      <c r="E14" s="86"/>
      <c r="F14" s="90"/>
    </row>
    <row r="15" spans="1:6" ht="23.25" customHeight="1">
      <c r="A15" s="91" t="s">
        <v>196</v>
      </c>
      <c r="B15" s="157">
        <f>SUM(B8:B14)</f>
        <v>34</v>
      </c>
      <c r="C15" s="158">
        <f>SUM(C8:C14)</f>
        <v>33.1</v>
      </c>
      <c r="D15" s="159">
        <f>AVERAGE(D8:D14)</f>
        <v>0.97261904761904749</v>
      </c>
      <c r="E15" s="157" t="s">
        <v>267</v>
      </c>
      <c r="F15" s="256"/>
    </row>
    <row r="16" spans="1:6">
      <c r="A16" s="165" t="s">
        <v>326</v>
      </c>
    </row>
    <row r="17" spans="1:2">
      <c r="A17" s="165"/>
    </row>
    <row r="18" spans="1:2">
      <c r="A18" s="78" t="s">
        <v>197</v>
      </c>
    </row>
    <row r="19" spans="1:2">
      <c r="A19" s="78" t="s">
        <v>198</v>
      </c>
      <c r="B19" s="92"/>
    </row>
    <row r="20" spans="1:2">
      <c r="A20" s="78" t="s">
        <v>199</v>
      </c>
      <c r="B20" s="93"/>
    </row>
    <row r="21" spans="1:2">
      <c r="A21" s="78" t="s">
        <v>200</v>
      </c>
      <c r="B21" s="94"/>
    </row>
    <row r="23" spans="1:2">
      <c r="A23" s="78" t="s">
        <v>275</v>
      </c>
    </row>
    <row r="30" spans="1:2">
      <c r="A30" s="78"/>
    </row>
    <row r="34" spans="1:3">
      <c r="A34" s="78"/>
    </row>
    <row r="35" spans="1:3">
      <c r="A35" s="78"/>
    </row>
    <row r="36" spans="1:3">
      <c r="A36" s="78"/>
    </row>
    <row r="37" spans="1:3">
      <c r="A37" s="78"/>
    </row>
    <row r="38" spans="1:3">
      <c r="A38" s="78"/>
    </row>
    <row r="42" spans="1:3" ht="47.25" customHeight="1">
      <c r="A42" s="258"/>
      <c r="B42" s="258"/>
      <c r="C42" s="258"/>
    </row>
    <row r="43" spans="1:3" ht="47.25" customHeight="1">
      <c r="A43" s="258"/>
      <c r="B43" s="258"/>
      <c r="C43" s="258"/>
    </row>
    <row r="44" spans="1:3" ht="34.5" customHeight="1">
      <c r="A44" s="259"/>
      <c r="B44" s="259"/>
      <c r="C44" s="259"/>
    </row>
  </sheetData>
  <mergeCells count="3">
    <mergeCell ref="A42:C42"/>
    <mergeCell ref="A43:C43"/>
    <mergeCell ref="A44:C44"/>
  </mergeCells>
  <printOptions horizontalCentered="1" verticalCentered="1"/>
  <pageMargins left="0.70866141732283472" right="0.70866141732283472" top="0.15748031496062992" bottom="0" header="0.11811023622047245" footer="0.31496062992125984"/>
  <pageSetup paperSize="5" scale="8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2"/>
  <sheetViews>
    <sheetView showGridLines="0" view="pageBreakPreview" topLeftCell="I1" zoomScaleNormal="70" zoomScaleSheetLayoutView="100" workbookViewId="0">
      <pane ySplit="3" topLeftCell="A7" activePane="bottomLeft" state="frozen"/>
      <selection pane="bottomLeft" activeCell="L7" sqref="L7"/>
    </sheetView>
  </sheetViews>
  <sheetFormatPr baseColWidth="10" defaultColWidth="11.42578125" defaultRowHeight="12.75"/>
  <cols>
    <col min="1" max="1" width="5" style="179" customWidth="1"/>
    <col min="2" max="2" width="23.7109375" style="179" customWidth="1"/>
    <col min="3" max="3" width="24.28515625" style="179" customWidth="1"/>
    <col min="4" max="4" width="23.140625" style="179" customWidth="1"/>
    <col min="5" max="5" width="23.85546875" style="179" customWidth="1"/>
    <col min="6" max="6" width="18" style="190" customWidth="1"/>
    <col min="7" max="7" width="35.140625" style="190" hidden="1" customWidth="1"/>
    <col min="8" max="8" width="49.5703125" style="179" customWidth="1"/>
    <col min="9" max="9" width="60.28515625" style="179" customWidth="1"/>
    <col min="10" max="10" width="11.42578125" style="189"/>
    <col min="11" max="11" width="36.28515625" style="189" customWidth="1"/>
    <col min="12" max="12" width="44" style="179" customWidth="1"/>
    <col min="13" max="13" width="19.7109375" style="179" customWidth="1"/>
    <col min="14" max="16384" width="11.42578125" style="179"/>
  </cols>
  <sheetData>
    <row r="1" spans="1:13" s="166" customFormat="1" ht="15.75" thickBot="1">
      <c r="A1" s="267" t="s">
        <v>40</v>
      </c>
      <c r="B1" s="264" t="s">
        <v>0</v>
      </c>
      <c r="C1" s="265"/>
      <c r="D1" s="265"/>
      <c r="E1" s="265"/>
      <c r="F1" s="266"/>
      <c r="G1" s="268" t="s">
        <v>277</v>
      </c>
      <c r="H1" s="268" t="s">
        <v>278</v>
      </c>
      <c r="I1" s="261" t="s">
        <v>201</v>
      </c>
      <c r="J1" s="269"/>
      <c r="K1" s="271" t="s">
        <v>296</v>
      </c>
      <c r="L1" s="260" t="s">
        <v>201</v>
      </c>
      <c r="M1" s="261"/>
    </row>
    <row r="2" spans="1:13" s="166" customFormat="1" ht="32.25" customHeight="1" thickBot="1">
      <c r="A2" s="267"/>
      <c r="B2" s="167"/>
      <c r="C2" s="168"/>
      <c r="D2" s="168"/>
      <c r="E2" s="168"/>
      <c r="F2" s="169"/>
      <c r="G2" s="268"/>
      <c r="H2" s="268"/>
      <c r="I2" s="263" t="s">
        <v>276</v>
      </c>
      <c r="J2" s="270"/>
      <c r="K2" s="272"/>
      <c r="L2" s="262" t="s">
        <v>289</v>
      </c>
      <c r="M2" s="263"/>
    </row>
    <row r="3" spans="1:13" s="174" customFormat="1" ht="13.5" thickBot="1">
      <c r="A3" s="267"/>
      <c r="B3" s="170" t="s">
        <v>1</v>
      </c>
      <c r="C3" s="171" t="s">
        <v>3</v>
      </c>
      <c r="D3" s="171" t="s">
        <v>4</v>
      </c>
      <c r="E3" s="171" t="s">
        <v>5</v>
      </c>
      <c r="F3" s="172" t="s">
        <v>6</v>
      </c>
      <c r="G3" s="268"/>
      <c r="H3" s="268"/>
      <c r="I3" s="173" t="s">
        <v>202</v>
      </c>
      <c r="J3" s="238" t="s">
        <v>203</v>
      </c>
      <c r="K3" s="273"/>
      <c r="L3" s="239" t="s">
        <v>202</v>
      </c>
      <c r="M3" s="173" t="s">
        <v>203</v>
      </c>
    </row>
    <row r="4" spans="1:13" ht="75">
      <c r="A4" s="175">
        <v>1</v>
      </c>
      <c r="B4" s="176" t="s">
        <v>10</v>
      </c>
      <c r="C4" s="176" t="s">
        <v>35</v>
      </c>
      <c r="D4" s="176" t="s">
        <v>124</v>
      </c>
      <c r="E4" s="176" t="s">
        <v>11</v>
      </c>
      <c r="F4" s="177">
        <v>43119</v>
      </c>
      <c r="G4" s="176" t="s">
        <v>279</v>
      </c>
      <c r="H4" s="176" t="s">
        <v>154</v>
      </c>
      <c r="I4" s="176" t="s">
        <v>204</v>
      </c>
      <c r="J4" s="178">
        <v>1</v>
      </c>
      <c r="K4" s="1" t="s">
        <v>154</v>
      </c>
      <c r="L4" s="176" t="s">
        <v>204</v>
      </c>
      <c r="M4" s="178">
        <v>1</v>
      </c>
    </row>
    <row r="5" spans="1:13" ht="150">
      <c r="A5" s="175">
        <v>2</v>
      </c>
      <c r="B5" s="176" t="s">
        <v>12</v>
      </c>
      <c r="C5" s="176" t="s">
        <v>36</v>
      </c>
      <c r="D5" s="176" t="s">
        <v>125</v>
      </c>
      <c r="E5" s="176" t="s">
        <v>11</v>
      </c>
      <c r="F5" s="182" t="s">
        <v>80</v>
      </c>
      <c r="G5" s="176" t="s">
        <v>280</v>
      </c>
      <c r="H5" s="176" t="s">
        <v>155</v>
      </c>
      <c r="I5" s="176" t="s">
        <v>205</v>
      </c>
      <c r="J5" s="178">
        <v>1</v>
      </c>
      <c r="K5" s="1" t="s">
        <v>155</v>
      </c>
      <c r="L5" s="176" t="s">
        <v>205</v>
      </c>
      <c r="M5" s="178">
        <v>1</v>
      </c>
    </row>
    <row r="6" spans="1:13" ht="218.25" customHeight="1">
      <c r="A6" s="175">
        <v>3</v>
      </c>
      <c r="B6" s="180" t="s">
        <v>13</v>
      </c>
      <c r="C6" s="181" t="s">
        <v>46</v>
      </c>
      <c r="D6" s="181" t="s">
        <v>126</v>
      </c>
      <c r="E6" s="181" t="s">
        <v>17</v>
      </c>
      <c r="F6" s="182" t="s">
        <v>59</v>
      </c>
      <c r="G6" s="183" t="s">
        <v>281</v>
      </c>
      <c r="H6" s="183" t="s">
        <v>245</v>
      </c>
      <c r="I6" s="184" t="s">
        <v>260</v>
      </c>
      <c r="J6" s="185">
        <v>0.66</v>
      </c>
      <c r="K6" s="41" t="s">
        <v>304</v>
      </c>
      <c r="L6" s="184" t="s">
        <v>290</v>
      </c>
      <c r="M6" s="185">
        <v>1</v>
      </c>
    </row>
    <row r="7" spans="1:13" ht="135" customHeight="1">
      <c r="A7" s="175">
        <v>4</v>
      </c>
      <c r="B7" s="176" t="s">
        <v>16</v>
      </c>
      <c r="C7" s="176" t="s">
        <v>14</v>
      </c>
      <c r="D7" s="176" t="s">
        <v>127</v>
      </c>
      <c r="E7" s="176" t="s">
        <v>15</v>
      </c>
      <c r="F7" s="182" t="s">
        <v>284</v>
      </c>
      <c r="G7" s="183" t="s">
        <v>282</v>
      </c>
      <c r="H7" s="183" t="s">
        <v>271</v>
      </c>
      <c r="I7" s="176" t="s">
        <v>265</v>
      </c>
      <c r="J7" s="178">
        <v>0.33</v>
      </c>
      <c r="K7" s="41" t="s">
        <v>305</v>
      </c>
      <c r="L7" s="176" t="s">
        <v>306</v>
      </c>
      <c r="M7" s="178">
        <v>1</v>
      </c>
    </row>
    <row r="8" spans="1:13">
      <c r="F8" s="179"/>
      <c r="G8" s="186"/>
      <c r="I8" s="187" t="s">
        <v>206</v>
      </c>
      <c r="J8" s="188">
        <f>AVERAGE(J4:J7)</f>
        <v>0.74750000000000005</v>
      </c>
      <c r="K8" s="188"/>
      <c r="L8" s="248" t="s">
        <v>206</v>
      </c>
      <c r="M8" s="249">
        <f>AVERAGE(M4:M7)</f>
        <v>1</v>
      </c>
    </row>
    <row r="9" spans="1:13">
      <c r="F9" s="179"/>
      <c r="G9" s="186"/>
    </row>
    <row r="10" spans="1:13">
      <c r="F10" s="179"/>
      <c r="G10" s="179"/>
    </row>
    <row r="11" spans="1:13">
      <c r="F11" s="179"/>
      <c r="G11" s="179"/>
    </row>
    <row r="12" spans="1:13">
      <c r="F12" s="179"/>
      <c r="G12" s="179"/>
    </row>
    <row r="13" spans="1:13">
      <c r="F13" s="179"/>
      <c r="G13" s="179"/>
    </row>
    <row r="14" spans="1:13">
      <c r="F14" s="179"/>
      <c r="G14" s="179"/>
    </row>
    <row r="15" spans="1:13">
      <c r="F15" s="179"/>
      <c r="G15" s="179"/>
    </row>
    <row r="16" spans="1:13">
      <c r="F16" s="179"/>
      <c r="G16" s="179"/>
    </row>
    <row r="17" spans="6:7">
      <c r="F17" s="179"/>
      <c r="G17" s="179"/>
    </row>
    <row r="18" spans="6:7">
      <c r="F18" s="179"/>
      <c r="G18" s="179"/>
    </row>
    <row r="19" spans="6:7">
      <c r="F19" s="179"/>
      <c r="G19" s="179"/>
    </row>
    <row r="20" spans="6:7">
      <c r="F20" s="179"/>
      <c r="G20" s="179"/>
    </row>
    <row r="21" spans="6:7">
      <c r="F21" s="179"/>
      <c r="G21" s="179"/>
    </row>
    <row r="22" spans="6:7">
      <c r="F22" s="179"/>
      <c r="G22" s="179"/>
    </row>
    <row r="23" spans="6:7">
      <c r="F23" s="179"/>
      <c r="G23" s="179"/>
    </row>
    <row r="24" spans="6:7">
      <c r="F24" s="179"/>
      <c r="G24" s="179"/>
    </row>
    <row r="25" spans="6:7">
      <c r="F25" s="179"/>
      <c r="G25" s="179"/>
    </row>
    <row r="26" spans="6:7">
      <c r="F26" s="179"/>
      <c r="G26" s="179"/>
    </row>
    <row r="27" spans="6:7">
      <c r="F27" s="179"/>
      <c r="G27" s="179"/>
    </row>
    <row r="28" spans="6:7">
      <c r="F28" s="179"/>
      <c r="G28" s="179"/>
    </row>
    <row r="29" spans="6:7">
      <c r="F29" s="179"/>
      <c r="G29" s="179"/>
    </row>
    <row r="30" spans="6:7">
      <c r="F30" s="179"/>
      <c r="G30" s="179"/>
    </row>
    <row r="31" spans="6:7">
      <c r="F31" s="179"/>
      <c r="G31" s="179"/>
    </row>
    <row r="32" spans="6:7">
      <c r="F32" s="179"/>
      <c r="G32" s="179"/>
    </row>
  </sheetData>
  <mergeCells count="9">
    <mergeCell ref="L1:M1"/>
    <mergeCell ref="L2:M2"/>
    <mergeCell ref="B1:F1"/>
    <mergeCell ref="A1:A3"/>
    <mergeCell ref="H1:H3"/>
    <mergeCell ref="I1:J1"/>
    <mergeCell ref="I2:J2"/>
    <mergeCell ref="G1:G3"/>
    <mergeCell ref="K1:K3"/>
  </mergeCells>
  <dataValidations count="1">
    <dataValidation type="list" allowBlank="1" showInputMessage="1" showErrorMessage="1" sqref="B4:B7">
      <formula1>"Política de Administración de Riesgos,Construcción del Mapa de Riesgos de Corrupción,Consulta y Divulgación, Monitoreo Y Revisión, Seguimiento"</formula1>
    </dataValidation>
  </dataValidations>
  <printOptions horizontalCentered="1" verticalCentered="1"/>
  <pageMargins left="0.31496062992125984" right="0.31496062992125984" top="0.55118110236220474" bottom="0.74803149606299213" header="0.31496062992125984" footer="0.31496062992125984"/>
  <pageSetup paperSize="14" scale="40"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7"/>
  <sheetViews>
    <sheetView view="pageBreakPreview" topLeftCell="H1" zoomScaleNormal="60" zoomScaleSheetLayoutView="100" workbookViewId="0">
      <pane ySplit="3" topLeftCell="A5" activePane="bottomLeft" state="frozen"/>
      <selection pane="bottomLeft" activeCell="P4" sqref="P4"/>
    </sheetView>
  </sheetViews>
  <sheetFormatPr baseColWidth="10" defaultColWidth="11.42578125" defaultRowHeight="15.75"/>
  <cols>
    <col min="1" max="1" width="5.5703125" style="197" customWidth="1"/>
    <col min="2" max="2" width="15.42578125" style="197" customWidth="1"/>
    <col min="3" max="3" width="13.140625" style="197" customWidth="1"/>
    <col min="4" max="4" width="17" style="197" customWidth="1"/>
    <col min="5" max="5" width="16.85546875" style="197" customWidth="1"/>
    <col min="6" max="6" width="30" style="197" customWidth="1"/>
    <col min="7" max="7" width="23.85546875" style="200" customWidth="1"/>
    <col min="8" max="8" width="14.5703125" style="197" customWidth="1"/>
    <col min="9" max="9" width="13.28515625" style="197" customWidth="1"/>
    <col min="10" max="10" width="13.7109375" style="197" customWidth="1"/>
    <col min="11" max="11" width="34.7109375" style="197" hidden="1" customWidth="1"/>
    <col min="12" max="12" width="29.28515625" style="197" customWidth="1"/>
    <col min="13" max="13" width="41.5703125" style="197" customWidth="1"/>
    <col min="14" max="14" width="9.7109375" style="197" customWidth="1"/>
    <col min="15" max="15" width="22.140625" style="197" customWidth="1"/>
    <col min="16" max="16" width="35.42578125" style="197" customWidth="1"/>
    <col min="17" max="17" width="21.7109375" style="197" customWidth="1"/>
    <col min="18" max="16384" width="11.42578125" style="197"/>
  </cols>
  <sheetData>
    <row r="1" spans="1:17" s="6" customFormat="1" ht="21.75" customHeight="1">
      <c r="A1" s="274" t="s">
        <v>25</v>
      </c>
      <c r="B1" s="274"/>
      <c r="C1" s="274"/>
      <c r="D1" s="274"/>
      <c r="E1" s="274"/>
      <c r="F1" s="274"/>
      <c r="G1" s="274"/>
      <c r="H1" s="274"/>
      <c r="I1" s="274"/>
      <c r="J1" s="274"/>
      <c r="K1" s="276" t="s">
        <v>277</v>
      </c>
      <c r="L1" s="278" t="s">
        <v>278</v>
      </c>
      <c r="M1" s="280" t="s">
        <v>201</v>
      </c>
      <c r="N1" s="281"/>
      <c r="O1" s="278" t="s">
        <v>296</v>
      </c>
      <c r="P1" s="280" t="s">
        <v>201</v>
      </c>
      <c r="Q1" s="281"/>
    </row>
    <row r="2" spans="1:17" s="6" customFormat="1" ht="37.5" customHeight="1" thickBot="1">
      <c r="A2" s="275"/>
      <c r="B2" s="275"/>
      <c r="C2" s="275"/>
      <c r="D2" s="275"/>
      <c r="E2" s="275"/>
      <c r="F2" s="275"/>
      <c r="G2" s="275"/>
      <c r="H2" s="275"/>
      <c r="I2" s="275"/>
      <c r="J2" s="275"/>
      <c r="K2" s="276"/>
      <c r="L2" s="278"/>
      <c r="M2" s="283" t="s">
        <v>276</v>
      </c>
      <c r="N2" s="284"/>
      <c r="O2" s="278"/>
      <c r="P2" s="282" t="s">
        <v>289</v>
      </c>
      <c r="Q2" s="282"/>
    </row>
    <row r="3" spans="1:17" s="174" customFormat="1" ht="71.25" customHeight="1" thickBot="1">
      <c r="A3" s="202" t="s">
        <v>26</v>
      </c>
      <c r="B3" s="203" t="s">
        <v>37</v>
      </c>
      <c r="C3" s="203" t="s">
        <v>27</v>
      </c>
      <c r="D3" s="203" t="s">
        <v>28</v>
      </c>
      <c r="E3" s="203" t="s">
        <v>29</v>
      </c>
      <c r="F3" s="203" t="s">
        <v>30</v>
      </c>
      <c r="G3" s="204" t="s">
        <v>31</v>
      </c>
      <c r="H3" s="203" t="s">
        <v>32</v>
      </c>
      <c r="I3" s="203" t="s">
        <v>33</v>
      </c>
      <c r="J3" s="205" t="s">
        <v>34</v>
      </c>
      <c r="K3" s="277"/>
      <c r="L3" s="279"/>
      <c r="M3" s="146" t="s">
        <v>202</v>
      </c>
      <c r="N3" s="206" t="s">
        <v>203</v>
      </c>
      <c r="O3" s="279"/>
      <c r="P3" s="146" t="s">
        <v>202</v>
      </c>
      <c r="Q3" s="206" t="s">
        <v>203</v>
      </c>
    </row>
    <row r="4" spans="1:17" ht="309" customHeight="1" thickBot="1">
      <c r="A4" s="191">
        <v>1</v>
      </c>
      <c r="B4" s="192" t="s">
        <v>60</v>
      </c>
      <c r="C4" s="192" t="s">
        <v>24</v>
      </c>
      <c r="D4" s="201" t="s">
        <v>64</v>
      </c>
      <c r="E4" s="201" t="s">
        <v>79</v>
      </c>
      <c r="F4" s="192" t="s">
        <v>63</v>
      </c>
      <c r="G4" s="193" t="s">
        <v>62</v>
      </c>
      <c r="H4" s="192" t="s">
        <v>61</v>
      </c>
      <c r="I4" s="37" t="s">
        <v>285</v>
      </c>
      <c r="J4" s="95" t="s">
        <v>286</v>
      </c>
      <c r="K4" s="194" t="s">
        <v>283</v>
      </c>
      <c r="L4" s="213" t="s">
        <v>156</v>
      </c>
      <c r="M4" s="195" t="s">
        <v>268</v>
      </c>
      <c r="N4" s="196">
        <v>0.7</v>
      </c>
      <c r="O4" s="86" t="s">
        <v>309</v>
      </c>
      <c r="P4" s="195" t="s">
        <v>327</v>
      </c>
      <c r="Q4" s="196">
        <v>1</v>
      </c>
    </row>
    <row r="5" spans="1:17" ht="16.5" thickBot="1">
      <c r="G5" s="197"/>
      <c r="M5" s="198" t="s">
        <v>206</v>
      </c>
      <c r="N5" s="199">
        <f>+N4</f>
        <v>0.7</v>
      </c>
      <c r="O5" s="250"/>
      <c r="P5" s="254" t="s">
        <v>206</v>
      </c>
      <c r="Q5" s="228">
        <f>+Q4</f>
        <v>1</v>
      </c>
    </row>
    <row r="6" spans="1:17">
      <c r="G6" s="197"/>
    </row>
    <row r="7" spans="1:17">
      <c r="G7" s="197"/>
    </row>
    <row r="8" spans="1:17">
      <c r="G8" s="197"/>
    </row>
    <row r="9" spans="1:17">
      <c r="G9" s="197"/>
    </row>
    <row r="10" spans="1:17">
      <c r="G10" s="197"/>
    </row>
    <row r="11" spans="1:17">
      <c r="G11" s="197"/>
    </row>
    <row r="12" spans="1:17">
      <c r="G12" s="197"/>
    </row>
    <row r="13" spans="1:17">
      <c r="G13" s="197"/>
    </row>
    <row r="14" spans="1:17">
      <c r="G14" s="197"/>
    </row>
    <row r="15" spans="1:17">
      <c r="G15" s="197"/>
    </row>
    <row r="16" spans="1:17">
      <c r="G16" s="197"/>
    </row>
    <row r="17" spans="7:7">
      <c r="G17" s="197"/>
    </row>
    <row r="18" spans="7:7">
      <c r="G18" s="197"/>
    </row>
    <row r="19" spans="7:7">
      <c r="G19" s="197"/>
    </row>
    <row r="20" spans="7:7">
      <c r="G20" s="197"/>
    </row>
    <row r="21" spans="7:7">
      <c r="G21" s="197"/>
    </row>
    <row r="22" spans="7:7">
      <c r="G22" s="197"/>
    </row>
    <row r="23" spans="7:7">
      <c r="G23" s="197"/>
    </row>
    <row r="24" spans="7:7">
      <c r="G24" s="197"/>
    </row>
    <row r="25" spans="7:7">
      <c r="G25" s="197"/>
    </row>
    <row r="26" spans="7:7">
      <c r="G26" s="197"/>
    </row>
    <row r="27" spans="7:7">
      <c r="G27" s="197"/>
    </row>
  </sheetData>
  <mergeCells count="8">
    <mergeCell ref="A1:J2"/>
    <mergeCell ref="K1:K3"/>
    <mergeCell ref="O1:O3"/>
    <mergeCell ref="P1:Q1"/>
    <mergeCell ref="P2:Q2"/>
    <mergeCell ref="L1:L3"/>
    <mergeCell ref="M1:N1"/>
    <mergeCell ref="M2:N2"/>
  </mergeCells>
  <printOptions horizontalCentered="1" verticalCentered="1"/>
  <pageMargins left="0.11811023622047245" right="0" top="0.74803149606299213" bottom="0.74803149606299213" header="0.31496062992125984" footer="0.31496062992125984"/>
  <pageSetup paperSize="14" scale="50" orientation="landscape" horizontalDpi="4294967295" verticalDpi="4294967295" r:id="rId1"/>
  <colBreaks count="1" manualBreakCount="1">
    <brk id="17" max="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1"/>
  <sheetViews>
    <sheetView showGridLines="0" topLeftCell="C1" zoomScale="80" zoomScaleNormal="80" workbookViewId="0">
      <pane ySplit="3" topLeftCell="A4" activePane="bottomLeft" state="frozen"/>
      <selection pane="bottomLeft" activeCell="K1" sqref="K1:K3"/>
    </sheetView>
  </sheetViews>
  <sheetFormatPr baseColWidth="10" defaultColWidth="11.42578125" defaultRowHeight="15"/>
  <cols>
    <col min="1" max="1" width="4.85546875" style="5" customWidth="1"/>
    <col min="2" max="2" width="31.28515625" style="5" customWidth="1"/>
    <col min="3" max="3" width="48.140625" style="5" customWidth="1"/>
    <col min="4" max="4" width="40.28515625" style="5" customWidth="1"/>
    <col min="5" max="5" width="18" style="5" customWidth="1"/>
    <col min="6" max="6" width="18.28515625" style="105" customWidth="1"/>
    <col min="7" max="7" width="44.42578125" style="10" hidden="1" customWidth="1"/>
    <col min="8" max="8" width="44.85546875" style="5" customWidth="1"/>
    <col min="9" max="9" width="50" style="5" customWidth="1"/>
    <col min="10" max="10" width="12.28515625" style="5" customWidth="1"/>
    <col min="11" max="11" width="32" style="5" customWidth="1"/>
    <col min="12" max="12" width="44" style="5" customWidth="1"/>
    <col min="13" max="13" width="23" style="5" customWidth="1"/>
    <col min="14" max="16384" width="11.42578125" style="5"/>
  </cols>
  <sheetData>
    <row r="1" spans="1:13" s="9" customFormat="1" ht="21.75" customHeight="1">
      <c r="A1" s="288" t="s">
        <v>40</v>
      </c>
      <c r="B1" s="296" t="s">
        <v>7</v>
      </c>
      <c r="C1" s="297"/>
      <c r="D1" s="297"/>
      <c r="E1" s="297"/>
      <c r="F1" s="298"/>
      <c r="G1" s="289" t="s">
        <v>277</v>
      </c>
      <c r="H1" s="289" t="s">
        <v>278</v>
      </c>
      <c r="I1" s="292" t="s">
        <v>201</v>
      </c>
      <c r="J1" s="293"/>
      <c r="K1" s="302" t="s">
        <v>296</v>
      </c>
      <c r="L1" s="285" t="s">
        <v>201</v>
      </c>
      <c r="M1" s="286"/>
    </row>
    <row r="2" spans="1:13" s="9" customFormat="1" ht="35.25" customHeight="1" thickBot="1">
      <c r="A2" s="288"/>
      <c r="B2" s="299"/>
      <c r="C2" s="300"/>
      <c r="D2" s="300"/>
      <c r="E2" s="300"/>
      <c r="F2" s="301"/>
      <c r="G2" s="290"/>
      <c r="H2" s="290"/>
      <c r="I2" s="294" t="s">
        <v>276</v>
      </c>
      <c r="J2" s="295"/>
      <c r="K2" s="303"/>
      <c r="L2" s="287" t="s">
        <v>288</v>
      </c>
      <c r="M2" s="284"/>
    </row>
    <row r="3" spans="1:13" s="6" customFormat="1" ht="33" customHeight="1" thickBot="1">
      <c r="A3" s="288"/>
      <c r="B3" s="13" t="s">
        <v>1</v>
      </c>
      <c r="C3" s="14" t="s">
        <v>3</v>
      </c>
      <c r="D3" s="14" t="s">
        <v>4</v>
      </c>
      <c r="E3" s="14" t="s">
        <v>5</v>
      </c>
      <c r="F3" s="15" t="s">
        <v>6</v>
      </c>
      <c r="G3" s="291"/>
      <c r="H3" s="291"/>
      <c r="I3" s="100" t="s">
        <v>202</v>
      </c>
      <c r="J3" s="207" t="s">
        <v>203</v>
      </c>
      <c r="K3" s="304"/>
      <c r="L3" s="229" t="s">
        <v>202</v>
      </c>
      <c r="M3" s="224" t="s">
        <v>203</v>
      </c>
    </row>
    <row r="4" spans="1:13" s="30" customFormat="1" ht="166.5" customHeight="1">
      <c r="A4" s="28">
        <v>1</v>
      </c>
      <c r="B4" s="22" t="s">
        <v>38</v>
      </c>
      <c r="C4" s="22" t="s">
        <v>45</v>
      </c>
      <c r="D4" s="22" t="s">
        <v>128</v>
      </c>
      <c r="E4" s="22" t="s">
        <v>51</v>
      </c>
      <c r="F4" s="36" t="s">
        <v>65</v>
      </c>
      <c r="G4" s="103" t="s">
        <v>208</v>
      </c>
      <c r="H4" s="96" t="s">
        <v>157</v>
      </c>
      <c r="I4" s="106" t="s">
        <v>209</v>
      </c>
      <c r="J4" s="208">
        <v>1</v>
      </c>
      <c r="K4" s="22" t="s">
        <v>157</v>
      </c>
      <c r="L4" s="230" t="s">
        <v>209</v>
      </c>
      <c r="M4" s="151">
        <v>1</v>
      </c>
    </row>
    <row r="5" spans="1:13" s="27" customFormat="1" ht="88.5" customHeight="1">
      <c r="A5" s="28">
        <v>2</v>
      </c>
      <c r="B5" s="22" t="s">
        <v>38</v>
      </c>
      <c r="C5" s="26" t="s">
        <v>47</v>
      </c>
      <c r="D5" s="26" t="s">
        <v>43</v>
      </c>
      <c r="E5" s="23" t="s">
        <v>42</v>
      </c>
      <c r="F5" s="36" t="s">
        <v>65</v>
      </c>
      <c r="G5" s="26" t="s">
        <v>158</v>
      </c>
      <c r="H5" s="97" t="s">
        <v>158</v>
      </c>
      <c r="I5" s="107" t="s">
        <v>210</v>
      </c>
      <c r="J5" s="209">
        <v>1</v>
      </c>
      <c r="K5" s="26" t="s">
        <v>158</v>
      </c>
      <c r="L5" s="231" t="s">
        <v>210</v>
      </c>
      <c r="M5" s="225">
        <v>1</v>
      </c>
    </row>
    <row r="6" spans="1:13" ht="165" customHeight="1">
      <c r="A6" s="28">
        <v>3</v>
      </c>
      <c r="B6" s="17" t="s">
        <v>18</v>
      </c>
      <c r="C6" s="17" t="s">
        <v>52</v>
      </c>
      <c r="D6" s="17" t="s">
        <v>41</v>
      </c>
      <c r="E6" s="18" t="s">
        <v>48</v>
      </c>
      <c r="F6" s="36" t="s">
        <v>65</v>
      </c>
      <c r="G6" s="66" t="s">
        <v>211</v>
      </c>
      <c r="H6" s="161" t="s">
        <v>159</v>
      </c>
      <c r="I6" s="160" t="s">
        <v>272</v>
      </c>
      <c r="J6" s="210">
        <v>1</v>
      </c>
      <c r="K6" s="66" t="s">
        <v>297</v>
      </c>
      <c r="L6" s="232" t="s">
        <v>272</v>
      </c>
      <c r="M6" s="226">
        <v>1</v>
      </c>
    </row>
    <row r="7" spans="1:13" s="2" customFormat="1" ht="105.75" customHeight="1">
      <c r="A7" s="28">
        <v>4</v>
      </c>
      <c r="B7" s="17" t="s">
        <v>19</v>
      </c>
      <c r="C7" s="29" t="s">
        <v>66</v>
      </c>
      <c r="D7" s="17" t="s">
        <v>129</v>
      </c>
      <c r="E7" s="23" t="s">
        <v>67</v>
      </c>
      <c r="F7" s="36">
        <v>43403</v>
      </c>
      <c r="G7" s="102" t="s">
        <v>160</v>
      </c>
      <c r="H7" s="98" t="s">
        <v>160</v>
      </c>
      <c r="I7" s="1" t="s">
        <v>212</v>
      </c>
      <c r="J7" s="211">
        <v>0</v>
      </c>
      <c r="K7" s="17" t="s">
        <v>298</v>
      </c>
      <c r="L7" s="233" t="s">
        <v>301</v>
      </c>
      <c r="M7" s="236">
        <v>1</v>
      </c>
    </row>
    <row r="8" spans="1:13" ht="102" customHeight="1">
      <c r="A8" s="16">
        <v>5</v>
      </c>
      <c r="B8" s="17" t="s">
        <v>18</v>
      </c>
      <c r="C8" s="17" t="s">
        <v>49</v>
      </c>
      <c r="D8" s="17" t="s">
        <v>131</v>
      </c>
      <c r="E8" s="23" t="s">
        <v>67</v>
      </c>
      <c r="F8" s="36">
        <v>43437</v>
      </c>
      <c r="G8" s="102" t="s">
        <v>160</v>
      </c>
      <c r="H8" s="98" t="s">
        <v>160</v>
      </c>
      <c r="I8" s="4" t="s">
        <v>213</v>
      </c>
      <c r="J8" s="212">
        <v>0</v>
      </c>
      <c r="K8" s="17" t="s">
        <v>299</v>
      </c>
      <c r="L8" s="232" t="s">
        <v>302</v>
      </c>
      <c r="M8" s="226">
        <v>1</v>
      </c>
    </row>
    <row r="9" spans="1:13" ht="78" customHeight="1" thickBot="1">
      <c r="A9" s="28">
        <v>6</v>
      </c>
      <c r="B9" s="17" t="s">
        <v>20</v>
      </c>
      <c r="C9" s="17" t="s">
        <v>50</v>
      </c>
      <c r="D9" s="17" t="s">
        <v>132</v>
      </c>
      <c r="E9" s="23" t="s">
        <v>130</v>
      </c>
      <c r="F9" s="36">
        <v>43464</v>
      </c>
      <c r="G9" s="102" t="s">
        <v>160</v>
      </c>
      <c r="H9" s="98" t="s">
        <v>160</v>
      </c>
      <c r="I9" s="4" t="s">
        <v>213</v>
      </c>
      <c r="J9" s="212">
        <v>0</v>
      </c>
      <c r="K9" s="66" t="s">
        <v>300</v>
      </c>
      <c r="L9" s="237" t="s">
        <v>303</v>
      </c>
      <c r="M9" s="227">
        <v>1</v>
      </c>
    </row>
    <row r="10" spans="1:13" ht="16.5" thickBot="1">
      <c r="F10" s="104"/>
      <c r="G10" s="5"/>
      <c r="I10" s="109" t="s">
        <v>206</v>
      </c>
      <c r="J10" s="110">
        <f>AVERAGE(J4:J9)</f>
        <v>0.5</v>
      </c>
      <c r="K10" s="235"/>
      <c r="L10" s="234" t="s">
        <v>206</v>
      </c>
      <c r="M10" s="228">
        <f>AVERAGE(M4:M9)</f>
        <v>1</v>
      </c>
    </row>
    <row r="11" spans="1:13">
      <c r="F11" s="104"/>
      <c r="G11" s="5"/>
    </row>
    <row r="12" spans="1:13">
      <c r="F12" s="104"/>
      <c r="G12" s="5"/>
    </row>
    <row r="13" spans="1:13">
      <c r="F13" s="104"/>
      <c r="G13" s="5"/>
    </row>
    <row r="14" spans="1:13">
      <c r="F14" s="104"/>
      <c r="G14" s="5"/>
    </row>
    <row r="15" spans="1:13">
      <c r="F15" s="104"/>
      <c r="G15" s="5"/>
    </row>
    <row r="16" spans="1:13">
      <c r="F16" s="104"/>
      <c r="G16" s="5"/>
    </row>
    <row r="17" spans="6:7">
      <c r="F17" s="104"/>
      <c r="G17" s="5"/>
    </row>
    <row r="18" spans="6:7">
      <c r="F18" s="104"/>
      <c r="G18" s="5"/>
    </row>
    <row r="19" spans="6:7">
      <c r="F19" s="104"/>
      <c r="G19" s="5"/>
    </row>
    <row r="20" spans="6:7">
      <c r="F20" s="104"/>
      <c r="G20" s="5"/>
    </row>
    <row r="21" spans="6:7">
      <c r="F21" s="104"/>
      <c r="G21" s="5"/>
    </row>
    <row r="22" spans="6:7">
      <c r="F22" s="104"/>
      <c r="G22" s="5"/>
    </row>
    <row r="23" spans="6:7">
      <c r="F23" s="104"/>
      <c r="G23" s="5"/>
    </row>
    <row r="24" spans="6:7">
      <c r="F24" s="104"/>
      <c r="G24" s="5"/>
    </row>
    <row r="25" spans="6:7">
      <c r="F25" s="104"/>
      <c r="G25" s="5"/>
    </row>
    <row r="26" spans="6:7">
      <c r="F26" s="104"/>
      <c r="G26" s="5"/>
    </row>
    <row r="27" spans="6:7">
      <c r="F27" s="104"/>
      <c r="G27" s="5"/>
    </row>
    <row r="28" spans="6:7">
      <c r="F28" s="104"/>
      <c r="G28" s="5"/>
    </row>
    <row r="29" spans="6:7">
      <c r="F29" s="104"/>
      <c r="G29" s="5"/>
    </row>
    <row r="30" spans="6:7">
      <c r="F30" s="104"/>
      <c r="G30" s="5"/>
    </row>
    <row r="31" spans="6:7">
      <c r="F31" s="104"/>
      <c r="G31" s="5"/>
    </row>
  </sheetData>
  <mergeCells count="9">
    <mergeCell ref="L1:M1"/>
    <mergeCell ref="L2:M2"/>
    <mergeCell ref="A1:A3"/>
    <mergeCell ref="H1:H3"/>
    <mergeCell ref="I1:J1"/>
    <mergeCell ref="I2:J2"/>
    <mergeCell ref="G1:G3"/>
    <mergeCell ref="B1:F2"/>
    <mergeCell ref="K1:K3"/>
  </mergeCells>
  <dataValidations count="1">
    <dataValidation type="list" allowBlank="1" showInputMessage="1" showErrorMessage="1" sqref="B6:B33">
      <formula1>"Informción de calidad y en Lenguaje Comprensible,Dialogo de doble vía con la ciudadania y sus organizaciones, Incentivos para motivar la cultura de la rendición y petición de cuentas,Evaluación y retroalimentación a la gestión institucional"</formula1>
    </dataValidation>
  </dataValidations>
  <printOptions horizontalCentered="1" verticalCentered="1"/>
  <pageMargins left="0.11811023622047245" right="0" top="0.74803149606299213" bottom="0.74803149606299213" header="0.31496062992125984" footer="0.31496062992125984"/>
  <pageSetup paperSize="14" scale="60" orientation="landscape"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35"/>
  <sheetViews>
    <sheetView showGridLines="0" zoomScale="70" zoomScaleNormal="70" workbookViewId="0">
      <selection activeCell="L4" sqref="L4"/>
    </sheetView>
  </sheetViews>
  <sheetFormatPr baseColWidth="10" defaultColWidth="11.42578125" defaultRowHeight="15"/>
  <cols>
    <col min="1" max="1" width="5.28515625" style="2" customWidth="1"/>
    <col min="2" max="2" width="19.42578125" style="2" customWidth="1"/>
    <col min="3" max="3" width="35.5703125" style="2" customWidth="1"/>
    <col min="4" max="4" width="26.28515625" style="2" customWidth="1"/>
    <col min="5" max="5" width="22.28515625" style="2" customWidth="1"/>
    <col min="6" max="6" width="20.7109375" style="3" customWidth="1"/>
    <col min="7" max="7" width="41.7109375" style="3" hidden="1" customWidth="1"/>
    <col min="8" max="8" width="59.140625" style="2" customWidth="1"/>
    <col min="9" max="9" width="57.42578125" style="2" customWidth="1"/>
    <col min="10" max="10" width="14.42578125" style="2" customWidth="1"/>
    <col min="11" max="11" width="42.5703125" style="2" customWidth="1"/>
    <col min="12" max="12" width="47.5703125" style="2" customWidth="1"/>
    <col min="13" max="16384" width="11.42578125" style="2"/>
  </cols>
  <sheetData>
    <row r="1" spans="1:13" s="7" customFormat="1" ht="35.25" customHeight="1" thickBot="1">
      <c r="A1" s="309" t="s">
        <v>40</v>
      </c>
      <c r="B1" s="307" t="s">
        <v>8</v>
      </c>
      <c r="C1" s="308"/>
      <c r="D1" s="308"/>
      <c r="E1" s="308"/>
      <c r="F1" s="308"/>
      <c r="G1" s="313" t="s">
        <v>277</v>
      </c>
      <c r="H1" s="310" t="s">
        <v>278</v>
      </c>
      <c r="I1" s="305" t="s">
        <v>201</v>
      </c>
      <c r="J1" s="306"/>
      <c r="K1" s="310" t="s">
        <v>296</v>
      </c>
      <c r="L1" s="305" t="s">
        <v>201</v>
      </c>
      <c r="M1" s="306"/>
    </row>
    <row r="2" spans="1:13" s="7" customFormat="1" ht="38.25" customHeight="1" thickBot="1">
      <c r="A2" s="309"/>
      <c r="B2" s="70"/>
      <c r="C2" s="71"/>
      <c r="D2" s="71"/>
      <c r="E2" s="71"/>
      <c r="F2" s="71"/>
      <c r="G2" s="314"/>
      <c r="H2" s="311"/>
      <c r="I2" s="294" t="s">
        <v>276</v>
      </c>
      <c r="J2" s="284"/>
      <c r="K2" s="311"/>
      <c r="L2" s="294" t="s">
        <v>289</v>
      </c>
      <c r="M2" s="284"/>
    </row>
    <row r="3" spans="1:13" s="6" customFormat="1" ht="34.5" customHeight="1" thickBot="1">
      <c r="A3" s="309"/>
      <c r="B3" s="13" t="s">
        <v>1</v>
      </c>
      <c r="C3" s="14" t="s">
        <v>3</v>
      </c>
      <c r="D3" s="14" t="s">
        <v>4</v>
      </c>
      <c r="E3" s="14" t="s">
        <v>5</v>
      </c>
      <c r="F3" s="15" t="s">
        <v>6</v>
      </c>
      <c r="G3" s="315"/>
      <c r="H3" s="312"/>
      <c r="I3" s="100" t="s">
        <v>202</v>
      </c>
      <c r="J3" s="101" t="s">
        <v>203</v>
      </c>
      <c r="K3" s="312"/>
      <c r="L3" s="100" t="s">
        <v>202</v>
      </c>
      <c r="M3" s="101" t="s">
        <v>203</v>
      </c>
    </row>
    <row r="4" spans="1:13" s="6" customFormat="1" ht="220.5" customHeight="1">
      <c r="A4" s="67">
        <v>1</v>
      </c>
      <c r="B4" s="20" t="s">
        <v>21</v>
      </c>
      <c r="C4" s="21" t="s">
        <v>68</v>
      </c>
      <c r="D4" s="162" t="s">
        <v>151</v>
      </c>
      <c r="E4" s="22" t="s">
        <v>70</v>
      </c>
      <c r="F4" s="68">
        <v>43182</v>
      </c>
      <c r="G4" s="115" t="s">
        <v>214</v>
      </c>
      <c r="H4" s="116" t="s">
        <v>161</v>
      </c>
      <c r="I4" s="150" t="s">
        <v>262</v>
      </c>
      <c r="J4" s="151">
        <v>1</v>
      </c>
      <c r="K4" s="43" t="s">
        <v>307</v>
      </c>
      <c r="L4" s="150" t="s">
        <v>329</v>
      </c>
      <c r="M4" s="151">
        <v>1</v>
      </c>
    </row>
    <row r="5" spans="1:13" ht="123" customHeight="1">
      <c r="A5" s="16">
        <v>2</v>
      </c>
      <c r="B5" s="39" t="s">
        <v>22</v>
      </c>
      <c r="C5" s="40" t="s">
        <v>78</v>
      </c>
      <c r="D5" s="41" t="s">
        <v>133</v>
      </c>
      <c r="E5" s="22" t="s">
        <v>70</v>
      </c>
      <c r="F5" s="36" t="s">
        <v>65</v>
      </c>
      <c r="G5" s="117" t="s">
        <v>215</v>
      </c>
      <c r="H5" s="113" t="s">
        <v>162</v>
      </c>
      <c r="I5" s="114" t="s">
        <v>216</v>
      </c>
      <c r="J5" s="118">
        <v>1</v>
      </c>
      <c r="K5" s="41" t="s">
        <v>162</v>
      </c>
      <c r="L5" s="114" t="s">
        <v>216</v>
      </c>
      <c r="M5" s="118">
        <v>1</v>
      </c>
    </row>
    <row r="6" spans="1:13" ht="137.25" customHeight="1">
      <c r="A6" s="16">
        <v>3</v>
      </c>
      <c r="B6" s="39" t="s">
        <v>23</v>
      </c>
      <c r="C6" s="40" t="s">
        <v>69</v>
      </c>
      <c r="D6" s="41" t="s">
        <v>134</v>
      </c>
      <c r="E6" s="22" t="s">
        <v>71</v>
      </c>
      <c r="F6" s="38">
        <v>43182</v>
      </c>
      <c r="G6" s="121" t="s">
        <v>218</v>
      </c>
      <c r="H6" s="122" t="s">
        <v>163</v>
      </c>
      <c r="I6" s="119" t="s">
        <v>217</v>
      </c>
      <c r="J6" s="120">
        <v>1</v>
      </c>
      <c r="K6" s="40" t="s">
        <v>308</v>
      </c>
      <c r="L6" s="119" t="s">
        <v>217</v>
      </c>
      <c r="M6" s="120">
        <v>1</v>
      </c>
    </row>
    <row r="7" spans="1:13" ht="18.75">
      <c r="B7" s="11"/>
      <c r="C7" s="11"/>
      <c r="D7" s="11"/>
      <c r="E7" s="11"/>
      <c r="F7" s="12"/>
      <c r="G7" s="12"/>
      <c r="I7" s="153" t="s">
        <v>206</v>
      </c>
      <c r="J7" s="154">
        <f>AVERAGE(J4:J6)</f>
        <v>1</v>
      </c>
      <c r="K7" s="154"/>
      <c r="L7" s="153" t="s">
        <v>206</v>
      </c>
      <c r="M7" s="154">
        <f>AVERAGE(M4:M6)</f>
        <v>1</v>
      </c>
    </row>
    <row r="8" spans="1:13">
      <c r="B8" s="11"/>
      <c r="C8" s="11"/>
      <c r="D8" s="11"/>
      <c r="E8" s="11"/>
      <c r="F8" s="12"/>
      <c r="G8" s="12"/>
    </row>
    <row r="9" spans="1:13" ht="78" customHeight="1">
      <c r="B9" s="11"/>
      <c r="C9" s="11"/>
      <c r="D9" s="11"/>
      <c r="E9" s="11"/>
      <c r="F9" s="12"/>
      <c r="G9" s="12"/>
    </row>
    <row r="10" spans="1:13" ht="78" customHeight="1">
      <c r="B10" s="11"/>
      <c r="C10" s="11"/>
      <c r="D10" s="11"/>
      <c r="E10" s="11"/>
      <c r="F10" s="12"/>
      <c r="G10" s="12"/>
    </row>
    <row r="11" spans="1:13">
      <c r="F11" s="2"/>
      <c r="G11" s="2"/>
    </row>
    <row r="12" spans="1:13">
      <c r="F12" s="2"/>
      <c r="G12" s="2"/>
    </row>
    <row r="13" spans="1:13">
      <c r="F13" s="2"/>
      <c r="G13" s="2"/>
    </row>
    <row r="14" spans="1:13">
      <c r="F14" s="2"/>
      <c r="G14" s="2"/>
    </row>
    <row r="15" spans="1:13">
      <c r="F15" s="2"/>
      <c r="G15" s="2"/>
    </row>
    <row r="16" spans="1:13">
      <c r="F16" s="2"/>
      <c r="G16" s="2"/>
    </row>
    <row r="17" spans="6:7">
      <c r="F17" s="2"/>
      <c r="G17" s="2"/>
    </row>
    <row r="18" spans="6:7">
      <c r="F18" s="2"/>
      <c r="G18" s="2"/>
    </row>
    <row r="19" spans="6:7">
      <c r="F19" s="2"/>
      <c r="G19" s="2"/>
    </row>
    <row r="20" spans="6:7">
      <c r="F20" s="2"/>
      <c r="G20" s="2"/>
    </row>
    <row r="21" spans="6:7">
      <c r="F21" s="2"/>
      <c r="G21" s="2"/>
    </row>
    <row r="22" spans="6:7">
      <c r="F22" s="2"/>
      <c r="G22" s="2"/>
    </row>
    <row r="23" spans="6:7">
      <c r="F23" s="2"/>
      <c r="G23" s="2"/>
    </row>
    <row r="24" spans="6:7">
      <c r="F24" s="2"/>
      <c r="G24" s="2"/>
    </row>
    <row r="25" spans="6:7">
      <c r="F25" s="2"/>
      <c r="G25" s="2"/>
    </row>
    <row r="26" spans="6:7">
      <c r="F26" s="2"/>
      <c r="G26" s="2"/>
    </row>
    <row r="27" spans="6:7">
      <c r="F27" s="2"/>
      <c r="G27" s="2"/>
    </row>
    <row r="28" spans="6:7">
      <c r="F28" s="2"/>
      <c r="G28" s="2"/>
    </row>
    <row r="29" spans="6:7">
      <c r="F29" s="2"/>
      <c r="G29" s="2"/>
    </row>
    <row r="30" spans="6:7">
      <c r="F30" s="2"/>
      <c r="G30" s="2"/>
    </row>
    <row r="31" spans="6:7">
      <c r="F31" s="2"/>
      <c r="G31" s="2"/>
    </row>
    <row r="32" spans="6:7">
      <c r="F32" s="2"/>
      <c r="G32" s="2"/>
    </row>
    <row r="33" spans="6:7">
      <c r="F33" s="2"/>
      <c r="G33" s="2"/>
    </row>
    <row r="34" spans="6:7">
      <c r="F34" s="2"/>
      <c r="G34" s="2"/>
    </row>
    <row r="35" spans="6:7">
      <c r="F35" s="2"/>
      <c r="G35" s="2"/>
    </row>
  </sheetData>
  <mergeCells count="9">
    <mergeCell ref="L1:M1"/>
    <mergeCell ref="L2:M2"/>
    <mergeCell ref="B1:F1"/>
    <mergeCell ref="A1:A3"/>
    <mergeCell ref="H1:H3"/>
    <mergeCell ref="I1:J1"/>
    <mergeCell ref="I2:J2"/>
    <mergeCell ref="G1:G3"/>
    <mergeCell ref="K1:K3"/>
  </mergeCells>
  <dataValidations count="1">
    <dataValidation type="list" allowBlank="1" showInputMessage="1" showErrorMessage="1" sqref="B4:B35">
      <formula1>"Estructura Adminsitrativa y Direccionamiento Estratégico, Fortalecimiento de los canales de atención,Talento Humano,Normativo y procedimental,Relacionamiento con el ciudadano"</formula1>
    </dataValidation>
  </dataValidations>
  <printOptions horizontalCentered="1" verticalCentered="1"/>
  <pageMargins left="0.11811023622047245" right="0.11811023622047245" top="0.74803149606299213" bottom="0.74803149606299213" header="0.31496062992125984" footer="0.31496062992125984"/>
  <pageSetup paperSize="14" scale="60" orientation="landscape"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M29"/>
  <sheetViews>
    <sheetView showGridLines="0" view="pageBreakPreview" topLeftCell="A3" zoomScale="60" zoomScaleNormal="80" workbookViewId="0">
      <selection activeCell="O5" sqref="O5"/>
    </sheetView>
  </sheetViews>
  <sheetFormatPr baseColWidth="10" defaultColWidth="11.42578125" defaultRowHeight="15"/>
  <cols>
    <col min="1" max="1" width="5.7109375" style="5" customWidth="1"/>
    <col min="2" max="2" width="21.7109375" style="5" customWidth="1"/>
    <col min="3" max="4" width="33.42578125" style="5" customWidth="1"/>
    <col min="5" max="5" width="19.5703125" style="5" customWidth="1"/>
    <col min="6" max="6" width="20.42578125" style="10" customWidth="1"/>
    <col min="7" max="7" width="45.85546875" style="10" hidden="1" customWidth="1"/>
    <col min="8" max="8" width="56.42578125" style="5" customWidth="1"/>
    <col min="9" max="9" width="79.28515625" style="5" customWidth="1"/>
    <col min="10" max="10" width="18.5703125" style="5" customWidth="1"/>
    <col min="11" max="11" width="60" style="5" customWidth="1"/>
    <col min="12" max="12" width="49.28515625" style="5" customWidth="1"/>
    <col min="13" max="13" width="19.28515625" style="5" customWidth="1"/>
    <col min="14" max="16384" width="11.42578125" style="5"/>
  </cols>
  <sheetData>
    <row r="1" spans="1:13" s="9" customFormat="1" ht="32.25" customHeight="1">
      <c r="A1" s="319" t="s">
        <v>40</v>
      </c>
      <c r="B1" s="318" t="s">
        <v>9</v>
      </c>
      <c r="C1" s="318"/>
      <c r="D1" s="318"/>
      <c r="E1" s="318"/>
      <c r="F1" s="318"/>
      <c r="G1" s="322" t="s">
        <v>277</v>
      </c>
      <c r="H1" s="310" t="s">
        <v>278</v>
      </c>
      <c r="I1" s="316" t="s">
        <v>201</v>
      </c>
      <c r="J1" s="316"/>
      <c r="K1" s="321" t="s">
        <v>296</v>
      </c>
      <c r="L1" s="316" t="s">
        <v>201</v>
      </c>
      <c r="M1" s="316"/>
    </row>
    <row r="2" spans="1:13" s="9" customFormat="1" ht="32.25" customHeight="1">
      <c r="A2" s="320"/>
      <c r="B2" s="69"/>
      <c r="C2" s="69"/>
      <c r="D2" s="69"/>
      <c r="E2" s="69"/>
      <c r="F2" s="69"/>
      <c r="G2" s="322"/>
      <c r="H2" s="311"/>
      <c r="I2" s="317" t="s">
        <v>276</v>
      </c>
      <c r="J2" s="317"/>
      <c r="K2" s="321"/>
      <c r="L2" s="317" t="s">
        <v>289</v>
      </c>
      <c r="M2" s="317"/>
    </row>
    <row r="3" spans="1:13" s="6" customFormat="1" ht="39.75" customHeight="1" thickBot="1">
      <c r="A3" s="320"/>
      <c r="B3" s="34" t="s">
        <v>1</v>
      </c>
      <c r="C3" s="34" t="s">
        <v>3</v>
      </c>
      <c r="D3" s="34" t="s">
        <v>4</v>
      </c>
      <c r="E3" s="34" t="s">
        <v>5</v>
      </c>
      <c r="F3" s="44" t="s">
        <v>6</v>
      </c>
      <c r="G3" s="322"/>
      <c r="H3" s="312"/>
      <c r="I3" s="99" t="s">
        <v>202</v>
      </c>
      <c r="J3" s="99" t="s">
        <v>203</v>
      </c>
      <c r="K3" s="321"/>
      <c r="L3" s="99" t="s">
        <v>202</v>
      </c>
      <c r="M3" s="99" t="s">
        <v>203</v>
      </c>
    </row>
    <row r="4" spans="1:13" s="6" customFormat="1" ht="222.75" customHeight="1">
      <c r="A4" s="33">
        <v>1</v>
      </c>
      <c r="B4" s="42" t="s">
        <v>54</v>
      </c>
      <c r="C4" s="43" t="s">
        <v>53</v>
      </c>
      <c r="D4" s="42" t="s">
        <v>137</v>
      </c>
      <c r="E4" s="42" t="s">
        <v>55</v>
      </c>
      <c r="F4" s="36" t="s">
        <v>72</v>
      </c>
      <c r="G4" s="117" t="s">
        <v>219</v>
      </c>
      <c r="H4" s="123" t="s">
        <v>166</v>
      </c>
      <c r="I4" s="156" t="s">
        <v>220</v>
      </c>
      <c r="J4" s="125">
        <v>1</v>
      </c>
      <c r="K4" s="43" t="s">
        <v>310</v>
      </c>
      <c r="L4" s="156" t="s">
        <v>220</v>
      </c>
      <c r="M4" s="125">
        <v>1</v>
      </c>
    </row>
    <row r="5" spans="1:13" s="6" customFormat="1" ht="392.25" customHeight="1">
      <c r="A5" s="33">
        <v>2</v>
      </c>
      <c r="B5" s="33" t="s">
        <v>57</v>
      </c>
      <c r="C5" s="33" t="s">
        <v>56</v>
      </c>
      <c r="D5" s="33" t="s">
        <v>138</v>
      </c>
      <c r="E5" s="33" t="s">
        <v>58</v>
      </c>
      <c r="F5" s="65" t="s">
        <v>287</v>
      </c>
      <c r="G5" s="126" t="s">
        <v>221</v>
      </c>
      <c r="H5" s="127" t="s">
        <v>164</v>
      </c>
      <c r="I5" s="155" t="s">
        <v>266</v>
      </c>
      <c r="J5" s="130">
        <v>0.9</v>
      </c>
      <c r="K5" s="241" t="s">
        <v>311</v>
      </c>
      <c r="L5" s="252" t="s">
        <v>330</v>
      </c>
      <c r="M5" s="253">
        <v>0.5</v>
      </c>
    </row>
    <row r="6" spans="1:13" ht="102.75" customHeight="1">
      <c r="A6" s="4">
        <v>3</v>
      </c>
      <c r="B6" s="31" t="s">
        <v>39</v>
      </c>
      <c r="C6" s="8" t="s">
        <v>136</v>
      </c>
      <c r="D6" s="8" t="s">
        <v>135</v>
      </c>
      <c r="E6" s="8" t="s">
        <v>77</v>
      </c>
      <c r="F6" s="32" t="s">
        <v>73</v>
      </c>
      <c r="G6" s="131" t="s">
        <v>223</v>
      </c>
      <c r="H6" s="124" t="s">
        <v>165</v>
      </c>
      <c r="I6" s="86" t="s">
        <v>222</v>
      </c>
      <c r="J6" s="108">
        <v>1</v>
      </c>
      <c r="K6" s="240" t="s">
        <v>312</v>
      </c>
      <c r="L6" s="86" t="s">
        <v>222</v>
      </c>
      <c r="M6" s="108">
        <v>1</v>
      </c>
    </row>
    <row r="7" spans="1:13" ht="15.75">
      <c r="F7" s="5"/>
      <c r="G7" s="5"/>
      <c r="I7" s="129" t="s">
        <v>206</v>
      </c>
      <c r="J7" s="128">
        <f>AVERAGE(J4:J6)</f>
        <v>0.96666666666666667</v>
      </c>
      <c r="K7" s="128"/>
      <c r="L7" s="129" t="s">
        <v>206</v>
      </c>
      <c r="M7" s="128">
        <f>AVERAGE(M4:M6)</f>
        <v>0.83333333333333337</v>
      </c>
    </row>
    <row r="8" spans="1:13">
      <c r="F8" s="5"/>
      <c r="G8" s="5"/>
    </row>
    <row r="9" spans="1:13">
      <c r="F9" s="5"/>
      <c r="G9" s="5"/>
    </row>
    <row r="10" spans="1:13">
      <c r="F10" s="5"/>
      <c r="G10" s="5"/>
    </row>
    <row r="11" spans="1:13">
      <c r="F11" s="5"/>
      <c r="G11" s="5"/>
    </row>
    <row r="12" spans="1:13">
      <c r="F12" s="5"/>
      <c r="G12" s="5"/>
    </row>
    <row r="13" spans="1:13">
      <c r="F13" s="5"/>
      <c r="G13" s="5"/>
    </row>
    <row r="14" spans="1:13">
      <c r="F14" s="5"/>
      <c r="G14" s="5"/>
    </row>
    <row r="15" spans="1:13">
      <c r="F15" s="5"/>
      <c r="G15" s="5"/>
    </row>
    <row r="16" spans="1:13">
      <c r="F16" s="5"/>
      <c r="G16" s="5"/>
    </row>
    <row r="17" spans="6:7">
      <c r="F17" s="5"/>
      <c r="G17" s="5"/>
    </row>
    <row r="18" spans="6:7">
      <c r="F18" s="5"/>
      <c r="G18" s="5"/>
    </row>
    <row r="19" spans="6:7">
      <c r="F19" s="5"/>
      <c r="G19" s="5"/>
    </row>
    <row r="20" spans="6:7">
      <c r="F20" s="5"/>
      <c r="G20" s="5"/>
    </row>
    <row r="21" spans="6:7">
      <c r="F21" s="5"/>
      <c r="G21" s="5"/>
    </row>
    <row r="22" spans="6:7">
      <c r="F22" s="5"/>
      <c r="G22" s="5"/>
    </row>
    <row r="23" spans="6:7">
      <c r="F23" s="5"/>
      <c r="G23" s="5"/>
    </row>
    <row r="24" spans="6:7">
      <c r="F24" s="5"/>
      <c r="G24" s="5"/>
    </row>
    <row r="25" spans="6:7">
      <c r="F25" s="5"/>
      <c r="G25" s="5"/>
    </row>
    <row r="26" spans="6:7">
      <c r="F26" s="5"/>
      <c r="G26" s="5"/>
    </row>
    <row r="27" spans="6:7">
      <c r="F27" s="5"/>
      <c r="G27" s="5"/>
    </row>
    <row r="28" spans="6:7">
      <c r="F28" s="5"/>
      <c r="G28" s="5"/>
    </row>
    <row r="29" spans="6:7">
      <c r="F29" s="5"/>
      <c r="G29" s="5"/>
    </row>
  </sheetData>
  <mergeCells count="9">
    <mergeCell ref="L1:M1"/>
    <mergeCell ref="L2:M2"/>
    <mergeCell ref="B1:F1"/>
    <mergeCell ref="A1:A3"/>
    <mergeCell ref="K1:K3"/>
    <mergeCell ref="G1:G3"/>
    <mergeCell ref="I1:J1"/>
    <mergeCell ref="I2:J2"/>
    <mergeCell ref="H1:H3"/>
  </mergeCells>
  <dataValidations count="1">
    <dataValidation type="list" allowBlank="1" showInputMessage="1" showErrorMessage="1" sqref="B7:B26">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rintOptions horizontalCentered="1" verticalCentered="1"/>
  <pageMargins left="0.31496062992125984" right="0.11811023622047245" top="0.74803149606299213" bottom="0.74803149606299213" header="0.31496062992125984" footer="0.31496062992125984"/>
  <pageSetup paperSize="14" scale="38" orientation="landscape" horizontalDpi="4294967295" verticalDpi="4294967295" r:id="rId1"/>
  <colBreaks count="1" manualBreakCount="1">
    <brk id="13" max="1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6"/>
  <sheetViews>
    <sheetView topLeftCell="K16" zoomScale="60" zoomScaleNormal="60" workbookViewId="0">
      <selection activeCell="O14" sqref="O14"/>
    </sheetView>
  </sheetViews>
  <sheetFormatPr baseColWidth="10" defaultColWidth="22.42578125" defaultRowHeight="15"/>
  <cols>
    <col min="1" max="1" width="16.5703125" style="45" customWidth="1"/>
    <col min="2" max="2" width="17.42578125" style="45" customWidth="1"/>
    <col min="3" max="3" width="23.28515625" style="45" customWidth="1"/>
    <col min="4" max="4" width="27.140625" style="45" customWidth="1"/>
    <col min="5" max="5" width="26.140625" style="45" customWidth="1"/>
    <col min="6" max="6" width="21.42578125" style="45" customWidth="1"/>
    <col min="7" max="7" width="13.85546875" style="45" customWidth="1"/>
    <col min="8" max="8" width="14.5703125" style="45" customWidth="1"/>
    <col min="9" max="9" width="39.42578125" style="45" customWidth="1"/>
    <col min="10" max="10" width="58.42578125" style="45" hidden="1" customWidth="1"/>
    <col min="11" max="11" width="86.7109375" style="45" customWidth="1"/>
    <col min="12" max="12" width="65.85546875" style="45" customWidth="1"/>
    <col min="13" max="13" width="14.85546875" style="45" customWidth="1"/>
    <col min="14" max="14" width="67.85546875" style="45" customWidth="1"/>
    <col min="15" max="15" width="88.42578125" style="45" customWidth="1"/>
    <col min="16" max="16" width="19.140625" style="148" customWidth="1"/>
    <col min="17" max="16384" width="22.42578125" style="45"/>
  </cols>
  <sheetData>
    <row r="1" spans="1:16" ht="40.5" customHeight="1" thickBot="1">
      <c r="A1" s="331" t="s">
        <v>246</v>
      </c>
      <c r="B1" s="332"/>
      <c r="C1" s="332"/>
      <c r="D1" s="332"/>
      <c r="E1" s="332"/>
      <c r="F1" s="332"/>
      <c r="G1" s="332"/>
      <c r="H1" s="332"/>
      <c r="I1" s="333"/>
      <c r="J1" s="327" t="s">
        <v>277</v>
      </c>
      <c r="K1" s="324" t="s">
        <v>278</v>
      </c>
      <c r="L1" s="305" t="s">
        <v>201</v>
      </c>
      <c r="M1" s="323"/>
      <c r="N1" s="327" t="s">
        <v>296</v>
      </c>
      <c r="O1" s="305" t="s">
        <v>201</v>
      </c>
      <c r="P1" s="306"/>
    </row>
    <row r="2" spans="1:16" ht="42" customHeight="1" thickBot="1">
      <c r="A2" s="72"/>
      <c r="B2" s="73"/>
      <c r="C2" s="73"/>
      <c r="D2" s="73"/>
      <c r="E2" s="73"/>
      <c r="F2" s="73"/>
      <c r="G2" s="73"/>
      <c r="H2" s="73"/>
      <c r="I2" s="74"/>
      <c r="J2" s="328"/>
      <c r="K2" s="325"/>
      <c r="L2" s="294" t="s">
        <v>276</v>
      </c>
      <c r="M2" s="295"/>
      <c r="N2" s="328"/>
      <c r="O2" s="294" t="s">
        <v>289</v>
      </c>
      <c r="P2" s="284"/>
    </row>
    <row r="3" spans="1:16" ht="64.5" customHeight="1" thickBot="1">
      <c r="A3" s="46" t="s">
        <v>81</v>
      </c>
      <c r="B3" s="47" t="s">
        <v>82</v>
      </c>
      <c r="C3" s="47" t="s">
        <v>83</v>
      </c>
      <c r="D3" s="47" t="s">
        <v>84</v>
      </c>
      <c r="E3" s="47" t="s">
        <v>85</v>
      </c>
      <c r="F3" s="47" t="s">
        <v>86</v>
      </c>
      <c r="G3" s="47" t="s">
        <v>87</v>
      </c>
      <c r="H3" s="47" t="s">
        <v>88</v>
      </c>
      <c r="I3" s="48" t="s">
        <v>89</v>
      </c>
      <c r="J3" s="329"/>
      <c r="K3" s="326"/>
      <c r="L3" s="100" t="s">
        <v>202</v>
      </c>
      <c r="M3" s="207" t="s">
        <v>203</v>
      </c>
      <c r="N3" s="330"/>
      <c r="O3" s="100" t="s">
        <v>202</v>
      </c>
      <c r="P3" s="101" t="s">
        <v>203</v>
      </c>
    </row>
    <row r="4" spans="1:16" s="53" customFormat="1" ht="84.75" customHeight="1">
      <c r="A4" s="334" t="s">
        <v>90</v>
      </c>
      <c r="B4" s="337" t="s">
        <v>91</v>
      </c>
      <c r="C4" s="338" t="s">
        <v>92</v>
      </c>
      <c r="D4" s="49" t="s">
        <v>93</v>
      </c>
      <c r="E4" s="50" t="s">
        <v>139</v>
      </c>
      <c r="F4" s="50" t="s">
        <v>11</v>
      </c>
      <c r="G4" s="51">
        <v>43102</v>
      </c>
      <c r="H4" s="51">
        <v>43130</v>
      </c>
      <c r="I4" s="52" t="s">
        <v>140</v>
      </c>
      <c r="J4" s="75" t="s">
        <v>167</v>
      </c>
      <c r="K4" s="132" t="s">
        <v>167</v>
      </c>
      <c r="L4" s="136" t="s">
        <v>224</v>
      </c>
      <c r="M4" s="217">
        <v>1</v>
      </c>
      <c r="N4" s="75" t="s">
        <v>313</v>
      </c>
      <c r="O4" s="242" t="s">
        <v>224</v>
      </c>
      <c r="P4" s="221">
        <v>1</v>
      </c>
    </row>
    <row r="5" spans="1:16" s="53" customFormat="1" ht="252.75" customHeight="1">
      <c r="A5" s="335"/>
      <c r="B5" s="335"/>
      <c r="C5" s="339"/>
      <c r="D5" s="54" t="s">
        <v>94</v>
      </c>
      <c r="E5" s="55" t="s">
        <v>141</v>
      </c>
      <c r="F5" s="55" t="s">
        <v>94</v>
      </c>
      <c r="G5" s="56">
        <v>43102</v>
      </c>
      <c r="H5" s="56">
        <v>43465</v>
      </c>
      <c r="I5" s="57" t="s">
        <v>142</v>
      </c>
      <c r="J5" s="76" t="s">
        <v>225</v>
      </c>
      <c r="K5" s="133" t="s">
        <v>168</v>
      </c>
      <c r="L5" s="136" t="s">
        <v>264</v>
      </c>
      <c r="M5" s="217">
        <v>1</v>
      </c>
      <c r="N5" s="76" t="s">
        <v>314</v>
      </c>
      <c r="O5" s="242" t="s">
        <v>264</v>
      </c>
      <c r="P5" s="221">
        <v>1</v>
      </c>
    </row>
    <row r="6" spans="1:16" s="53" customFormat="1" ht="141" customHeight="1">
      <c r="A6" s="335"/>
      <c r="B6" s="335"/>
      <c r="C6" s="339"/>
      <c r="D6" s="54" t="s">
        <v>95</v>
      </c>
      <c r="E6" s="55" t="s">
        <v>96</v>
      </c>
      <c r="F6" s="55" t="s">
        <v>97</v>
      </c>
      <c r="G6" s="56">
        <v>43102</v>
      </c>
      <c r="H6" s="56">
        <v>43465</v>
      </c>
      <c r="I6" s="57" t="s">
        <v>144</v>
      </c>
      <c r="J6" s="76" t="s">
        <v>226</v>
      </c>
      <c r="K6" s="133" t="s">
        <v>169</v>
      </c>
      <c r="L6" s="136" t="s">
        <v>228</v>
      </c>
      <c r="M6" s="217">
        <v>1</v>
      </c>
      <c r="N6" s="76" t="s">
        <v>315</v>
      </c>
      <c r="O6" s="242" t="s">
        <v>228</v>
      </c>
      <c r="P6" s="221">
        <v>1</v>
      </c>
    </row>
    <row r="7" spans="1:16" s="53" customFormat="1" ht="144.75" customHeight="1" thickBot="1">
      <c r="A7" s="335"/>
      <c r="B7" s="335"/>
      <c r="C7" s="340"/>
      <c r="D7" s="54" t="s">
        <v>95</v>
      </c>
      <c r="E7" s="58" t="s">
        <v>143</v>
      </c>
      <c r="F7" s="55" t="s">
        <v>97</v>
      </c>
      <c r="G7" s="59">
        <v>43102</v>
      </c>
      <c r="H7" s="59">
        <v>43465</v>
      </c>
      <c r="I7" s="60" t="s">
        <v>146</v>
      </c>
      <c r="J7" s="77" t="s">
        <v>219</v>
      </c>
      <c r="K7" s="134" t="s">
        <v>269</v>
      </c>
      <c r="L7" s="55" t="s">
        <v>229</v>
      </c>
      <c r="M7" s="217">
        <v>1</v>
      </c>
      <c r="N7" s="77" t="s">
        <v>316</v>
      </c>
      <c r="O7" s="54" t="s">
        <v>229</v>
      </c>
      <c r="P7" s="221">
        <v>1</v>
      </c>
    </row>
    <row r="8" spans="1:16" s="53" customFormat="1" ht="54.75" customHeight="1">
      <c r="A8" s="335"/>
      <c r="B8" s="335"/>
      <c r="C8" s="338" t="s">
        <v>99</v>
      </c>
      <c r="D8" s="49" t="s">
        <v>100</v>
      </c>
      <c r="E8" s="50" t="s">
        <v>145</v>
      </c>
      <c r="F8" s="50" t="s">
        <v>11</v>
      </c>
      <c r="G8" s="51">
        <v>43102</v>
      </c>
      <c r="H8" s="51">
        <v>43130</v>
      </c>
      <c r="I8" s="52" t="s">
        <v>147</v>
      </c>
      <c r="J8" s="75" t="s">
        <v>170</v>
      </c>
      <c r="K8" s="132" t="s">
        <v>170</v>
      </c>
      <c r="L8" s="136" t="s">
        <v>227</v>
      </c>
      <c r="M8" s="217">
        <v>1</v>
      </c>
      <c r="N8" s="75" t="s">
        <v>170</v>
      </c>
      <c r="O8" s="242" t="s">
        <v>227</v>
      </c>
      <c r="P8" s="221">
        <v>1</v>
      </c>
    </row>
    <row r="9" spans="1:16" s="53" customFormat="1" ht="99.75" customHeight="1">
      <c r="A9" s="335"/>
      <c r="B9" s="335"/>
      <c r="C9" s="341"/>
      <c r="D9" s="54" t="s">
        <v>101</v>
      </c>
      <c r="E9" s="55" t="s">
        <v>102</v>
      </c>
      <c r="F9" s="55" t="s">
        <v>103</v>
      </c>
      <c r="G9" s="56">
        <v>43102</v>
      </c>
      <c r="H9" s="56">
        <v>43465</v>
      </c>
      <c r="I9" s="57" t="s">
        <v>98</v>
      </c>
      <c r="J9" s="76" t="s">
        <v>171</v>
      </c>
      <c r="K9" s="133" t="s">
        <v>171</v>
      </c>
      <c r="L9" s="136" t="s">
        <v>230</v>
      </c>
      <c r="M9" s="217">
        <v>1</v>
      </c>
      <c r="N9" s="76" t="s">
        <v>171</v>
      </c>
      <c r="O9" s="242" t="s">
        <v>230</v>
      </c>
      <c r="P9" s="221">
        <v>1</v>
      </c>
    </row>
    <row r="10" spans="1:16" s="53" customFormat="1" ht="141" customHeight="1">
      <c r="A10" s="335"/>
      <c r="B10" s="335"/>
      <c r="C10" s="341"/>
      <c r="D10" s="61" t="s">
        <v>104</v>
      </c>
      <c r="E10" s="55" t="s">
        <v>105</v>
      </c>
      <c r="F10" s="55" t="s">
        <v>106</v>
      </c>
      <c r="G10" s="56">
        <v>43102</v>
      </c>
      <c r="H10" s="56">
        <v>43465</v>
      </c>
      <c r="I10" s="57" t="s">
        <v>123</v>
      </c>
      <c r="J10" s="76" t="s">
        <v>231</v>
      </c>
      <c r="K10" s="133" t="s">
        <v>172</v>
      </c>
      <c r="L10" s="136" t="s">
        <v>244</v>
      </c>
      <c r="M10" s="217">
        <v>1</v>
      </c>
      <c r="N10" s="76" t="s">
        <v>317</v>
      </c>
      <c r="O10" s="242" t="s">
        <v>244</v>
      </c>
      <c r="P10" s="221">
        <v>1</v>
      </c>
    </row>
    <row r="11" spans="1:16" s="53" customFormat="1" ht="93.75" customHeight="1">
      <c r="A11" s="335"/>
      <c r="B11" s="335"/>
      <c r="C11" s="341"/>
      <c r="D11" s="54" t="s">
        <v>107</v>
      </c>
      <c r="E11" s="55" t="s">
        <v>108</v>
      </c>
      <c r="F11" s="55" t="s">
        <v>109</v>
      </c>
      <c r="G11" s="56">
        <v>43102</v>
      </c>
      <c r="H11" s="56">
        <v>43465</v>
      </c>
      <c r="I11" s="57" t="s">
        <v>180</v>
      </c>
      <c r="J11" s="76" t="s">
        <v>232</v>
      </c>
      <c r="K11" s="133" t="s">
        <v>173</v>
      </c>
      <c r="L11" s="136" t="s">
        <v>270</v>
      </c>
      <c r="M11" s="217">
        <v>1</v>
      </c>
      <c r="N11" s="76" t="s">
        <v>173</v>
      </c>
      <c r="O11" s="242" t="s">
        <v>270</v>
      </c>
      <c r="P11" s="221">
        <v>1</v>
      </c>
    </row>
    <row r="12" spans="1:16" s="53" customFormat="1" ht="90.75" customHeight="1">
      <c r="A12" s="335"/>
      <c r="B12" s="335"/>
      <c r="C12" s="341"/>
      <c r="D12" s="54" t="s">
        <v>61</v>
      </c>
      <c r="E12" s="55" t="s">
        <v>110</v>
      </c>
      <c r="F12" s="55" t="s">
        <v>103</v>
      </c>
      <c r="G12" s="56">
        <v>43102</v>
      </c>
      <c r="H12" s="56">
        <v>43465</v>
      </c>
      <c r="I12" s="57" t="s">
        <v>111</v>
      </c>
      <c r="J12" s="76" t="s">
        <v>233</v>
      </c>
      <c r="K12" s="133" t="s">
        <v>174</v>
      </c>
      <c r="L12" s="136" t="s">
        <v>274</v>
      </c>
      <c r="M12" s="217">
        <v>1</v>
      </c>
      <c r="N12" s="76" t="s">
        <v>318</v>
      </c>
      <c r="O12" s="242" t="s">
        <v>274</v>
      </c>
      <c r="P12" s="221">
        <v>1</v>
      </c>
    </row>
    <row r="13" spans="1:16" s="53" customFormat="1" ht="122.25" customHeight="1">
      <c r="A13" s="335"/>
      <c r="B13" s="335"/>
      <c r="C13" s="341"/>
      <c r="D13" s="54" t="s">
        <v>112</v>
      </c>
      <c r="E13" s="55" t="s">
        <v>113</v>
      </c>
      <c r="F13" s="55" t="s">
        <v>114</v>
      </c>
      <c r="G13" s="56">
        <v>43102</v>
      </c>
      <c r="H13" s="56">
        <v>43465</v>
      </c>
      <c r="I13" s="62" t="s">
        <v>115</v>
      </c>
      <c r="J13" s="137" t="s">
        <v>175</v>
      </c>
      <c r="K13" s="133" t="s">
        <v>175</v>
      </c>
      <c r="L13" s="138" t="s">
        <v>234</v>
      </c>
      <c r="M13" s="217">
        <v>1</v>
      </c>
      <c r="N13" s="76" t="s">
        <v>175</v>
      </c>
      <c r="O13" s="243" t="s">
        <v>234</v>
      </c>
      <c r="P13" s="221">
        <v>1</v>
      </c>
    </row>
    <row r="14" spans="1:16" s="53" customFormat="1" ht="221.25" customHeight="1">
      <c r="A14" s="335"/>
      <c r="B14" s="335"/>
      <c r="C14" s="341"/>
      <c r="D14" s="54" t="s">
        <v>95</v>
      </c>
      <c r="E14" s="55" t="s">
        <v>116</v>
      </c>
      <c r="F14" s="55" t="s">
        <v>106</v>
      </c>
      <c r="G14" s="56">
        <v>43102</v>
      </c>
      <c r="H14" s="56">
        <v>43465</v>
      </c>
      <c r="I14" s="62" t="s">
        <v>259</v>
      </c>
      <c r="J14" s="137" t="s">
        <v>235</v>
      </c>
      <c r="K14" s="135" t="s">
        <v>176</v>
      </c>
      <c r="L14" s="136" t="s">
        <v>236</v>
      </c>
      <c r="M14" s="217">
        <v>0.66</v>
      </c>
      <c r="N14" s="247" t="s">
        <v>176</v>
      </c>
      <c r="O14" s="255" t="s">
        <v>332</v>
      </c>
      <c r="P14" s="221">
        <v>0.85</v>
      </c>
    </row>
    <row r="15" spans="1:16" s="53" customFormat="1" ht="135" customHeight="1">
      <c r="A15" s="335"/>
      <c r="B15" s="335"/>
      <c r="C15" s="341"/>
      <c r="D15" s="54" t="s">
        <v>95</v>
      </c>
      <c r="E15" s="55" t="s">
        <v>117</v>
      </c>
      <c r="F15" s="55" t="s">
        <v>93</v>
      </c>
      <c r="G15" s="56">
        <v>43435</v>
      </c>
      <c r="H15" s="56">
        <v>43444</v>
      </c>
      <c r="I15" s="62" t="s">
        <v>148</v>
      </c>
      <c r="J15" s="137" t="s">
        <v>177</v>
      </c>
      <c r="K15" s="133" t="s">
        <v>177</v>
      </c>
      <c r="L15" s="138" t="s">
        <v>237</v>
      </c>
      <c r="M15" s="218">
        <v>0</v>
      </c>
      <c r="N15" s="76" t="s">
        <v>319</v>
      </c>
      <c r="O15" s="242" t="s">
        <v>293</v>
      </c>
      <c r="P15" s="221">
        <v>1</v>
      </c>
    </row>
    <row r="16" spans="1:16" s="53" customFormat="1" ht="135.75" thickBot="1">
      <c r="A16" s="335"/>
      <c r="B16" s="335"/>
      <c r="C16" s="342"/>
      <c r="D16" s="63" t="s">
        <v>118</v>
      </c>
      <c r="E16" s="58" t="s">
        <v>119</v>
      </c>
      <c r="F16" s="58" t="s">
        <v>118</v>
      </c>
      <c r="G16" s="59">
        <v>43102</v>
      </c>
      <c r="H16" s="59">
        <v>43465</v>
      </c>
      <c r="I16" s="60" t="s">
        <v>149</v>
      </c>
      <c r="J16" s="77" t="s">
        <v>238</v>
      </c>
      <c r="K16" s="134" t="s">
        <v>178</v>
      </c>
      <c r="L16" s="136" t="s">
        <v>240</v>
      </c>
      <c r="M16" s="218" t="s">
        <v>239</v>
      </c>
      <c r="N16" s="77" t="s">
        <v>320</v>
      </c>
      <c r="O16" s="242" t="s">
        <v>240</v>
      </c>
      <c r="P16" s="222" t="s">
        <v>239</v>
      </c>
    </row>
    <row r="17" spans="1:16" s="53" customFormat="1" ht="240" customHeight="1">
      <c r="A17" s="335"/>
      <c r="B17" s="335"/>
      <c r="C17" s="338" t="s">
        <v>120</v>
      </c>
      <c r="D17" s="54" t="s">
        <v>95</v>
      </c>
      <c r="E17" s="50" t="s">
        <v>121</v>
      </c>
      <c r="F17" s="55" t="s">
        <v>97</v>
      </c>
      <c r="G17" s="51">
        <v>43102</v>
      </c>
      <c r="H17" s="51">
        <v>43465</v>
      </c>
      <c r="I17" s="52" t="s">
        <v>150</v>
      </c>
      <c r="J17" s="139" t="s">
        <v>241</v>
      </c>
      <c r="K17" s="133" t="s">
        <v>179</v>
      </c>
      <c r="L17" s="136" t="s">
        <v>242</v>
      </c>
      <c r="M17" s="217">
        <v>1</v>
      </c>
      <c r="N17" s="76" t="s">
        <v>321</v>
      </c>
      <c r="O17" s="242" t="s">
        <v>242</v>
      </c>
      <c r="P17" s="221">
        <v>1</v>
      </c>
    </row>
    <row r="18" spans="1:16" s="53" customFormat="1" ht="241.5" customHeight="1" thickBot="1">
      <c r="A18" s="336"/>
      <c r="B18" s="336"/>
      <c r="C18" s="340"/>
      <c r="D18" s="63" t="s">
        <v>95</v>
      </c>
      <c r="E18" s="64" t="s">
        <v>122</v>
      </c>
      <c r="F18" s="58" t="s">
        <v>97</v>
      </c>
      <c r="G18" s="59">
        <v>43102</v>
      </c>
      <c r="H18" s="59">
        <v>43465</v>
      </c>
      <c r="I18" s="60" t="s">
        <v>152</v>
      </c>
      <c r="J18" s="77" t="s">
        <v>219</v>
      </c>
      <c r="K18" s="134" t="s">
        <v>269</v>
      </c>
      <c r="L18" s="163" t="s">
        <v>273</v>
      </c>
      <c r="M18" s="219">
        <f>0.833333333333333%*100</f>
        <v>0.83333333333333293</v>
      </c>
      <c r="N18" s="77" t="s">
        <v>322</v>
      </c>
      <c r="O18" s="244" t="s">
        <v>328</v>
      </c>
      <c r="P18" s="223">
        <v>0.91659999999999997</v>
      </c>
    </row>
    <row r="19" spans="1:16" s="53" customFormat="1" ht="18.75" thickBot="1">
      <c r="L19" s="164" t="s">
        <v>206</v>
      </c>
      <c r="M19" s="220">
        <f>AVERAGE(M4:M18)</f>
        <v>0.89238095238095227</v>
      </c>
      <c r="N19" s="246"/>
      <c r="O19" s="245" t="s">
        <v>206</v>
      </c>
      <c r="P19" s="251">
        <f>AVERAGE(P4:P18)</f>
        <v>0.98332857142857144</v>
      </c>
    </row>
    <row r="20" spans="1:16" s="53" customFormat="1"/>
    <row r="21" spans="1:16" s="53" customFormat="1"/>
    <row r="22" spans="1:16" s="53" customFormat="1"/>
    <row r="23" spans="1:16" s="53" customFormat="1"/>
    <row r="24" spans="1:16" s="53" customFormat="1"/>
    <row r="31" spans="1:16">
      <c r="K31" s="214" t="s">
        <v>247</v>
      </c>
      <c r="L31" s="45" t="s">
        <v>294</v>
      </c>
      <c r="P31" s="45"/>
    </row>
    <row r="32" spans="1:16">
      <c r="K32" s="214"/>
      <c r="O32" s="147"/>
      <c r="P32" s="53"/>
    </row>
    <row r="33" spans="11:16">
      <c r="K33" s="214" t="s">
        <v>248</v>
      </c>
      <c r="L33" s="45" t="s">
        <v>294</v>
      </c>
      <c r="O33" s="147"/>
      <c r="P33" s="53"/>
    </row>
    <row r="34" spans="11:16">
      <c r="K34" s="214"/>
      <c r="O34" s="149"/>
      <c r="P34" s="53"/>
    </row>
    <row r="35" spans="11:16">
      <c r="K35" s="214" t="s">
        <v>249</v>
      </c>
      <c r="L35" s="45" t="s">
        <v>295</v>
      </c>
      <c r="O35" s="147"/>
      <c r="P35" s="53"/>
    </row>
    <row r="36" spans="11:16">
      <c r="K36" s="214"/>
      <c r="O36" s="147"/>
      <c r="P36" s="53"/>
    </row>
    <row r="37" spans="11:16">
      <c r="K37" s="216" t="s">
        <v>250</v>
      </c>
      <c r="O37" s="147"/>
      <c r="P37" s="45"/>
    </row>
    <row r="38" spans="11:16">
      <c r="K38" s="214"/>
      <c r="O38" s="147"/>
      <c r="P38" s="45"/>
    </row>
    <row r="39" spans="11:16">
      <c r="K39" s="214" t="s">
        <v>251</v>
      </c>
      <c r="L39" s="45" t="s">
        <v>294</v>
      </c>
      <c r="O39" s="147"/>
      <c r="P39" s="45"/>
    </row>
    <row r="40" spans="11:16">
      <c r="K40" s="214"/>
      <c r="O40" s="147"/>
      <c r="P40" s="45"/>
    </row>
    <row r="41" spans="11:16">
      <c r="K41" s="214" t="s">
        <v>252</v>
      </c>
      <c r="L41" s="45" t="s">
        <v>294</v>
      </c>
      <c r="O41" s="147"/>
      <c r="P41" s="45"/>
    </row>
    <row r="42" spans="11:16">
      <c r="K42" s="214"/>
      <c r="O42" s="147"/>
      <c r="P42" s="45"/>
    </row>
    <row r="43" spans="11:16">
      <c r="K43" s="214" t="s">
        <v>253</v>
      </c>
      <c r="L43" s="45" t="s">
        <v>294</v>
      </c>
    </row>
    <row r="44" spans="11:16">
      <c r="K44" s="214"/>
    </row>
    <row r="45" spans="11:16">
      <c r="K45" s="214" t="s">
        <v>254</v>
      </c>
      <c r="L45" s="45" t="s">
        <v>294</v>
      </c>
    </row>
    <row r="46" spans="11:16">
      <c r="K46" s="214"/>
    </row>
    <row r="47" spans="11:16">
      <c r="K47" s="214" t="s">
        <v>255</v>
      </c>
      <c r="L47" s="45" t="s">
        <v>294</v>
      </c>
    </row>
    <row r="48" spans="11:16">
      <c r="K48" s="214"/>
    </row>
    <row r="49" spans="11:14">
      <c r="K49" s="214" t="s">
        <v>256</v>
      </c>
      <c r="L49" s="45" t="s">
        <v>294</v>
      </c>
    </row>
    <row r="50" spans="11:14">
      <c r="K50" s="214"/>
    </row>
    <row r="51" spans="11:14">
      <c r="K51" s="214" t="s">
        <v>257</v>
      </c>
      <c r="L51" s="45" t="s">
        <v>294</v>
      </c>
    </row>
    <row r="52" spans="11:14">
      <c r="K52" s="214"/>
    </row>
    <row r="53" spans="11:14">
      <c r="K53" s="214" t="s">
        <v>258</v>
      </c>
      <c r="L53" s="45" t="s">
        <v>294</v>
      </c>
    </row>
    <row r="54" spans="11:14">
      <c r="M54" s="45">
        <f>11/12</f>
        <v>0.91666666666666663</v>
      </c>
    </row>
    <row r="56" spans="11:14">
      <c r="M56" s="215"/>
      <c r="N56" s="215"/>
    </row>
  </sheetData>
  <mergeCells count="13">
    <mergeCell ref="J1:J3"/>
    <mergeCell ref="N1:N3"/>
    <mergeCell ref="A1:I1"/>
    <mergeCell ref="A4:A18"/>
    <mergeCell ref="B4:B18"/>
    <mergeCell ref="C4:C7"/>
    <mergeCell ref="C8:C16"/>
    <mergeCell ref="C17:C18"/>
    <mergeCell ref="O1:P1"/>
    <mergeCell ref="O2:P2"/>
    <mergeCell ref="L1:M1"/>
    <mergeCell ref="L2:M2"/>
    <mergeCell ref="K1:K3"/>
  </mergeCells>
  <hyperlinks>
    <hyperlink ref="K14" r:id="rId1" display="http://www.inci.gov.co/transparencia/sites/default/files/atencion_al_ciudadano/pdf/INFORME%201%202018%20PQRSD%20Web.pdf"/>
    <hyperlink ref="N14" r:id="rId2" display="http://www.inci.gov.co/transparencia/sites/default/files/atencion_al_ciudadano/pdf/INFORME%201%202018%20PQRSD%20Web.pdf"/>
  </hyperlinks>
  <pageMargins left="0.11811023622047245" right="0" top="0.74803149606299213" bottom="0.74803149606299213" header="0.31496062992125984" footer="0.31496062992125984"/>
  <pageSetup paperSize="14" scale="40" orientation="landscape" horizontalDpi="4294967295" verticalDpi="4294967295"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29"/>
  <sheetViews>
    <sheetView showGridLines="0" view="pageBreakPreview" zoomScale="80" zoomScaleNormal="100" zoomScaleSheetLayoutView="80" workbookViewId="0">
      <selection activeCell="K19" sqref="K19"/>
    </sheetView>
  </sheetViews>
  <sheetFormatPr baseColWidth="10" defaultColWidth="11.42578125" defaultRowHeight="15"/>
  <cols>
    <col min="1" max="1" width="5.42578125" style="5" customWidth="1"/>
    <col min="2" max="2" width="22.28515625" style="5" customWidth="1"/>
    <col min="3" max="3" width="5.85546875" style="5" customWidth="1"/>
    <col min="4" max="4" width="23.85546875" style="5" customWidth="1"/>
    <col min="5" max="5" width="17.85546875" style="5" customWidth="1"/>
    <col min="6" max="6" width="15.42578125" style="5" customWidth="1"/>
    <col min="7" max="7" width="13.7109375" style="10" customWidth="1"/>
    <col min="8" max="8" width="33.5703125" style="10" hidden="1" customWidth="1"/>
    <col min="9" max="9" width="34.28515625" style="5" customWidth="1"/>
    <col min="10" max="10" width="40.7109375" style="5" customWidth="1"/>
    <col min="11" max="11" width="9.85546875" style="5" customWidth="1"/>
    <col min="12" max="12" width="27.42578125" style="5" customWidth="1"/>
    <col min="13" max="13" width="41.42578125" style="5" customWidth="1"/>
    <col min="14" max="16384" width="11.42578125" style="5"/>
  </cols>
  <sheetData>
    <row r="1" spans="1:14" s="9" customFormat="1" ht="21.75" customHeight="1">
      <c r="A1" s="343" t="s">
        <v>40</v>
      </c>
      <c r="B1" s="297" t="s">
        <v>44</v>
      </c>
      <c r="C1" s="297"/>
      <c r="D1" s="297"/>
      <c r="E1" s="297"/>
      <c r="F1" s="297"/>
      <c r="G1" s="35"/>
      <c r="H1" s="344" t="s">
        <v>207</v>
      </c>
      <c r="I1" s="344" t="s">
        <v>153</v>
      </c>
      <c r="J1" s="305" t="s">
        <v>201</v>
      </c>
      <c r="K1" s="306"/>
      <c r="L1" s="344" t="s">
        <v>323</v>
      </c>
      <c r="M1" s="305" t="s">
        <v>201</v>
      </c>
      <c r="N1" s="306"/>
    </row>
    <row r="2" spans="1:14" s="9" customFormat="1" ht="37.5" customHeight="1" thickBot="1">
      <c r="A2" s="343"/>
      <c r="B2" s="69"/>
      <c r="C2" s="69"/>
      <c r="D2" s="69"/>
      <c r="E2" s="69"/>
      <c r="F2" s="69"/>
      <c r="G2" s="69"/>
      <c r="H2" s="345"/>
      <c r="I2" s="345"/>
      <c r="J2" s="294" t="s">
        <v>276</v>
      </c>
      <c r="K2" s="284"/>
      <c r="L2" s="345"/>
      <c r="M2" s="294" t="s">
        <v>289</v>
      </c>
      <c r="N2" s="284"/>
    </row>
    <row r="3" spans="1:14" s="6" customFormat="1" ht="32.25" thickBot="1">
      <c r="A3" s="343"/>
      <c r="B3" s="19" t="s">
        <v>1</v>
      </c>
      <c r="C3" s="14" t="s">
        <v>2</v>
      </c>
      <c r="D3" s="14" t="s">
        <v>3</v>
      </c>
      <c r="E3" s="14" t="s">
        <v>4</v>
      </c>
      <c r="F3" s="14" t="s">
        <v>5</v>
      </c>
      <c r="G3" s="15" t="s">
        <v>6</v>
      </c>
      <c r="H3" s="347"/>
      <c r="I3" s="346"/>
      <c r="J3" s="111" t="s">
        <v>202</v>
      </c>
      <c r="K3" s="112" t="s">
        <v>203</v>
      </c>
      <c r="L3" s="346"/>
      <c r="M3" s="111" t="s">
        <v>202</v>
      </c>
      <c r="N3" s="112" t="s">
        <v>203</v>
      </c>
    </row>
    <row r="4" spans="1:14" ht="196.5" customHeight="1" thickBot="1">
      <c r="A4" s="4">
        <v>1</v>
      </c>
      <c r="B4" s="24" t="s">
        <v>75</v>
      </c>
      <c r="C4" s="25">
        <v>1</v>
      </c>
      <c r="D4" s="25" t="s">
        <v>74</v>
      </c>
      <c r="E4" s="25" t="s">
        <v>76</v>
      </c>
      <c r="F4" s="25" t="s">
        <v>70</v>
      </c>
      <c r="G4" s="140">
        <v>43182</v>
      </c>
      <c r="H4" s="141" t="s">
        <v>243</v>
      </c>
      <c r="I4" s="142" t="s">
        <v>261</v>
      </c>
      <c r="J4" s="86" t="s">
        <v>263</v>
      </c>
      <c r="K4" s="108">
        <v>1</v>
      </c>
      <c r="L4" s="108"/>
      <c r="M4" s="86" t="s">
        <v>263</v>
      </c>
      <c r="N4" s="108">
        <v>1</v>
      </c>
    </row>
    <row r="5" spans="1:14">
      <c r="G5" s="5"/>
      <c r="H5" s="5"/>
      <c r="J5" s="143" t="s">
        <v>206</v>
      </c>
      <c r="K5" s="144">
        <f>AVERAGE(K4)</f>
        <v>1</v>
      </c>
      <c r="L5" s="144"/>
      <c r="M5" s="143" t="s">
        <v>206</v>
      </c>
      <c r="N5" s="144">
        <f>AVERAGE(N4)</f>
        <v>1</v>
      </c>
    </row>
    <row r="6" spans="1:14">
      <c r="G6" s="5"/>
      <c r="H6" s="5"/>
    </row>
    <row r="7" spans="1:14">
      <c r="G7" s="5"/>
      <c r="H7" s="5"/>
    </row>
    <row r="8" spans="1:14">
      <c r="G8" s="5"/>
      <c r="H8" s="5"/>
    </row>
    <row r="9" spans="1:14">
      <c r="G9" s="5"/>
      <c r="H9" s="5"/>
    </row>
    <row r="10" spans="1:14">
      <c r="G10" s="5"/>
      <c r="H10" s="5"/>
    </row>
    <row r="11" spans="1:14">
      <c r="G11" s="5"/>
      <c r="H11" s="5"/>
    </row>
    <row r="12" spans="1:14">
      <c r="G12" s="5"/>
      <c r="H12" s="5"/>
    </row>
    <row r="13" spans="1:14">
      <c r="G13" s="5"/>
      <c r="H13" s="5"/>
    </row>
    <row r="14" spans="1:14">
      <c r="G14" s="5"/>
      <c r="H14" s="5"/>
    </row>
    <row r="15" spans="1:14">
      <c r="G15" s="5"/>
      <c r="H15" s="5"/>
    </row>
    <row r="16" spans="1:14">
      <c r="G16" s="5"/>
      <c r="H16" s="5"/>
    </row>
    <row r="17" spans="7:8">
      <c r="G17" s="5"/>
      <c r="H17" s="5"/>
    </row>
    <row r="18" spans="7:8">
      <c r="G18" s="5"/>
      <c r="H18" s="5"/>
    </row>
    <row r="19" spans="7:8">
      <c r="G19" s="5"/>
      <c r="H19" s="5"/>
    </row>
    <row r="20" spans="7:8">
      <c r="G20" s="5"/>
      <c r="H20" s="5"/>
    </row>
    <row r="21" spans="7:8">
      <c r="G21" s="5"/>
      <c r="H21" s="5"/>
    </row>
    <row r="22" spans="7:8">
      <c r="G22" s="5"/>
      <c r="H22" s="5"/>
    </row>
    <row r="23" spans="7:8">
      <c r="G23" s="5"/>
      <c r="H23" s="5"/>
    </row>
    <row r="24" spans="7:8">
      <c r="G24" s="5"/>
      <c r="H24" s="5"/>
    </row>
    <row r="25" spans="7:8">
      <c r="G25" s="5"/>
      <c r="H25" s="5"/>
    </row>
    <row r="26" spans="7:8">
      <c r="G26" s="5"/>
      <c r="H26" s="5"/>
    </row>
    <row r="27" spans="7:8">
      <c r="G27" s="5"/>
      <c r="H27" s="5"/>
    </row>
    <row r="28" spans="7:8">
      <c r="G28" s="5"/>
      <c r="H28" s="5"/>
    </row>
    <row r="29" spans="7:8">
      <c r="G29" s="5"/>
      <c r="H29" s="5"/>
    </row>
  </sheetData>
  <mergeCells count="9">
    <mergeCell ref="M1:N1"/>
    <mergeCell ref="M2:N2"/>
    <mergeCell ref="A1:A3"/>
    <mergeCell ref="B1:F1"/>
    <mergeCell ref="I1:I3"/>
    <mergeCell ref="J1:K1"/>
    <mergeCell ref="J2:K2"/>
    <mergeCell ref="H1:H3"/>
    <mergeCell ref="L1:L3"/>
  </mergeCells>
  <printOptions horizontalCentered="1" verticalCentered="1"/>
  <pageMargins left="0.31496062992125984" right="0.11811023622047245" top="0.74803149606299213" bottom="0.74803149606299213" header="0.31496062992125984" footer="0.31496062992125984"/>
  <pageSetup paperSize="14" scale="56" orientation="landscape" horizontalDpi="4294967295" verticalDpi="4294967295" r:id="rId1"/>
  <colBreaks count="1" manualBreakCount="1">
    <brk id="15" max="1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CONSOLIDADO</vt:lpstr>
      <vt:lpstr>C1 Gestión del Riesgo </vt:lpstr>
      <vt:lpstr>C2 Racionalización de Tramites</vt:lpstr>
      <vt:lpstr>C3 Rendición de ctas </vt:lpstr>
      <vt:lpstr>C4 Mejora atención al ciudadano</vt:lpstr>
      <vt:lpstr>C5 Transparencia y acceso Info</vt:lpstr>
      <vt:lpstr>C6 Participación ciudadana</vt:lpstr>
      <vt:lpstr>C7 Iniciativas Adicionales</vt:lpstr>
      <vt:lpstr>'C1 Gestión del Riesgo '!Área_de_impresión</vt:lpstr>
      <vt:lpstr>'C2 Racionalización de Tramites'!Área_de_impresión</vt:lpstr>
      <vt:lpstr>'C5 Transparencia y acceso Info'!Área_de_impresión</vt:lpstr>
      <vt:lpstr>'C7 Iniciativas Adicionales'!Área_de_impresión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Chaves</dc:creator>
  <cp:lastModifiedBy>Magdalena Pedraza Daza</cp:lastModifiedBy>
  <cp:lastPrinted>2018-09-14T15:39:54Z</cp:lastPrinted>
  <dcterms:created xsi:type="dcterms:W3CDTF">2016-01-18T19:13:57Z</dcterms:created>
  <dcterms:modified xsi:type="dcterms:W3CDTF">2020-02-28T16:38:49Z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y fmtid="{D5CDD505-2E9C-101B-9397-08002B2CF9AE}" pid="3" name="_MarkAsFinal">
    <vt:bool>true</vt:bool>
  </property>
</Properties>
</file>