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https://institutonacionalparaciegos-my.sharepoint.com/personal/controlinterno_inci_gov_co1/Documents/Informacion Institucional/2021/Plan Anticorrupción y mapa de riesgos corrupción/Primer cuatrimestre/"/>
    </mc:Choice>
  </mc:AlternateContent>
  <xr:revisionPtr revIDLastSave="352" documentId="8_{0CC8F5EF-6CD3-4F0B-B1FE-4C3DEC30AB72}" xr6:coauthVersionLast="46" xr6:coauthVersionMax="47" xr10:uidLastSave="{7C861CFA-8B09-4033-B5FD-660C118C6452}"/>
  <bookViews>
    <workbookView xWindow="-120" yWindow="-120" windowWidth="20730" windowHeight="11160" xr2:uid="{00000000-000D-0000-FFFF-FFFF00000000}"/>
  </bookViews>
  <sheets>
    <sheet name="Consolidado" sheetId="9" r:id="rId1"/>
    <sheet name="Gestión del Riesgo " sheetId="2" r:id="rId2"/>
    <sheet name="Racionalización de Tramites" sheetId="6" r:id="rId3"/>
    <sheet name="Rendición de cuentas" sheetId="8" r:id="rId4"/>
    <sheet name="Mejora atención al ciudadano" sheetId="3" r:id="rId5"/>
    <sheet name="Transparencia y acceso Info" sheetId="4" r:id="rId6"/>
    <sheet name=" Iniciativas Adicionales" sheetId="5" r:id="rId7"/>
    <sheet name="Hoja1" sheetId="10" r:id="rId8"/>
  </sheets>
  <externalReferences>
    <externalReference r:id="rId9"/>
    <externalReference r:id="rId10"/>
  </externalReferences>
  <definedNames>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5" l="1"/>
  <c r="I5" i="3"/>
  <c r="I11" i="4"/>
  <c r="I10" i="4"/>
  <c r="I10" i="3"/>
  <c r="I8" i="3"/>
  <c r="C15" i="9"/>
  <c r="B15" i="9"/>
  <c r="D14" i="9"/>
  <c r="D13" i="9"/>
  <c r="D12" i="9"/>
  <c r="D11" i="9"/>
  <c r="D10" i="9"/>
  <c r="D9" i="9"/>
  <c r="D15" i="9" l="1"/>
  <c r="R16" i="8" l="1"/>
  <c r="R15" i="8"/>
  <c r="K4" i="6" l="1"/>
  <c r="I10" i="2"/>
  <c r="A4" i="3"/>
  <c r="A5" i="3" s="1"/>
  <c r="A6" i="3" s="1"/>
  <c r="A7" i="3" s="1"/>
  <c r="A8" i="3" s="1"/>
  <c r="A9" i="3" s="1"/>
  <c r="A5" i="2"/>
  <c r="A6" i="2"/>
  <c r="A7" i="2" s="1"/>
  <c r="A8" i="2" s="1"/>
  <c r="A9" i="2" s="1"/>
  <c r="A4" i="2"/>
  <c r="A4" i="4"/>
  <c r="A5" i="4" s="1"/>
  <c r="A6" i="4" s="1"/>
  <c r="A7" i="4" s="1"/>
  <c r="A8" i="4" s="1"/>
  <c r="A9" i="4" s="1"/>
  <c r="A10" i="4" s="1"/>
</calcChain>
</file>

<file path=xl/sharedStrings.xml><?xml version="1.0" encoding="utf-8"?>
<sst xmlns="http://schemas.openxmlformats.org/spreadsheetml/2006/main" count="426" uniqueCount="285">
  <si>
    <t>PLAN ANTICORRUPCIÓN 2021
COMPONENTE 1: Gestión del Riesgo de Corrupción</t>
  </si>
  <si>
    <t>#</t>
  </si>
  <si>
    <t>Subcomponente / Procesos</t>
  </si>
  <si>
    <t xml:space="preserve">Actividad </t>
  </si>
  <si>
    <t xml:space="preserve">Meta o producto </t>
  </si>
  <si>
    <t xml:space="preserve">Responsable </t>
  </si>
  <si>
    <t xml:space="preserve">Fecha Programada </t>
  </si>
  <si>
    <t>SEGUIMIENTO PRIMER CUATRIMESTRE</t>
  </si>
  <si>
    <t>Política de Administración del Riesgo de Corrupción</t>
  </si>
  <si>
    <t xml:space="preserve">Actualizar el documento Política Administración del Riesgo </t>
  </si>
  <si>
    <t>(1) Documento de Política de Administración del Riesgo Actualizado</t>
  </si>
  <si>
    <t xml:space="preserve">Oficina Asesora de Planeación </t>
  </si>
  <si>
    <t>Agosto de 2021</t>
  </si>
  <si>
    <t xml:space="preserve">No se ha iniciado el desarrollo de esta actividad </t>
  </si>
  <si>
    <t>Gestionar la aprobación del documento Política Administración del Riesgo  en el Comité Institucional de Coordinación de Control Interno</t>
  </si>
  <si>
    <t xml:space="preserve">Documento Política Administración del Riesgo aprobado </t>
  </si>
  <si>
    <t>Septiembre de 2021</t>
  </si>
  <si>
    <t>Publicar en la página web el documento Política Administración del Riesgo</t>
  </si>
  <si>
    <t>Documento Política Administración del Riesgo publicado</t>
  </si>
  <si>
    <t>Construcción del Mapa de Riesgos de Corrupción</t>
  </si>
  <si>
    <t xml:space="preserve">Revisar y actualizar el mapa de riesgos de corrupción de la entidad </t>
  </si>
  <si>
    <t>(1) Mapa Riesgos de Corrupción consolidado</t>
  </si>
  <si>
    <t>Enero 21 de 2021</t>
  </si>
  <si>
    <t xml:space="preserve">Se revisó y actualizó el mapa de riesgos de corrupción de la entidad, el cual se encuentra publicado en la sección de transparencia en el numeral 6.1 </t>
  </si>
  <si>
    <t>Consulta y Divulgación</t>
  </si>
  <si>
    <t>Publicar el  Mapa de Riesgos de Corrupción en la página web de la entidad</t>
  </si>
  <si>
    <t xml:space="preserve">(1) Mapa Riesgos de Corrupción publicado. </t>
  </si>
  <si>
    <t>Enero 27 al 31 de 2021</t>
  </si>
  <si>
    <t>Se publicó el Mapa de Riesgos de Corrupción en la página web de la entidad  en el mes de enero</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</si>
  <si>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</si>
  <si>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</si>
  <si>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</si>
  <si>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</si>
  <si>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2021 (Cada 4 meses) </t>
  </si>
  <si>
    <t xml:space="preserve">Se promovió y realizó el monitoreo del mapa de Riesgos de Corrupción con todos los líderes de proceso </t>
  </si>
  <si>
    <t>Seguimiento</t>
  </si>
  <si>
    <t>Realizar el seguimiento a las acciones de control establecidas y a los riesgos de corrupción planteados</t>
  </si>
  <si>
    <t>Un (1) Mapa Riesgos de corrupción con seguimiento realizado</t>
  </si>
  <si>
    <t>Asesora de Control Interno</t>
  </si>
  <si>
    <t xml:space="preserve">Mayo de 2021 a enero de 2022 (Cada 4 meses) </t>
  </si>
  <si>
    <t>Se realizó el seguimiento a las acciones de control establecidas y a los riesgos de corrupción planteados</t>
  </si>
  <si>
    <t>Vacía</t>
  </si>
  <si>
    <t xml:space="preserve">PLAN ANTICORRUPCIÓN 2021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</si>
  <si>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</si>
  <si>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</si>
  <si>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</si>
  <si>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</si>
  <si>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</si>
  <si>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</si>
  <si>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</si>
  <si>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</si>
  <si>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</si>
  <si>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 xml:space="preserve">Racionalizar el OPA de la Biblioteca </t>
  </si>
  <si>
    <t>Disminuir el tiempo de respuesta para el registro de usuarios de la Biblioteca</t>
  </si>
  <si>
    <t>Acceso mas rápido a los documentos digitales accesibles que se encuentran en la biblioteca</t>
  </si>
  <si>
    <t>Oficina Asesora de Planeación</t>
  </si>
  <si>
    <t>Julio de 2021</t>
  </si>
  <si>
    <t>Se realizo la creación de la estrategia de racionalización de trámites y posterior registro en el aplicativo SUIT del Departamento administrativo de la Función Pública de las acciones a desarrollar y el plan de ejecución. La evidencia se encuentra en https://www.inci.gov.co/transparencia/61-politicas-y-lineamientos-2021</t>
  </si>
  <si>
    <t xml:space="preserve"> </t>
  </si>
  <si>
    <t>PLAN ANTICORRUPCIÓN 2021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</si>
  <si>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</si>
  <si>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</si>
  <si>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</si>
  <si>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</si>
  <si>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</si>
  <si>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</si>
  <si>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</si>
  <si>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</si>
  <si>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</si>
  <si>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</si>
  <si>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</si>
  <si>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</si>
  <si>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</si>
  <si>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</si>
  <si>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</si>
  <si>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</si>
  <si>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</si>
  <si>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</si>
  <si>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</si>
  <si>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</si>
  <si>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</si>
  <si>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Enero 31 de 2021</t>
  </si>
  <si>
    <t xml:space="preserve">Las metas del plan de acción anual se encuentran asociadas con los Objetivos de Desarrollo Sostenible. El documento plan de acción se encuentra en la sección de transparencia en el numeral 6.1 </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</si>
  <si>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</si>
  <si>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</si>
  <si>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</si>
  <si>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</si>
  <si>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2021</t>
  </si>
  <si>
    <t>Se diligenció el autodiagnóstico de la rendición de cuentas</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</si>
  <si>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</si>
  <si>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</si>
  <si>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</si>
  <si>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</si>
  <si>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</si>
  <si>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2021</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</si>
  <si>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</si>
  <si>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</si>
  <si>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</si>
  <si>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</si>
  <si>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</si>
  <si>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2021</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</si>
  <si>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</si>
  <si>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</si>
  <si>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</si>
  <si>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</si>
  <si>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</si>
  <si>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</si>
  <si>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</si>
  <si>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2021</t>
  </si>
  <si>
    <t>Publicar el informe de gestión en la página web de la entidad</t>
  </si>
  <si>
    <t>Informe de gestión para presentar en el espacio de rendición de cuentas publicado en la página web de la entidad</t>
  </si>
  <si>
    <t>Oficina de Comunicaciones</t>
  </si>
  <si>
    <t>Noviembre de 2021</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</si>
  <si>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</si>
  <si>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</si>
  <si>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</si>
  <si>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</si>
  <si>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</si>
  <si>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</si>
  <si>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</si>
  <si>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 xml:space="preserve">
Diciembre de 2021</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</si>
  <si>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</si>
  <si>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</si>
  <si>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</si>
  <si>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</si>
  <si>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</si>
  <si>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</si>
  <si>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</si>
  <si>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</si>
  <si>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</si>
  <si>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</si>
  <si>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2021
Septiembre de 2021
Enero de 2022</t>
  </si>
  <si>
    <t>PLAN ANTICORRUPCIÓN 2021
COMPONENTE 4: Mejora atención al ciudadano</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</si>
  <si>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</si>
  <si>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</si>
  <si>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</si>
  <si>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</si>
  <si>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2021</t>
  </si>
  <si>
    <t>Fortalecimiento de los canales de atención</t>
  </si>
  <si>
    <t>Implementar el chat como nuevo canal de atención a los ciudadanos para contar con mayor cobertura</t>
  </si>
  <si>
    <t>(1) Canal de atención implementado</t>
  </si>
  <si>
    <t>Proceso Servicio al ciudadano</t>
  </si>
  <si>
    <t>Se actualizaron los protocolos de servicio al ciudadano incluyendo el chat , sin embargo es de aclarar que el chat que en este momento se utiliza es el del whatsapp.</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</si>
  <si>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</si>
  <si>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</si>
  <si>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2021
Junio de 2021
Septiembre de 2021
Diciembre de 2021</t>
  </si>
  <si>
    <t xml:space="preserve">Se encuentra pendiente aún no se ha terminado </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</si>
  <si>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</si>
  <si>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</si>
  <si>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</si>
  <si>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</si>
  <si>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2021</t>
  </si>
  <si>
    <t>Durante el primer cuatrimestre se asistió al Encuentro del Equipo Transversal de Servicio al Ciudadano del día 11 de marzo</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</si>
  <si>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</si>
  <si>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</si>
  <si>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</si>
  <si>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</si>
  <si>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</si>
  <si>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</si>
  <si>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</si>
  <si>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2021</t>
  </si>
  <si>
    <t xml:space="preserve">Se elaboraron 4 cápsulas informativas en el tema de servicio al ciudadano  </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</si>
  <si>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</si>
  <si>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</si>
  <si>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</si>
  <si>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2021
Diciembre de 2021</t>
  </si>
  <si>
    <t>Vacia</t>
  </si>
  <si>
    <t>PLAN ANTICORRUPCIÓN 2021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</si>
  <si>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</si>
  <si>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</si>
  <si>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</si>
  <si>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</si>
  <si>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2021</t>
  </si>
  <si>
    <t xml:space="preserve">Se mantiene actualizado en el sitio web de la entidad en la sección ‘Transparencia y acceso a la información pública’, toda la información que establece la ley 1712 de 2014 y sus decretos y resoluciones reglamentarias. </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</si>
  <si>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</si>
  <si>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</si>
  <si>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</si>
  <si>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2021</t>
  </si>
  <si>
    <t>Se tiene publicado el 100% de la información relacionada con la contratación mensual en la página web del INCI y en el SECOP II conforme a las directrices de Colombia Compra Eficiente.</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</si>
  <si>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</si>
  <si>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</si>
  <si>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Se actualizó y publicó el Directorio de Servidores Públicos de la Entidad en la página web en el numeral 3.5 del año 2021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</si>
  <si>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</si>
  <si>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</si>
  <si>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</si>
  <si>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 xml:space="preserve">Oficina asesora Jurídica: 
Se lleva al día la relación de contratos de Prestación de Servicios Profesionales y apoyo a la Gestión del año 2021 en SIGEP II por parte de la Oficina Asesora Jurídica
Reporte de gestión humana: 
De acuerdo al seguimiento que se realizó el pasado 27 de abril de 2021, la actualizaciòn de hojas de vida de los servidores en el aplicativo SIGEP II, se encuentra en un 65%. Lo anterior teniendo en cuenta que a algunos de los servidores les hace falta cargar documentación que soporte la formación académica y/o la experiencia laboral que relacionan en la plataforma. 
En cuanto a la actualización de movimientos administrativos tales como, nombramientos, retiros y ascensos que deben ser formalizados mediante el aplicativo se encuentran actualizados en un 90%, el 10% restante no se ha podido realizar debido a inconsistencias que presenta la página del Sigep, las cuales ya se han informado a la entidad encargada y se encuentran en revisión. </t>
  </si>
  <si>
    <t>Lineamientos de Transparencia Pasiva</t>
  </si>
  <si>
    <t>Revisar y actualizar si es necesario; y publicar en la Página web Sección de Transparencia y Acceso a la Información Pública la Resolución de costos de reproducción</t>
  </si>
  <si>
    <t xml:space="preserve">1 Resolucion de Costos de Reproducción Actualizada y publicada en la página web Sección de Transparencia y Acceso a la Información Pública </t>
  </si>
  <si>
    <t>Abril de 2021</t>
  </si>
  <si>
    <t>Se revisó, actualizó y publicó en el numeral 10.8 del año 2021 de la Página web Sección de Transparencia y Acceso a la Información Pública la Resolución de costos de reproducción.</t>
  </si>
  <si>
    <t>Elaboración de los Instrumentos de Gestión de la Información</t>
  </si>
  <si>
    <t>Actualizar el acto administrativo de adopción y actualización de los instrumentos de Gestión de la Información</t>
  </si>
  <si>
    <t>(1) Acto Administrativo actualizado</t>
  </si>
  <si>
    <t>No se ha avanzado en relación con esta actividad</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</si>
  <si>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</si>
  <si>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</si>
  <si>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</si>
  <si>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</si>
  <si>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2021</t>
  </si>
  <si>
    <t>Se continúa con los ajustes para que los contenidos de la página web del INCI sean accesibles. En este momento el cronograma se encuentra en una ejecución del 41%</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</si>
  <si>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</si>
  <si>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</si>
  <si>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</si>
  <si>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</si>
  <si>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2021
Julio de 2021
Octubre de 2021
Enero de 2022</t>
  </si>
  <si>
    <t>Se elaboró el informe trimestral de PQRSD y se incorporó un análisis por temática que brinde insumos para la toma de decisiones y oportunidades de mejora en el capítulo conclusiones</t>
  </si>
  <si>
    <t>PLAN ANTICORRUPCIÓN 2021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</si>
  <si>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</si>
  <si>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</si>
  <si>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</si>
  <si>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</si>
  <si>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 xml:space="preserve">El 30 de abril el proceso de gestión humana llevó a cabo una actividad orientada a la apropiación del Código de Integridad </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</si>
  <si>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</si>
  <si>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</si>
  <si>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</si>
  <si>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2021</t>
  </si>
  <si>
    <t>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</si>
  <si>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 xml:space="preserve">Elaborar el plan estratégico de gestión de Conflicto de Intereses </t>
  </si>
  <si>
    <t xml:space="preserve"> Plan estratégico de gestión de Conflicto de Intereses elaborado </t>
  </si>
  <si>
    <t>Se evidencia publicación del Mapa de Riesgos de corrupción en la página web.</t>
  </si>
  <si>
    <t>Se realiza seguimiento a la gestión de los riesgos de corrupción establecidos para el primer cuatrimestre</t>
  </si>
  <si>
    <t>SEGUIMIENTO OCI</t>
  </si>
  <si>
    <t>CUMPLIMIENTO</t>
  </si>
  <si>
    <t>PROMEDIO</t>
  </si>
  <si>
    <t>Actividad prevista para el mes de agosto. Sin avance.</t>
  </si>
  <si>
    <t>Se evidencia actualización del Mapa de Riesgos de corrupción en la página web.</t>
  </si>
  <si>
    <t>Se realizó monitoreo al mapa de riesgos de corrupción por parte de la OAP con los líderes de proceso, para el primer cuatrimestre.</t>
  </si>
  <si>
    <t>Se evidencia plan de acción anual institucional con ODS y DH.</t>
  </si>
  <si>
    <t>No se reporta avance de la actividad. Actividad prevista para iniciar en el mes de mayo</t>
  </si>
  <si>
    <t>No se reporta avance de la actividad. Actividad prevista para iniciar en el mes de junio</t>
  </si>
  <si>
    <t>No se reporta avance de la actividad. Actividad prevista para iniciar en el mes de octubre</t>
  </si>
  <si>
    <t>No se reporta avance de la actividad. Actividad prevista para iniciar en el mes de noviembre</t>
  </si>
  <si>
    <t>No se reporta avance de la actividad. Actividad prevista para iniciar en el mes de diciembre</t>
  </si>
  <si>
    <t>Se realiza seguimiento a la ejecución de la estrategia de rendición de cuentas, en el primer cuatrimestre de 2021</t>
  </si>
  <si>
    <t>No se reporta avance de la actividad prevista para iniciar en el mes de junio.</t>
  </si>
  <si>
    <t>No se reporta avance de la actividad prevista para iniciar en el mes de mayo</t>
  </si>
  <si>
    <t>No se reporta avance de la actividad prevista para iniciar en el mes de julio</t>
  </si>
  <si>
    <t>Se verifica actualización.</t>
  </si>
  <si>
    <t>No se reporta avance de la actividad que inicia en el mes de junio.</t>
  </si>
  <si>
    <t>Se realiza capacitación del código de integridad por medios virtuales en abril 30 de 2021.</t>
  </si>
  <si>
    <t>No se reportan avances en la actividad propuesta.</t>
  </si>
  <si>
    <t>INSTITUTO NACIONAL PARA CIEGOS</t>
  </si>
  <si>
    <t xml:space="preserve">INFORME DE SEGUIMIENTO  AL PLAN ANTICORRUPCIÓN Y DE ATENCIÓN AL CIUDADANO </t>
  </si>
  <si>
    <t xml:space="preserve">FECHA DE CORTE: </t>
  </si>
  <si>
    <t>FECHA DEL INFORME:</t>
  </si>
  <si>
    <t>ELABORADO POR:</t>
  </si>
  <si>
    <t>ASESOR DE CONTROL INTERNO</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</si>
  <si>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</si>
  <si>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</si>
  <si>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</si>
  <si>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</si>
  <si>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</si>
  <si>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</si>
  <si>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</si>
  <si>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</si>
  <si>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</si>
  <si>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</si>
  <si>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PROMEDIO </t>
  </si>
  <si>
    <t>ZONA BAJA</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</si>
  <si>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</si>
  <si>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</si>
  <si>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</si>
  <si>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</si>
  <si>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</si>
  <si>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</si>
  <si>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Magdalena Pedraza Daza - Asesor Control Interno</t>
  </si>
  <si>
    <t>ABRIL 30 DE 2021</t>
  </si>
  <si>
    <t>MAYO 12 DE 2021</t>
  </si>
  <si>
    <t>SEGUIMIENTO PRIMER CUATRIMESTRE 2021</t>
  </si>
  <si>
    <t>Fuente: Plan Anticorrupción y de Atención al Ciudadano, seguimiento Primer cuatrimeste. Página Web Institucional, Carpeta Pública SIG, consultas y verificaciones con los funcionarios responsables de las procesos y/o acciones.</t>
  </si>
  <si>
    <t>No se reporta avance en el periodo. Actividad prevista para el mes de julio.</t>
  </si>
  <si>
    <t>Las actividades están previstas principalmente para el segundo semestre de 2021.</t>
  </si>
  <si>
    <t xml:space="preserve">Componente 6: 
Iniciativas adicionales </t>
  </si>
  <si>
    <t>Las restantes actividades están previstas para el segundo semestre 2021.</t>
  </si>
  <si>
    <t>Se evidencia en el SIG actualizacion del Procolo de Servicio al Ciudadano de fecha 16/02/2021. Sin embargo el que se publica en la página web no estás actualizado. Se verifica en la página web en el micrositio de Atención al Ciudadano y se evidencia la inclusión del chat de whatsup como nuevo canal de atención a los ciudadanos. No se tiene implementado como servicio del portal web.</t>
  </si>
  <si>
    <t>Se evidencia en el SIG las cápsulas informativas que se han generado, las cuales se han transmitido a través del correo electrónico.</t>
  </si>
  <si>
    <t>Se verifica avance del cronograma.</t>
  </si>
  <si>
    <t>Se evidencia publicación en la página web de informe de PQRS del primer trimestre</t>
  </si>
  <si>
    <t>Se evidencia informe de seguimiento de las PQRS correspondiente al primer trimestre de 2021, que incluyen estos indicadores</t>
  </si>
  <si>
    <t>De acuerdo con el seguimiento realizado al SIGEP, se evidencia que el 14% de los funcionarios no tienen aprobada la HV en sigep y el 11% no actualizaron la declaración de bienes y rentas. El 23% de los contratistas no tienen la HV aprobada, el 72% no han registrado la declaración de bienes y rentas.
Cumplimiento parcial.</t>
  </si>
  <si>
    <t>Se realiza capacitación del código de integridad por medios virtuales en abril 30 de 2021. No se evidencia avance en las acciones relacionadas con el Conflicto de Interes. Cumplimiento parcial</t>
  </si>
  <si>
    <t>Se evidencia autodiagnóstico de rendición de cuentas. Se recomienda que con base en las debilidades evidenciadas se elaborar el plan de mejora corresóndiente, el cual no se evidenció.</t>
  </si>
  <si>
    <t>Se aporta evidencia de la convocatoria al encuentro transversal de servicio al ciudadano el 11 de marzo.</t>
  </si>
  <si>
    <t>Se evidencia estrategia de racionalización de trámites formulada, la cual es parte integral del Plan Anticorrupción y de Atención al ciudadano. Sin embargo, no se reporta avance en las 2 acciones propuestas que iniciaron en el mes de marzo y finalizan en julio de 2021. La estrategia incluye 2 acciones, sin embargo en el PAAC solo se traslada 1 acción. Se recomienda ajustar el PAAC. No se reporta avance aun cuando se informa que están dentro de los términos para ejecutar las acciones en el SUIT las cuales se reportarán en el siguiente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</si>
</sst>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240A]d&quot; de &quot;mmmm&quot; de &quot;yyyy;@"/>
    <numFmt numFmtId="165" formatCode="dd/mm/yyyy"/>
    <numFmt numFmtId="166" formatCode="0.0"/>
  </numFmts>
  <fonts count="35" x14ac:knownFonts="1">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b/>
      <sz val="11"/>
      <name val="Calibri"/>
      <family val="2"/>
      <scheme val="minor"/>
    </font>
    <font>
      <b/>
      <sz val="12"/>
      <name val="Arial"/>
      <family val="2"/>
    </font>
    <font>
      <b/>
      <sz val="24"/>
      <color theme="8" tint="-0.499984740745262"/>
      <name val="Arial"/>
      <family val="2"/>
    </font>
    <font>
      <sz val="11"/>
      <color theme="0"/>
      <name val="Arial"/>
      <family val="2"/>
    </font>
    <font>
      <b/>
      <sz val="16"/>
      <color theme="1"/>
      <name val="Calibri"/>
      <family val="2"/>
      <scheme val="minor"/>
    </font>
    <font>
      <sz val="16"/>
      <name val="Arial"/>
      <family val="2"/>
    </font>
    <font>
      <sz val="12"/>
      <color rgb="FFFF0000"/>
      <name val="Arial"/>
      <family val="2"/>
    </font>
    <font>
      <b/>
      <sz val="14"/>
      <name val="Calibri"/>
      <family val="2"/>
      <scheme val="minor"/>
    </font>
    <font>
      <sz val="10"/>
      <color theme="1"/>
      <name val="Calibri"/>
      <family val="2"/>
      <scheme val="minor"/>
    </font>
    <font>
      <sz val="9"/>
      <color theme="1"/>
      <name val="Calibri"/>
      <family val="2"/>
      <scheme val="minor"/>
    </font>
    <font>
      <b/>
      <sz val="9"/>
      <color theme="1"/>
      <name val="Calibri"/>
      <family val="2"/>
      <scheme val="minor"/>
    </font>
    <font>
      <b/>
      <sz val="11"/>
      <color theme="1"/>
      <name val="Arial"/>
      <family val="2"/>
    </font>
    <font>
      <b/>
      <sz val="14"/>
      <color theme="1"/>
      <name val="Arial"/>
      <family val="2"/>
    </font>
  </fonts>
  <fills count="14">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39997558519241921"/>
        <bgColor indexed="64"/>
      </patternFill>
    </fill>
    <fill>
      <patternFill patternType="solid">
        <fgColor theme="9" tint="0.39997558519241921"/>
        <bgColor theme="8"/>
      </patternFill>
    </fill>
    <fill>
      <patternFill patternType="solid">
        <fgColor theme="5" tint="0.39997558519241921"/>
        <bgColor theme="8"/>
      </patternFill>
    </fill>
    <fill>
      <patternFill patternType="solid">
        <fgColor rgb="FFFFFF00"/>
        <bgColor indexed="64"/>
      </patternFill>
    </fill>
    <fill>
      <patternFill patternType="solid">
        <fgColor rgb="FFFF0000"/>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rgb="FF92D050"/>
        <bgColor indexed="64"/>
      </patternFill>
    </fill>
  </fills>
  <borders count="49">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thin">
        <color rgb="FF0070C0"/>
      </left>
      <right style="thin">
        <color indexed="64"/>
      </right>
      <top style="thin">
        <color rgb="FF0070C0"/>
      </top>
      <bottom style="thin">
        <color rgb="FF0070C0"/>
      </bottom>
      <diagonal/>
    </border>
    <border>
      <left style="thin">
        <color rgb="FF0070C0"/>
      </left>
      <right style="thin">
        <color rgb="FF0070C0"/>
      </right>
      <top style="thin">
        <color rgb="FF0070C0"/>
      </top>
      <bottom style="thin">
        <color indexed="64"/>
      </bottom>
      <diagonal/>
    </border>
    <border>
      <left style="thin">
        <color theme="0"/>
      </left>
      <right style="thin">
        <color rgb="FF0070C0"/>
      </right>
      <top style="thin">
        <color rgb="FF0070C0"/>
      </top>
      <bottom style="thin">
        <color theme="0"/>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s>
  <cellStyleXfs count="8">
    <xf numFmtId="0" fontId="0" fillId="0" borderId="0"/>
    <xf numFmtId="0" fontId="1" fillId="2" borderId="0" applyNumberFormat="0" applyBorder="0" applyAlignment="0" applyProtection="0"/>
    <xf numFmtId="43" fontId="2" fillId="0" borderId="0" applyFont="0" applyFill="0" applyBorder="0" applyAlignment="0" applyProtection="0"/>
    <xf numFmtId="0" fontId="11" fillId="0" borderId="0"/>
    <xf numFmtId="0" fontId="11" fillId="0" borderId="0"/>
    <xf numFmtId="0" fontId="11" fillId="0" borderId="0"/>
    <xf numFmtId="9" fontId="2" fillId="0" borderId="0" applyFont="0" applyFill="0" applyBorder="0" applyAlignment="0" applyProtection="0"/>
    <xf numFmtId="43" fontId="2" fillId="0" borderId="0" applyFont="0" applyFill="0" applyBorder="0" applyAlignment="0" applyProtection="0"/>
  </cellStyleXfs>
  <cellXfs count="210">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4" fillId="0" borderId="0" xfId="0" applyFont="1" applyAlignment="1">
      <alignment horizontal="center" vertical="center" wrapText="1"/>
    </xf>
    <xf numFmtId="0" fontId="0" fillId="0" borderId="0" xfId="0" applyFont="1" applyAlignment="1">
      <alignment vertical="center" wrapText="1"/>
    </xf>
    <xf numFmtId="14" fontId="0" fillId="0" borderId="0" xfId="0" applyNumberFormat="1" applyFont="1" applyAlignment="1">
      <alignment vertical="center" wrapText="1"/>
    </xf>
    <xf numFmtId="0" fontId="0" fillId="0" borderId="0" xfId="0" applyFont="1" applyAlignment="1">
      <alignment horizontal="center" vertical="center" wrapText="1"/>
    </xf>
    <xf numFmtId="0" fontId="1" fillId="0" borderId="0" xfId="0" applyFont="1" applyAlignment="1">
      <alignment vertical="center" wrapText="1"/>
    </xf>
    <xf numFmtId="0" fontId="4" fillId="0" borderId="0" xfId="0" applyFont="1" applyFill="1" applyAlignment="1">
      <alignment horizontal="center" vertical="center" wrapText="1"/>
    </xf>
    <xf numFmtId="0" fontId="6" fillId="0" borderId="0" xfId="0" applyFont="1" applyAlignment="1">
      <alignment vertical="center" wrapText="1"/>
    </xf>
    <xf numFmtId="0" fontId="0" fillId="0" borderId="0" xfId="0" applyAlignment="1">
      <alignment vertical="center"/>
    </xf>
    <xf numFmtId="0" fontId="12" fillId="0" borderId="0" xfId="0" applyFont="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4" xfId="0" applyNumberFormat="1" applyFont="1" applyFill="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4"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14" fontId="6" fillId="0" borderId="2" xfId="0" applyNumberFormat="1" applyFont="1" applyFill="1" applyBorder="1" applyAlignment="1">
      <alignment horizontal="center" vertical="center" wrapText="1"/>
    </xf>
    <xf numFmtId="164" fontId="9" fillId="0" borderId="8" xfId="0" applyNumberFormat="1" applyFont="1" applyFill="1" applyBorder="1" applyAlignment="1" applyProtection="1">
      <alignment horizontal="center" vertical="center" wrapText="1"/>
    </xf>
    <xf numFmtId="0" fontId="8" fillId="0" borderId="0" xfId="0" applyFont="1" applyAlignment="1">
      <alignment horizontal="center" vertical="center" wrapText="1"/>
    </xf>
    <xf numFmtId="0" fontId="8" fillId="0" borderId="0" xfId="0" applyFont="1" applyFill="1" applyAlignment="1">
      <alignment horizontal="center" vertical="center" wrapText="1"/>
    </xf>
    <xf numFmtId="0" fontId="6" fillId="0" borderId="0" xfId="0" applyFont="1" applyAlignment="1">
      <alignment horizontal="center" vertical="center" wrapText="1"/>
    </xf>
    <xf numFmtId="0" fontId="6" fillId="0" borderId="0" xfId="0" applyFont="1" applyFill="1" applyAlignment="1">
      <alignment horizontal="center" vertical="center" wrapText="1"/>
    </xf>
    <xf numFmtId="0" fontId="12"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6" fillId="0" borderId="0" xfId="0" applyFont="1" applyAlignment="1">
      <alignment horizontal="center" vertical="center" wrapText="1"/>
    </xf>
    <xf numFmtId="0" fontId="7"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0" fillId="5" borderId="9" xfId="0" applyFont="1" applyFill="1" applyBorder="1" applyAlignment="1">
      <alignment horizontal="center" vertical="center" textRotation="90"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3" borderId="1" xfId="0" applyFont="1" applyFill="1" applyBorder="1" applyAlignment="1">
      <alignment horizontal="center" vertical="center"/>
    </xf>
    <xf numFmtId="0" fontId="10" fillId="5"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0" fillId="5" borderId="13"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12" xfId="0" applyFont="1" applyFill="1" applyBorder="1" applyAlignment="1">
      <alignment horizontal="center" vertical="center" wrapText="1"/>
    </xf>
    <xf numFmtId="0" fontId="10"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Fill="1" applyBorder="1" applyAlignment="1">
      <alignment horizontal="center" vertical="center" wrapText="1"/>
    </xf>
    <xf numFmtId="14" fontId="18" fillId="0" borderId="15"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164" fontId="7" fillId="0" borderId="15" xfId="0" applyNumberFormat="1"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2" xfId="0" applyFont="1" applyFill="1" applyBorder="1" applyAlignment="1">
      <alignment horizontal="center" vertical="center" wrapText="1"/>
    </xf>
    <xf numFmtId="14" fontId="7" fillId="0" borderId="8" xfId="0" applyNumberFormat="1" applyFont="1" applyBorder="1" applyAlignment="1">
      <alignment horizontal="center" vertical="center" wrapText="1"/>
    </xf>
    <xf numFmtId="0" fontId="19" fillId="0" borderId="0" xfId="0" applyFont="1" applyAlignment="1">
      <alignment horizontal="center" vertical="center" wrapText="1"/>
    </xf>
    <xf numFmtId="14" fontId="19" fillId="0" borderId="0" xfId="0" applyNumberFormat="1" applyFont="1" applyAlignment="1">
      <alignment horizontal="center" vertical="center" wrapText="1"/>
    </xf>
    <xf numFmtId="0" fontId="7" fillId="0" borderId="2" xfId="0" applyFont="1" applyFill="1" applyBorder="1" applyAlignment="1">
      <alignment horizontal="left" vertical="center" wrapText="1"/>
    </xf>
    <xf numFmtId="0" fontId="4" fillId="0" borderId="0" xfId="0" applyFont="1" applyAlignment="1">
      <alignment vertical="center" wrapText="1"/>
    </xf>
    <xf numFmtId="14" fontId="6" fillId="0" borderId="20" xfId="0" applyNumberFormat="1" applyFont="1" applyBorder="1" applyAlignment="1">
      <alignment horizontal="center" vertical="center" wrapText="1"/>
    </xf>
    <xf numFmtId="0" fontId="22" fillId="6" borderId="0" xfId="0" applyFont="1" applyFill="1" applyAlignment="1">
      <alignment horizontal="center" vertical="center" wrapText="1"/>
    </xf>
    <xf numFmtId="0" fontId="6" fillId="0" borderId="21" xfId="0" applyFont="1" applyBorder="1" applyAlignment="1">
      <alignment horizontal="center" vertical="center" wrapText="1"/>
    </xf>
    <xf numFmtId="0" fontId="23" fillId="7" borderId="10" xfId="0" applyFont="1" applyFill="1" applyBorder="1" applyAlignment="1">
      <alignment horizontal="center" vertical="center" wrapText="1"/>
    </xf>
    <xf numFmtId="0" fontId="23" fillId="7" borderId="22" xfId="0"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23" fillId="7" borderId="6" xfId="0" applyFont="1" applyFill="1" applyBorder="1" applyAlignment="1">
      <alignment horizontal="center" vertical="center" wrapText="1"/>
    </xf>
    <xf numFmtId="0" fontId="19" fillId="0" borderId="0" xfId="0" applyFont="1" applyAlignment="1">
      <alignment vertical="center" wrapText="1"/>
    </xf>
    <xf numFmtId="0" fontId="7" fillId="0" borderId="0" xfId="0" applyFont="1" applyAlignment="1">
      <alignment vertical="center" wrapText="1"/>
    </xf>
    <xf numFmtId="0" fontId="25" fillId="0" borderId="0" xfId="0" applyFont="1" applyAlignment="1">
      <alignment horizontal="center" wrapText="1"/>
    </xf>
    <xf numFmtId="0" fontId="19" fillId="0" borderId="0" xfId="0" applyFont="1" applyAlignment="1">
      <alignment horizontal="center" wrapText="1"/>
    </xf>
    <xf numFmtId="14" fontId="19" fillId="0" borderId="0" xfId="0" applyNumberFormat="1" applyFont="1" applyAlignment="1">
      <alignment vertical="center" wrapText="1"/>
    </xf>
    <xf numFmtId="0" fontId="7" fillId="0" borderId="0" xfId="0" applyFont="1" applyFill="1" applyAlignment="1">
      <alignment vertical="center" wrapText="1"/>
    </xf>
    <xf numFmtId="0" fontId="6" fillId="0" borderId="3" xfId="0" applyFont="1" applyFill="1" applyBorder="1" applyAlignment="1">
      <alignment horizontal="center" vertical="center" wrapText="1"/>
    </xf>
    <xf numFmtId="0" fontId="6" fillId="0" borderId="26" xfId="0" applyFont="1" applyBorder="1" applyAlignment="1">
      <alignment vertical="center" wrapText="1"/>
    </xf>
    <xf numFmtId="0" fontId="6" fillId="0" borderId="27" xfId="0" applyFont="1" applyBorder="1" applyAlignment="1">
      <alignment vertical="center" wrapText="1"/>
    </xf>
    <xf numFmtId="0" fontId="6" fillId="0" borderId="27" xfId="0" applyFont="1" applyBorder="1" applyAlignment="1">
      <alignment horizontal="center" vertical="center" wrapText="1"/>
    </xf>
    <xf numFmtId="0" fontId="6" fillId="0" borderId="26" xfId="0" applyFont="1" applyBorder="1" applyAlignment="1">
      <alignment horizontal="center" vertical="center" wrapText="1"/>
    </xf>
    <xf numFmtId="9" fontId="6" fillId="0" borderId="26" xfId="0" applyNumberFormat="1" applyFont="1" applyBorder="1" applyAlignment="1">
      <alignment horizontal="center" vertical="center" wrapText="1"/>
    </xf>
    <xf numFmtId="0" fontId="6" fillId="0" borderId="28" xfId="0" applyFont="1" applyBorder="1" applyAlignment="1">
      <alignment vertical="center" wrapText="1"/>
    </xf>
    <xf numFmtId="0" fontId="7" fillId="8" borderId="10" xfId="0" applyFont="1" applyFill="1" applyBorder="1" applyAlignment="1">
      <alignment horizontal="center" vertical="center" wrapText="1"/>
    </xf>
    <xf numFmtId="0" fontId="23" fillId="8" borderId="10" xfId="0" applyFont="1" applyFill="1" applyBorder="1" applyAlignment="1">
      <alignment horizontal="center" vertical="center" wrapText="1"/>
    </xf>
    <xf numFmtId="0" fontId="23" fillId="8" borderId="29" xfId="0" applyFont="1" applyFill="1" applyBorder="1" applyAlignment="1">
      <alignment horizontal="center" vertical="center" wrapText="1"/>
    </xf>
    <xf numFmtId="0" fontId="23" fillId="8" borderId="26" xfId="0" applyFont="1" applyFill="1" applyBorder="1" applyAlignment="1">
      <alignment horizontal="center" vertical="center" wrapText="1"/>
    </xf>
    <xf numFmtId="165" fontId="6" fillId="0" borderId="2" xfId="0" applyNumberFormat="1" applyFont="1" applyFill="1" applyBorder="1" applyAlignment="1">
      <alignment horizontal="center" vertical="center" wrapText="1"/>
    </xf>
    <xf numFmtId="0" fontId="6" fillId="0" borderId="32" xfId="0" applyFont="1" applyBorder="1" applyAlignment="1">
      <alignment horizontal="center" vertical="center" wrapText="1"/>
    </xf>
    <xf numFmtId="0" fontId="6" fillId="0" borderId="32" xfId="0" applyFont="1" applyBorder="1" applyAlignment="1">
      <alignment horizontal="left" vertical="center" wrapText="1"/>
    </xf>
    <xf numFmtId="0" fontId="23" fillId="11" borderId="31" xfId="0" applyFont="1" applyFill="1" applyBorder="1" applyAlignment="1">
      <alignment horizontal="center" vertical="center" wrapText="1"/>
    </xf>
    <xf numFmtId="0" fontId="7" fillId="0" borderId="0" xfId="0" applyFont="1" applyAlignment="1">
      <alignment horizontal="center" vertical="center" wrapText="1"/>
    </xf>
    <xf numFmtId="9" fontId="7" fillId="0" borderId="31" xfId="0" applyNumberFormat="1" applyFont="1" applyBorder="1" applyAlignment="1">
      <alignment horizontal="center" vertical="center" wrapText="1"/>
    </xf>
    <xf numFmtId="0" fontId="27" fillId="0" borderId="0" xfId="0" applyFont="1" applyAlignment="1">
      <alignment horizontal="center" vertical="center" wrapText="1"/>
    </xf>
    <xf numFmtId="0" fontId="7" fillId="0" borderId="0" xfId="0" applyFont="1" applyBorder="1" applyAlignment="1">
      <alignment horizontal="left" vertical="center" wrapText="1"/>
    </xf>
    <xf numFmtId="0" fontId="27" fillId="0" borderId="0" xfId="0" applyFont="1" applyAlignment="1">
      <alignment horizontal="left" vertical="center" wrapText="1"/>
    </xf>
    <xf numFmtId="0" fontId="7" fillId="0" borderId="31" xfId="0" applyFont="1" applyBorder="1" applyAlignment="1">
      <alignment horizontal="left" vertical="center" wrapText="1"/>
    </xf>
    <xf numFmtId="0" fontId="7" fillId="0" borderId="0" xfId="0" applyFont="1" applyAlignment="1">
      <alignment horizontal="left" vertical="center" wrapText="1"/>
    </xf>
    <xf numFmtId="0" fontId="7" fillId="0" borderId="32" xfId="0" applyFont="1" applyBorder="1" applyAlignment="1">
      <alignment horizontal="left" vertical="center" wrapText="1"/>
    </xf>
    <xf numFmtId="9" fontId="7" fillId="0" borderId="32" xfId="6" applyFont="1" applyBorder="1" applyAlignment="1">
      <alignment horizontal="center" vertical="center" wrapText="1"/>
    </xf>
    <xf numFmtId="0" fontId="23" fillId="10" borderId="29" xfId="0" applyFont="1" applyFill="1" applyBorder="1" applyAlignment="1">
      <alignment horizontal="left" vertical="center" wrapText="1"/>
    </xf>
    <xf numFmtId="9" fontId="23" fillId="10" borderId="26" xfId="0" applyNumberFormat="1" applyFont="1" applyFill="1" applyBorder="1" applyAlignment="1">
      <alignment horizontal="center" vertical="center" wrapText="1"/>
    </xf>
    <xf numFmtId="0" fontId="23" fillId="7" borderId="34" xfId="0" applyFont="1" applyFill="1" applyBorder="1" applyAlignment="1">
      <alignment horizontal="center" vertical="center" wrapText="1"/>
    </xf>
    <xf numFmtId="0" fontId="18" fillId="0" borderId="0" xfId="0" applyFont="1" applyAlignment="1">
      <alignment vertical="center" wrapText="1"/>
    </xf>
    <xf numFmtId="0" fontId="7" fillId="0" borderId="31" xfId="0" applyFont="1" applyBorder="1" applyAlignment="1">
      <alignment vertical="center" wrapText="1"/>
    </xf>
    <xf numFmtId="0" fontId="7" fillId="0" borderId="32" xfId="0" applyFont="1" applyBorder="1" applyAlignment="1">
      <alignment vertical="center" wrapText="1"/>
    </xf>
    <xf numFmtId="0" fontId="7" fillId="8" borderId="26" xfId="0" applyFont="1" applyFill="1" applyBorder="1" applyAlignment="1">
      <alignment horizontal="center" vertical="center" wrapText="1"/>
    </xf>
    <xf numFmtId="0" fontId="7" fillId="0" borderId="33" xfId="0" applyFont="1" applyBorder="1" applyAlignment="1">
      <alignment vertical="center" wrapText="1"/>
    </xf>
    <xf numFmtId="0" fontId="6" fillId="0" borderId="6"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7" fillId="8" borderId="6" xfId="0" applyFont="1" applyFill="1" applyBorder="1" applyAlignment="1">
      <alignment horizontal="center" vertical="center" wrapText="1"/>
    </xf>
    <xf numFmtId="9" fontId="6" fillId="0" borderId="6" xfId="0" applyNumberFormat="1" applyFont="1" applyBorder="1" applyAlignment="1">
      <alignment horizontal="center" vertical="center" wrapText="1"/>
    </xf>
    <xf numFmtId="0" fontId="5" fillId="0" borderId="2" xfId="0" applyFont="1" applyBorder="1" applyAlignment="1">
      <alignment horizontal="center" vertical="center" wrapText="1"/>
    </xf>
    <xf numFmtId="9" fontId="5" fillId="0" borderId="1"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9" fontId="5" fillId="0" borderId="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9" fontId="5" fillId="0" borderId="2" xfId="0" applyNumberFormat="1" applyFont="1" applyFill="1" applyBorder="1" applyAlignment="1">
      <alignment horizontal="center" vertical="center" wrapText="1"/>
    </xf>
    <xf numFmtId="165" fontId="5" fillId="0" borderId="2" xfId="0" applyNumberFormat="1" applyFont="1" applyFill="1" applyBorder="1" applyAlignment="1">
      <alignment horizontal="center" vertical="center" wrapText="1"/>
    </xf>
    <xf numFmtId="0" fontId="29" fillId="10" borderId="2" xfId="0" applyFont="1" applyFill="1" applyBorder="1" applyAlignment="1">
      <alignment horizontal="center" vertical="center" wrapText="1"/>
    </xf>
    <xf numFmtId="9" fontId="29" fillId="10" borderId="2" xfId="6" applyFont="1" applyFill="1" applyBorder="1" applyAlignment="1">
      <alignment horizontal="center" vertical="center" wrapText="1"/>
    </xf>
    <xf numFmtId="0" fontId="4" fillId="0" borderId="0" xfId="0" applyFont="1" applyAlignment="1">
      <alignment vertical="center"/>
    </xf>
    <xf numFmtId="0" fontId="4" fillId="12" borderId="38" xfId="0" applyFont="1" applyFill="1" applyBorder="1" applyAlignment="1">
      <alignment horizontal="center" vertical="center"/>
    </xf>
    <xf numFmtId="0" fontId="4" fillId="12" borderId="39" xfId="0" applyFont="1" applyFill="1" applyBorder="1" applyAlignment="1">
      <alignment horizontal="center" vertical="center" wrapText="1"/>
    </xf>
    <xf numFmtId="0" fontId="4" fillId="12" borderId="38" xfId="0" applyFont="1" applyFill="1" applyBorder="1" applyAlignment="1">
      <alignment horizontal="center" vertical="center" wrapText="1"/>
    </xf>
    <xf numFmtId="0" fontId="4" fillId="12" borderId="40" xfId="0" applyFont="1" applyFill="1" applyBorder="1" applyAlignment="1">
      <alignment horizontal="center" vertical="center"/>
    </xf>
    <xf numFmtId="0" fontId="0" fillId="0" borderId="33" xfId="0" applyBorder="1" applyAlignment="1">
      <alignment vertical="center" wrapText="1"/>
    </xf>
    <xf numFmtId="0" fontId="0" fillId="0" borderId="41" xfId="0" applyBorder="1" applyAlignment="1">
      <alignment horizontal="center" vertical="center"/>
    </xf>
    <xf numFmtId="166" fontId="0" fillId="0" borderId="33" xfId="0" applyNumberFormat="1" applyBorder="1" applyAlignment="1">
      <alignment horizontal="center" vertical="center"/>
    </xf>
    <xf numFmtId="9" fontId="0" fillId="3" borderId="33" xfId="6" applyFont="1" applyFill="1" applyBorder="1" applyAlignment="1">
      <alignment horizontal="center" vertical="center"/>
    </xf>
    <xf numFmtId="0" fontId="30" fillId="0" borderId="42" xfId="0" applyFont="1" applyBorder="1" applyAlignment="1">
      <alignment horizontal="left" vertical="center" wrapText="1"/>
    </xf>
    <xf numFmtId="0" fontId="0" fillId="0" borderId="31" xfId="0" applyBorder="1" applyAlignment="1">
      <alignment vertical="center" wrapText="1"/>
    </xf>
    <xf numFmtId="166" fontId="0" fillId="0" borderId="31" xfId="0" applyNumberFormat="1" applyBorder="1" applyAlignment="1">
      <alignment horizontal="center" vertical="center"/>
    </xf>
    <xf numFmtId="0" fontId="0" fillId="0" borderId="43" xfId="0" applyBorder="1" applyAlignment="1">
      <alignment horizontal="center" vertical="center"/>
    </xf>
    <xf numFmtId="9" fontId="0" fillId="3" borderId="31" xfId="6" applyFont="1" applyFill="1" applyBorder="1" applyAlignment="1">
      <alignment horizontal="center" vertical="center"/>
    </xf>
    <xf numFmtId="0" fontId="30" fillId="0" borderId="44" xfId="0" applyFont="1" applyBorder="1" applyAlignment="1">
      <alignment horizontal="left" vertical="center" wrapText="1"/>
    </xf>
    <xf numFmtId="166" fontId="0" fillId="0" borderId="31" xfId="7" applyNumberFormat="1" applyFont="1" applyBorder="1" applyAlignment="1">
      <alignment horizontal="center" vertical="center"/>
    </xf>
    <xf numFmtId="0" fontId="0" fillId="0" borderId="45" xfId="0" applyBorder="1" applyAlignment="1">
      <alignment horizontal="center" vertical="center"/>
    </xf>
    <xf numFmtId="166" fontId="0" fillId="0" borderId="46" xfId="0" applyNumberFormat="1" applyBorder="1" applyAlignment="1">
      <alignment horizontal="center" vertical="center"/>
    </xf>
    <xf numFmtId="9" fontId="0" fillId="3" borderId="32" xfId="6" applyFont="1" applyFill="1" applyBorder="1" applyAlignment="1">
      <alignment horizontal="center" vertical="center"/>
    </xf>
    <xf numFmtId="0" fontId="4" fillId="3" borderId="31" xfId="0" applyFont="1" applyFill="1" applyBorder="1" applyAlignment="1">
      <alignment vertical="center" wrapText="1"/>
    </xf>
    <xf numFmtId="0" fontId="0" fillId="3" borderId="0" xfId="0" applyFill="1"/>
    <xf numFmtId="0" fontId="31" fillId="0" borderId="0" xfId="0" applyFont="1" applyAlignment="1">
      <alignment vertical="center"/>
    </xf>
    <xf numFmtId="0" fontId="4" fillId="10" borderId="0" xfId="0" applyFont="1" applyFill="1" applyAlignment="1">
      <alignment vertical="center"/>
    </xf>
    <xf numFmtId="0" fontId="4" fillId="9" borderId="0" xfId="0" applyFont="1" applyFill="1" applyAlignment="1">
      <alignment vertical="center"/>
    </xf>
    <xf numFmtId="0" fontId="4" fillId="13" borderId="0" xfId="0" applyFont="1" applyFill="1" applyAlignment="1">
      <alignment vertical="center"/>
    </xf>
    <xf numFmtId="9" fontId="7" fillId="0" borderId="31" xfId="6" applyFont="1" applyBorder="1" applyAlignment="1">
      <alignment horizontal="center" vertical="center" wrapText="1"/>
    </xf>
    <xf numFmtId="9" fontId="18" fillId="0" borderId="0" xfId="6" applyFont="1" applyAlignment="1">
      <alignment horizontal="center" vertical="center" wrapText="1"/>
    </xf>
    <xf numFmtId="9" fontId="7" fillId="8" borderId="26" xfId="6" applyFont="1" applyFill="1" applyBorder="1" applyAlignment="1">
      <alignment horizontal="center" vertical="center" wrapText="1"/>
    </xf>
    <xf numFmtId="9" fontId="7" fillId="0" borderId="33" xfId="6" applyFont="1" applyBorder="1" applyAlignment="1">
      <alignment horizontal="center" vertical="center" wrapText="1"/>
    </xf>
    <xf numFmtId="9" fontId="19" fillId="0" borderId="0" xfId="6" applyFont="1" applyAlignment="1">
      <alignment vertical="center" wrapText="1"/>
    </xf>
    <xf numFmtId="9" fontId="19" fillId="0" borderId="31" xfId="6" applyFont="1" applyBorder="1" applyAlignment="1">
      <alignment horizontal="center" vertical="center" wrapText="1"/>
    </xf>
    <xf numFmtId="0" fontId="23" fillId="10" borderId="31" xfId="0" applyFont="1" applyFill="1" applyBorder="1" applyAlignment="1">
      <alignment vertical="center" wrapText="1"/>
    </xf>
    <xf numFmtId="9" fontId="23" fillId="10" borderId="31" xfId="6" applyFont="1" applyFill="1" applyBorder="1" applyAlignment="1">
      <alignment horizontal="center" vertical="center" wrapText="1"/>
    </xf>
    <xf numFmtId="0" fontId="6" fillId="0" borderId="7" xfId="0" applyFont="1" applyFill="1" applyBorder="1" applyAlignment="1">
      <alignment horizontal="center" vertical="center" wrapText="1"/>
    </xf>
    <xf numFmtId="0" fontId="19" fillId="0" borderId="2" xfId="0" applyFont="1" applyBorder="1" applyAlignment="1">
      <alignment horizontal="center" vertical="center" wrapText="1"/>
    </xf>
    <xf numFmtId="0" fontId="19" fillId="0" borderId="8" xfId="0" applyFont="1" applyBorder="1" applyAlignment="1">
      <alignment horizontal="center" vertical="center" wrapText="1"/>
    </xf>
    <xf numFmtId="9" fontId="6" fillId="0" borderId="2" xfId="6" applyFont="1" applyBorder="1" applyAlignment="1">
      <alignment horizontal="center" vertical="center" wrapText="1"/>
    </xf>
    <xf numFmtId="0" fontId="33" fillId="9" borderId="0" xfId="0" applyFont="1" applyFill="1" applyBorder="1" applyAlignment="1">
      <alignment horizontal="center" vertical="center" wrapText="1"/>
    </xf>
    <xf numFmtId="9" fontId="33" fillId="9" borderId="31" xfId="6" applyFont="1" applyFill="1" applyBorder="1" applyAlignment="1">
      <alignment horizontal="center" vertical="center" wrapText="1"/>
    </xf>
    <xf numFmtId="9" fontId="0" fillId="0" borderId="0" xfId="6" applyFont="1" applyAlignment="1">
      <alignment vertical="center" wrapText="1"/>
    </xf>
    <xf numFmtId="0" fontId="26" fillId="10" borderId="29" xfId="0" applyFont="1" applyFill="1" applyBorder="1" applyAlignment="1">
      <alignment vertical="center" wrapText="1"/>
    </xf>
    <xf numFmtId="9" fontId="26" fillId="10" borderId="26" xfId="6" applyFont="1" applyFill="1" applyBorder="1" applyAlignment="1">
      <alignment horizontal="center" vertical="center" wrapText="1"/>
    </xf>
    <xf numFmtId="9" fontId="7" fillId="3" borderId="1" xfId="0"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34" fillId="10" borderId="26" xfId="0" applyFont="1" applyFill="1" applyBorder="1" applyAlignment="1">
      <alignment horizontal="center" vertical="center" wrapText="1"/>
    </xf>
    <xf numFmtId="0" fontId="34" fillId="10" borderId="30" xfId="0" applyFont="1" applyFill="1" applyBorder="1" applyAlignment="1">
      <alignment horizontal="center" vertical="center" wrapText="1"/>
    </xf>
    <xf numFmtId="9" fontId="6" fillId="3" borderId="1" xfId="0" applyNumberFormat="1" applyFont="1" applyFill="1" applyBorder="1" applyAlignment="1">
      <alignment horizontal="center" vertical="center" wrapText="1"/>
    </xf>
    <xf numFmtId="0" fontId="28" fillId="3" borderId="31" xfId="0" applyFont="1" applyFill="1" applyBorder="1" applyAlignment="1">
      <alignment vertical="center" wrapText="1"/>
    </xf>
    <xf numFmtId="9" fontId="28" fillId="3" borderId="31" xfId="6" applyFont="1" applyFill="1" applyBorder="1" applyAlignment="1">
      <alignment horizontal="center" vertical="center" wrapText="1"/>
    </xf>
    <xf numFmtId="0" fontId="22" fillId="3" borderId="47" xfId="0" applyFont="1" applyFill="1" applyBorder="1" applyAlignment="1">
      <alignment horizontal="center" vertical="center"/>
    </xf>
    <xf numFmtId="166" fontId="22" fillId="3" borderId="26" xfId="0" applyNumberFormat="1" applyFont="1" applyFill="1" applyBorder="1" applyAlignment="1">
      <alignment horizontal="center" vertical="center"/>
    </xf>
    <xf numFmtId="10" fontId="22" fillId="3" borderId="26" xfId="6" applyNumberFormat="1" applyFont="1" applyFill="1" applyBorder="1" applyAlignment="1">
      <alignment horizontal="center" vertical="center"/>
    </xf>
    <xf numFmtId="0" fontId="22" fillId="3" borderId="48" xfId="0" applyFont="1" applyFill="1" applyBorder="1" applyAlignment="1">
      <alignment horizontal="center" vertical="center"/>
    </xf>
    <xf numFmtId="0" fontId="4" fillId="12" borderId="35" xfId="0" applyFont="1" applyFill="1" applyBorder="1" applyAlignment="1">
      <alignment horizontal="center"/>
    </xf>
    <xf numFmtId="0" fontId="4" fillId="12" borderId="37" xfId="0" applyFont="1" applyFill="1" applyBorder="1" applyAlignment="1">
      <alignment horizontal="center"/>
    </xf>
    <xf numFmtId="0" fontId="4" fillId="12" borderId="36" xfId="0" applyFont="1" applyFill="1" applyBorder="1" applyAlignment="1">
      <alignment horizontal="center"/>
    </xf>
    <xf numFmtId="0" fontId="31" fillId="0" borderId="0" xfId="0" applyFont="1" applyAlignment="1">
      <alignment horizontal="left" vertical="center" wrapText="1"/>
    </xf>
    <xf numFmtId="0" fontId="32" fillId="0" borderId="0" xfId="0" applyFont="1" applyAlignment="1">
      <alignment horizontal="left" vertical="center" wrapText="1"/>
    </xf>
    <xf numFmtId="0" fontId="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5" xfId="0" applyFont="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13" fillId="4" borderId="8" xfId="1" applyFont="1" applyFill="1" applyBorder="1" applyAlignment="1">
      <alignment horizontal="center" vertical="center" wrapText="1"/>
    </xf>
    <xf numFmtId="0" fontId="13" fillId="4" borderId="0" xfId="1" applyFont="1" applyFill="1" applyBorder="1" applyAlignment="1">
      <alignment horizontal="center" vertical="center" wrapText="1"/>
    </xf>
    <xf numFmtId="0" fontId="19" fillId="0" borderId="17" xfId="0" applyFont="1" applyBorder="1" applyAlignment="1">
      <alignment horizontal="center" wrapText="1"/>
    </xf>
    <xf numFmtId="0" fontId="19" fillId="0" borderId="18" xfId="0" applyFont="1" applyBorder="1" applyAlignment="1">
      <alignment horizontal="center" wrapText="1"/>
    </xf>
    <xf numFmtId="0" fontId="24" fillId="0" borderId="23"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25"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cellXfs>
  <cellStyles count="8">
    <cellStyle name="Énfasis5" xfId="1" builtinId="45"/>
    <cellStyle name="Millares" xfId="7" builtinId="3"/>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Porcentaje" xfId="6" builtinId="5"/>
  </cellStyles>
  <dxfs count="68">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name val="Arial"/>
        <scheme val="none"/>
      </font>
      <border diagonalUp="0" diagonalDown="0" outline="0">
        <left style="thin">
          <color rgb="FF0070C0"/>
        </left>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font>
        <b val="0"/>
        <strike val="0"/>
        <outline val="0"/>
        <shadow val="0"/>
        <u val="none"/>
        <vertAlign val="baseline"/>
        <sz val="12"/>
        <color auto="1"/>
        <name val="Arial"/>
        <family val="2"/>
        <scheme val="none"/>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2"/>
        <color auto="1"/>
        <name val="Arial"/>
        <family val="2"/>
        <scheme val="none"/>
      </font>
      <alignment horizontal="general"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dxf>
    <dxf>
      <font>
        <strike val="0"/>
        <outline val="0"/>
        <shadow val="0"/>
        <u val="none"/>
        <vertAlign val="baseline"/>
        <sz val="12"/>
        <name val="Arial"/>
        <family val="2"/>
        <scheme val="none"/>
      </font>
      <numFmt numFmtId="165"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sz val="12"/>
        <name val="Arial"/>
        <family val="2"/>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border outline="0">
        <top style="thin">
          <color theme="0"/>
        </top>
        <bottom style="thin">
          <color rgb="FF0070C0"/>
        </bottom>
      </border>
    </dxf>
    <dxf>
      <font>
        <strike val="0"/>
        <outline val="0"/>
        <shadow val="0"/>
        <u val="none"/>
        <vertAlign val="baseline"/>
        <sz val="12"/>
        <name val="Arial"/>
        <family val="2"/>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family val="2"/>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5"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67"/>
      <tableStyleElement type="headerRow" dxfId="66"/>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95251</xdr:colOff>
      <xdr:row>0</xdr:row>
      <xdr:rowOff>95250</xdr:rowOff>
    </xdr:from>
    <xdr:to>
      <xdr:col>2</xdr:col>
      <xdr:colOff>0</xdr:colOff>
      <xdr:row>0</xdr:row>
      <xdr:rowOff>698500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95251" y="95250"/>
          <a:ext cx="2451099"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1306285</xdr:colOff>
      <xdr:row>0</xdr:row>
      <xdr:rowOff>27215</xdr:rowOff>
    </xdr:from>
    <xdr:to>
      <xdr:col>7</xdr:col>
      <xdr:colOff>762000</xdr:colOff>
      <xdr:row>0</xdr:row>
      <xdr:rowOff>778583</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2535" y="27215"/>
          <a:ext cx="857251"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258535</xdr:colOff>
      <xdr:row>0</xdr:row>
      <xdr:rowOff>122463</xdr:rowOff>
    </xdr:from>
    <xdr:to>
      <xdr:col>1</xdr:col>
      <xdr:colOff>2256516</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258535" y="122463"/>
          <a:ext cx="2365374" cy="60325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57149</xdr:colOff>
      <xdr:row>0</xdr:row>
      <xdr:rowOff>79375</xdr:rowOff>
    </xdr:from>
    <xdr:to>
      <xdr:col>1</xdr:col>
      <xdr:colOff>2292349</xdr:colOff>
      <xdr:row>0</xdr:row>
      <xdr:rowOff>742950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1997075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2100262</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F9" totalsRowShown="0" headerRowDxfId="65" dataDxfId="63" headerRowBorderDxfId="64" tableBorderDxfId="62">
  <autoFilter ref="A2:F9" xr:uid="{00000000-0009-0000-0100-000002000000}"/>
  <tableColumns count="6">
    <tableColumn id="1" xr3:uid="{00000000-0010-0000-0000-000001000000}" name="#" dataDxfId="61"/>
    <tableColumn id="2" xr3:uid="{00000000-0010-0000-0000-000002000000}" name="Subcomponente / Procesos" dataDxfId="60"/>
    <tableColumn id="3" xr3:uid="{00000000-0010-0000-0000-000003000000}" name="Actividad " dataDxfId="59"/>
    <tableColumn id="4" xr3:uid="{00000000-0010-0000-0000-000004000000}" name="Meta o producto " dataDxfId="58"/>
    <tableColumn id="5" xr3:uid="{00000000-0010-0000-0000-000005000000}" name="Responsable " dataDxfId="57"/>
    <tableColumn id="6" xr3:uid="{00000000-0010-0000-0000-000006000000}" name="Fecha Programada " dataDxfId="5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K4" totalsRowShown="0" headerRowDxfId="55" dataDxfId="53" headerRowBorderDxfId="54" tableBorderDxfId="52" totalsRowBorderDxfId="51">
  <autoFilter ref="A2:K4" xr:uid="{00000000-0009-0000-0100-000003000000}"/>
  <tableColumns count="11">
    <tableColumn id="1" xr3:uid="{00000000-0010-0000-0100-000001000000}" name="#" dataDxfId="50"/>
    <tableColumn id="2" xr3:uid="{00000000-0010-0000-0100-000002000000}" name="Nombre del Servicio, Proceso o Procedimiento " dataDxfId="49"/>
    <tableColumn id="3" xr3:uid="{00000000-0010-0000-0100-000003000000}" name="Tipo de Racionalización" dataDxfId="48"/>
    <tableColumn id="4" xr3:uid="{00000000-0010-0000-0100-000004000000}" name="Acción de Racionalización" dataDxfId="47"/>
    <tableColumn id="6" xr3:uid="{00000000-0010-0000-0100-000006000000}" name="Descripción de la mejora a realizar " dataDxfId="46"/>
    <tableColumn id="7" xr3:uid="{00000000-0010-0000-0100-000007000000}" name="Beneficio al Ciudadano y/o entidad" dataDxfId="45"/>
    <tableColumn id="8" xr3:uid="{00000000-0010-0000-0100-000008000000}" name="Dependencia Responsable" dataDxfId="44"/>
    <tableColumn id="9" xr3:uid="{00000000-0010-0000-0100-000009000000}" name="Fecha Programada" dataDxfId="43"/>
    <tableColumn id="5" xr3:uid="{9A5C45EA-AA22-4C1C-AB3F-FB6A720F4CB5}" name="SEGUIMIENTO PRIMER CUATRIMESTRE" dataDxfId="42"/>
    <tableColumn id="10" xr3:uid="{9A7BE646-5D3B-41DE-86B2-84B1C32244D0}" name="SEGUIMIENTO OCI" dataDxfId="41"/>
    <tableColumn id="11" xr3:uid="{9DA950FC-BB13-4BF4-AD6F-D6391BEFE69B}" name="CUMPLIMIENTO" dataDxfId="40">
      <calculatedColumnFormula>SUBTOTAL(101,K2)</calculatedColumnFormula>
    </tableColumn>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I9" totalsRowShown="0" headerRowDxfId="39" dataDxfId="37" headerRowBorderDxfId="38" tableBorderDxfId="36">
  <autoFilter ref="A2:I9" xr:uid="{00000000-0009-0000-0100-000005000000}"/>
  <tableColumns count="9">
    <tableColumn id="1" xr3:uid="{00000000-0010-0000-0200-000001000000}" name="#" dataDxfId="35"/>
    <tableColumn id="2" xr3:uid="{00000000-0010-0000-0200-000002000000}" name="Subcomponente / Procesos" dataDxfId="34"/>
    <tableColumn id="3" xr3:uid="{00000000-0010-0000-0200-000003000000}" name="Actividad " dataDxfId="33"/>
    <tableColumn id="4" xr3:uid="{00000000-0010-0000-0200-000004000000}" name="Meta o producto " dataDxfId="32"/>
    <tableColumn id="5" xr3:uid="{00000000-0010-0000-0200-000005000000}" name="Responsable " dataDxfId="31"/>
    <tableColumn id="6" xr3:uid="{00000000-0010-0000-0200-000006000000}" name="Fecha Programada " dataDxfId="30"/>
    <tableColumn id="7" xr3:uid="{7BDA09D6-CC13-42BE-BC0B-7F3BBE405AF1}" name="SEGUIMIENTO PRIMER CUATRIMESTRE" dataDxfId="29"/>
    <tableColumn id="8" xr3:uid="{C933E502-0AA6-40F3-88DB-426ABDD5DF77}" name="SEGUIMIENTO OCI" dataDxfId="28"/>
    <tableColumn id="9" xr3:uid="{AD8EC394-FAE9-4306-90D5-A1AD3D5560A5}" name="CUMPLIMIENTO" dataDxfId="27" dataCellStyle="Porcentaj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I11" totalsRowShown="0" headerRowDxfId="26" dataDxfId="24" headerRowBorderDxfId="25" tableBorderDxfId="23" totalsRowBorderDxfId="22">
  <autoFilter ref="A2:I11" xr:uid="{00000000-0009-0000-0100-000006000000}"/>
  <tableColumns count="9">
    <tableColumn id="1" xr3:uid="{00000000-0010-0000-0300-000001000000}" name="#" dataDxfId="21"/>
    <tableColumn id="2" xr3:uid="{00000000-0010-0000-0300-000002000000}" name="Subcomponente / Procesos" dataDxfId="20"/>
    <tableColumn id="3" xr3:uid="{00000000-0010-0000-0300-000003000000}" name="Actividad " dataDxfId="19"/>
    <tableColumn id="4" xr3:uid="{00000000-0010-0000-0300-000004000000}" name="Meta o producto " dataDxfId="18"/>
    <tableColumn id="5" xr3:uid="{00000000-0010-0000-0300-000005000000}" name="Responsable " dataDxfId="17"/>
    <tableColumn id="6" xr3:uid="{00000000-0010-0000-0300-000006000000}" name="Fecha Programada " dataDxfId="16"/>
    <tableColumn id="7" xr3:uid="{04E7B2BF-9466-41DA-A472-F86C9A0FE08C}" name="SEGUIMIENTO PRIMER CUATRIMESTRE" dataDxfId="15"/>
    <tableColumn id="8" xr3:uid="{5C5A49FB-8F51-4722-8779-96E4E0427AAB}" name="SEGUIMIENTO OCI" dataDxfId="14"/>
    <tableColumn id="9" xr3:uid="{6E5695EB-16E5-47BF-9F60-B5DE30504EE0}" name="CUMPLIMIENTO" dataDxfId="13"/>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I6" totalsRowShown="0" headerRowDxfId="12" dataDxfId="10" headerRowBorderDxfId="11" tableBorderDxfId="9">
  <autoFilter ref="A2:I6" xr:uid="{00000000-0009-0000-0100-00000A000000}"/>
  <tableColumns count="9">
    <tableColumn id="1" xr3:uid="{00000000-0010-0000-0400-000001000000}" name="#" dataDxfId="8"/>
    <tableColumn id="2" xr3:uid="{00000000-0010-0000-0400-000002000000}" name="Subcomponente / Procesos" dataDxfId="7"/>
    <tableColumn id="4" xr3:uid="{00000000-0010-0000-0400-000004000000}" name="Actividad " dataDxfId="6"/>
    <tableColumn id="5" xr3:uid="{00000000-0010-0000-0400-000005000000}" name="Meta o producto " dataDxfId="5"/>
    <tableColumn id="6" xr3:uid="{00000000-0010-0000-0400-000006000000}" name="Responsable " dataDxfId="4"/>
    <tableColumn id="7" xr3:uid="{00000000-0010-0000-0400-000007000000}" name="Fecha Programada " dataDxfId="3"/>
    <tableColumn id="3" xr3:uid="{27C8094B-DFAC-4ED3-91A5-F33A9C9319F7}" name="SEGUIMIENTO PRIMER CUATRIMESTRE" dataDxfId="2"/>
    <tableColumn id="8" xr3:uid="{8D0C40E9-E508-4BC5-9674-FA2827022071}" name="SEGUIMIENTO OCI" dataDxfId="1"/>
    <tableColumn id="9" xr3:uid="{2AA7878F-7919-4352-9A45-7344E872E5D4}" name="CUMPLIMIENTO"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C2F7B-3525-4813-B26B-E0CA072DFBFA}">
  <sheetPr>
    <tabColor theme="0"/>
  </sheetPr>
  <dimension ref="A1:E25"/>
  <sheetViews>
    <sheetView tabSelected="1" topLeftCell="A10" workbookViewId="0">
      <selection activeCell="K8" sqref="K8"/>
    </sheetView>
  </sheetViews>
  <sheetFormatPr baseColWidth="10" defaultRowHeight="15" x14ac:dyDescent="0.25"/>
  <cols>
    <col min="1" max="1" width="41" customWidth="1"/>
    <col min="2" max="2" width="15" customWidth="1"/>
    <col min="3" max="3" width="12.5703125" customWidth="1"/>
    <col min="4" max="4" width="10.5703125" customWidth="1"/>
    <col min="5" max="5" width="25.42578125" customWidth="1"/>
  </cols>
  <sheetData>
    <row r="1" spans="1:5" x14ac:dyDescent="0.25">
      <c r="A1" s="131" t="s">
        <v>242</v>
      </c>
    </row>
    <row r="2" spans="1:5" x14ac:dyDescent="0.25">
      <c r="A2" s="131" t="s">
        <v>243</v>
      </c>
    </row>
    <row r="3" spans="1:5" x14ac:dyDescent="0.25">
      <c r="A3" s="131" t="s">
        <v>244</v>
      </c>
      <c r="B3" t="s">
        <v>267</v>
      </c>
    </row>
    <row r="4" spans="1:5" x14ac:dyDescent="0.25">
      <c r="A4" s="131" t="s">
        <v>245</v>
      </c>
      <c r="B4" t="s">
        <v>268</v>
      </c>
    </row>
    <row r="5" spans="1:5" x14ac:dyDescent="0.25">
      <c r="A5" s="131" t="s">
        <v>246</v>
      </c>
      <c r="B5" t="s">
        <v>247</v>
      </c>
    </row>
    <row r="6" spans="1:5" ht="15.75" thickBot="1" x14ac:dyDescent="0.3">
      <c r="A6" s="131"/>
    </row>
    <row r="7" spans="1:5" ht="15.75" thickBot="1" x14ac:dyDescent="0.3">
      <c r="A7" s="12"/>
      <c r="B7" s="184" t="s">
        <v>269</v>
      </c>
      <c r="C7" s="185"/>
      <c r="D7" s="185"/>
      <c r="E7" s="186"/>
    </row>
    <row r="8" spans="1:5" ht="75.75" thickBot="1" x14ac:dyDescent="0.3">
      <c r="A8" s="132" t="s">
        <v>248</v>
      </c>
      <c r="B8" s="134" t="s">
        <v>249</v>
      </c>
      <c r="C8" s="133" t="s">
        <v>250</v>
      </c>
      <c r="D8" s="133" t="s">
        <v>251</v>
      </c>
      <c r="E8" s="135" t="s">
        <v>252</v>
      </c>
    </row>
    <row r="9" spans="1:5" ht="45.75" customHeight="1" x14ac:dyDescent="0.25">
      <c r="A9" s="136" t="s">
        <v>253</v>
      </c>
      <c r="B9" s="137">
        <v>7</v>
      </c>
      <c r="C9" s="138">
        <v>2.66</v>
      </c>
      <c r="D9" s="139">
        <f>+C9/B9</f>
        <v>0.38</v>
      </c>
      <c r="E9" s="140" t="s">
        <v>274</v>
      </c>
    </row>
    <row r="10" spans="1:5" ht="38.25" x14ac:dyDescent="0.25">
      <c r="A10" s="141" t="s">
        <v>254</v>
      </c>
      <c r="B10" s="143">
        <v>1</v>
      </c>
      <c r="C10" s="138">
        <v>0</v>
      </c>
      <c r="D10" s="139">
        <f t="shared" ref="D10:D15" si="0">+C10/B10</f>
        <v>0</v>
      </c>
      <c r="E10" s="140" t="s">
        <v>271</v>
      </c>
    </row>
    <row r="11" spans="1:5" ht="38.25" x14ac:dyDescent="0.25">
      <c r="A11" s="141" t="s">
        <v>255</v>
      </c>
      <c r="B11" s="143">
        <v>12</v>
      </c>
      <c r="C11" s="138">
        <v>2.2999999999999998</v>
      </c>
      <c r="D11" s="144">
        <f t="shared" si="0"/>
        <v>0.19166666666666665</v>
      </c>
      <c r="E11" s="145" t="s">
        <v>272</v>
      </c>
    </row>
    <row r="12" spans="1:5" ht="45.75" customHeight="1" x14ac:dyDescent="0.25">
      <c r="A12" s="141" t="s">
        <v>256</v>
      </c>
      <c r="B12" s="143">
        <v>7</v>
      </c>
      <c r="C12" s="142">
        <v>1.6</v>
      </c>
      <c r="D12" s="144">
        <f t="shared" si="0"/>
        <v>0.22857142857142859</v>
      </c>
      <c r="E12" s="145" t="s">
        <v>272</v>
      </c>
    </row>
    <row r="13" spans="1:5" ht="43.5" customHeight="1" x14ac:dyDescent="0.25">
      <c r="A13" s="141" t="s">
        <v>257</v>
      </c>
      <c r="B13" s="143">
        <v>8</v>
      </c>
      <c r="C13" s="146">
        <v>5.3</v>
      </c>
      <c r="D13" s="144">
        <f t="shared" si="0"/>
        <v>0.66249999999999998</v>
      </c>
      <c r="E13" s="145" t="s">
        <v>272</v>
      </c>
    </row>
    <row r="14" spans="1:5" ht="39" thickBot="1" x14ac:dyDescent="0.3">
      <c r="A14" s="141" t="s">
        <v>273</v>
      </c>
      <c r="B14" s="147">
        <v>3</v>
      </c>
      <c r="C14" s="148">
        <v>1.25</v>
      </c>
      <c r="D14" s="149">
        <f t="shared" si="0"/>
        <v>0.41666666666666669</v>
      </c>
      <c r="E14" s="145" t="s">
        <v>272</v>
      </c>
    </row>
    <row r="15" spans="1:5" s="151" customFormat="1" ht="15.75" thickBot="1" x14ac:dyDescent="0.3">
      <c r="A15" s="150" t="s">
        <v>258</v>
      </c>
      <c r="B15" s="180">
        <f>SUM(B9:B14)</f>
        <v>38</v>
      </c>
      <c r="C15" s="181">
        <f>SUM(C9:C14)</f>
        <v>13.11</v>
      </c>
      <c r="D15" s="182">
        <f t="shared" si="0"/>
        <v>0.34499999999999997</v>
      </c>
      <c r="E15" s="183" t="s">
        <v>259</v>
      </c>
    </row>
    <row r="16" spans="1:5" ht="33.75" customHeight="1" x14ac:dyDescent="0.25">
      <c r="A16" s="187" t="s">
        <v>270</v>
      </c>
      <c r="B16" s="187"/>
      <c r="C16" s="187"/>
      <c r="D16" s="187"/>
      <c r="E16" s="187"/>
    </row>
    <row r="17" spans="1:5" x14ac:dyDescent="0.25">
      <c r="A17" s="152"/>
    </row>
    <row r="18" spans="1:5" x14ac:dyDescent="0.25">
      <c r="A18" s="131" t="s">
        <v>260</v>
      </c>
    </row>
    <row r="19" spans="1:5" ht="30.75" customHeight="1" x14ac:dyDescent="0.25">
      <c r="A19" s="188" t="s">
        <v>261</v>
      </c>
      <c r="B19" s="188"/>
      <c r="C19" s="188"/>
      <c r="D19" s="188"/>
      <c r="E19" s="188"/>
    </row>
    <row r="20" spans="1:5" ht="28.5" customHeight="1" x14ac:dyDescent="0.25">
      <c r="A20" s="188" t="s">
        <v>262</v>
      </c>
      <c r="B20" s="188"/>
      <c r="C20" s="188"/>
      <c r="D20" s="188"/>
      <c r="E20" s="188"/>
    </row>
    <row r="21" spans="1:5" x14ac:dyDescent="0.25">
      <c r="A21" s="153" t="s">
        <v>263</v>
      </c>
    </row>
    <row r="22" spans="1:5" x14ac:dyDescent="0.25">
      <c r="A22" s="154" t="s">
        <v>264</v>
      </c>
    </row>
    <row r="23" spans="1:5" x14ac:dyDescent="0.25">
      <c r="A23" s="155" t="s">
        <v>265</v>
      </c>
    </row>
    <row r="24" spans="1:5" x14ac:dyDescent="0.25">
      <c r="A24" s="12"/>
    </row>
    <row r="25" spans="1:5" x14ac:dyDescent="0.25">
      <c r="A25" s="131" t="s">
        <v>266</v>
      </c>
    </row>
  </sheetData>
  <mergeCells count="4">
    <mergeCell ref="B7:E7"/>
    <mergeCell ref="A16:E16"/>
    <mergeCell ref="A19:E19"/>
    <mergeCell ref="A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33"/>
  <sheetViews>
    <sheetView showGridLines="0" zoomScale="60" zoomScaleNormal="60" zoomScaleSheetLayoutView="150" workbookViewId="0">
      <pane ySplit="2" topLeftCell="A8" activePane="bottomLeft" state="frozen"/>
      <selection pane="bottomLeft" activeCell="J8" sqref="J8"/>
    </sheetView>
  </sheetViews>
  <sheetFormatPr baseColWidth="10" defaultColWidth="11.42578125" defaultRowHeight="15" x14ac:dyDescent="0.25"/>
  <cols>
    <col min="1" max="1" width="6.28515625" style="6" customWidth="1"/>
    <col min="2" max="2" width="31.28515625" style="11" customWidth="1"/>
    <col min="3" max="3" width="34.85546875" style="6" customWidth="1"/>
    <col min="4" max="4" width="27.7109375" style="6" customWidth="1"/>
    <col min="5" max="5" width="23.85546875" style="6" customWidth="1"/>
    <col min="6" max="6" width="27.7109375" style="7" customWidth="1"/>
    <col min="7" max="7" width="36.140625" style="71" bestFit="1" customWidth="1"/>
    <col min="8" max="8" width="44" style="6" customWidth="1"/>
    <col min="9" max="9" width="29.5703125" style="6" customWidth="1"/>
    <col min="10" max="16384" width="11.42578125" style="6"/>
  </cols>
  <sheetData>
    <row r="1" spans="1:11" ht="64.5" customHeight="1" thickTop="1" thickBot="1" x14ac:dyDescent="0.3">
      <c r="A1" s="189"/>
      <c r="B1" s="190"/>
      <c r="C1" s="191" t="s">
        <v>0</v>
      </c>
      <c r="D1" s="192"/>
      <c r="E1" s="192"/>
      <c r="F1" s="192"/>
      <c r="G1" s="193"/>
    </row>
    <row r="2" spans="1:11" s="5" customFormat="1" ht="40.5" customHeight="1" thickTop="1" thickBot="1" x14ac:dyDescent="0.3">
      <c r="A2" s="47" t="s">
        <v>1</v>
      </c>
      <c r="B2" s="47" t="s">
        <v>2</v>
      </c>
      <c r="C2" s="47" t="s">
        <v>3</v>
      </c>
      <c r="D2" s="47" t="s">
        <v>4</v>
      </c>
      <c r="E2" s="47" t="s">
        <v>5</v>
      </c>
      <c r="F2" s="47" t="s">
        <v>6</v>
      </c>
      <c r="G2" s="73" t="s">
        <v>7</v>
      </c>
      <c r="H2" s="95" t="s">
        <v>222</v>
      </c>
      <c r="I2" s="96" t="s">
        <v>223</v>
      </c>
    </row>
    <row r="3" spans="1:11" s="10" customFormat="1" ht="93" customHeight="1" thickBot="1" x14ac:dyDescent="0.3">
      <c r="A3" s="86">
        <v>1</v>
      </c>
      <c r="B3" s="18" t="s">
        <v>8</v>
      </c>
      <c r="C3" s="14" t="s">
        <v>9</v>
      </c>
      <c r="D3" s="14" t="s">
        <v>10</v>
      </c>
      <c r="E3" s="15" t="s">
        <v>11</v>
      </c>
      <c r="F3" s="19" t="s">
        <v>12</v>
      </c>
      <c r="G3" s="72" t="s">
        <v>13</v>
      </c>
      <c r="H3" s="88" t="s">
        <v>225</v>
      </c>
      <c r="I3" s="89">
        <v>0</v>
      </c>
    </row>
    <row r="4" spans="1:11" s="10" customFormat="1" ht="93" customHeight="1" thickBot="1" x14ac:dyDescent="0.3">
      <c r="A4" s="86">
        <f>+A3+1</f>
        <v>2</v>
      </c>
      <c r="B4" s="18" t="s">
        <v>8</v>
      </c>
      <c r="C4" s="15" t="s">
        <v>14</v>
      </c>
      <c r="D4" s="15" t="s">
        <v>15</v>
      </c>
      <c r="E4" s="15" t="s">
        <v>11</v>
      </c>
      <c r="F4" s="20" t="s">
        <v>16</v>
      </c>
      <c r="G4" s="72" t="s">
        <v>13</v>
      </c>
      <c r="H4" s="88" t="s">
        <v>225</v>
      </c>
      <c r="I4" s="90">
        <v>0</v>
      </c>
    </row>
    <row r="5" spans="1:11" s="10" customFormat="1" ht="93" customHeight="1" thickBot="1" x14ac:dyDescent="0.3">
      <c r="A5" s="86">
        <f t="shared" ref="A5:A9" si="0">+A4+1</f>
        <v>3</v>
      </c>
      <c r="B5" s="18" t="s">
        <v>8</v>
      </c>
      <c r="C5" s="15" t="s">
        <v>17</v>
      </c>
      <c r="D5" s="15" t="s">
        <v>18</v>
      </c>
      <c r="E5" s="15" t="s">
        <v>11</v>
      </c>
      <c r="F5" s="20" t="s">
        <v>16</v>
      </c>
      <c r="G5" s="72" t="s">
        <v>13</v>
      </c>
      <c r="H5" s="88" t="s">
        <v>225</v>
      </c>
      <c r="I5" s="90">
        <v>0</v>
      </c>
    </row>
    <row r="6" spans="1:11" ht="81" customHeight="1" thickBot="1" x14ac:dyDescent="0.3">
      <c r="A6" s="86">
        <f t="shared" si="0"/>
        <v>4</v>
      </c>
      <c r="B6" s="18" t="s">
        <v>19</v>
      </c>
      <c r="C6" s="15" t="s">
        <v>20</v>
      </c>
      <c r="D6" s="15" t="s">
        <v>21</v>
      </c>
      <c r="E6" s="15" t="s">
        <v>11</v>
      </c>
      <c r="F6" s="20" t="s">
        <v>22</v>
      </c>
      <c r="G6" s="15" t="s">
        <v>23</v>
      </c>
      <c r="H6" s="87" t="s">
        <v>226</v>
      </c>
      <c r="I6" s="91">
        <v>1</v>
      </c>
    </row>
    <row r="7" spans="1:11" ht="86.25" customHeight="1" thickBot="1" x14ac:dyDescent="0.3">
      <c r="A7" s="86">
        <f t="shared" si="0"/>
        <v>5</v>
      </c>
      <c r="B7" s="18" t="s">
        <v>24</v>
      </c>
      <c r="C7" s="15" t="s">
        <v>25</v>
      </c>
      <c r="D7" s="15" t="s">
        <v>26</v>
      </c>
      <c r="E7" s="15" t="s">
        <v>11</v>
      </c>
      <c r="F7" s="20" t="s">
        <v>27</v>
      </c>
      <c r="G7" s="15" t="s">
        <v>28</v>
      </c>
      <c r="H7" s="87" t="s">
        <v>220</v>
      </c>
      <c r="I7" s="91">
        <v>1</v>
      </c>
    </row>
    <row r="8" spans="1:11" ht="86.25" customHeight="1" thickBot="1" x14ac:dyDescent="0.3">
      <c r="A8" s="86">
        <f t="shared" si="0"/>
        <v>6</v>
      </c>
      <c r="B8" s="18" t="s">
        <v>29</v>
      </c>
      <c r="C8" s="15" t="s">
        <v>30</v>
      </c>
      <c r="D8" s="15" t="s">
        <v>31</v>
      </c>
      <c r="E8" s="15" t="s">
        <v>32</v>
      </c>
      <c r="F8" s="21" t="s">
        <v>33</v>
      </c>
      <c r="G8" s="15" t="s">
        <v>34</v>
      </c>
      <c r="H8" s="87" t="s">
        <v>227</v>
      </c>
      <c r="I8" s="91">
        <v>0.33</v>
      </c>
    </row>
    <row r="9" spans="1:11" ht="90" customHeight="1" thickBot="1" x14ac:dyDescent="0.3">
      <c r="A9" s="86">
        <f t="shared" si="0"/>
        <v>7</v>
      </c>
      <c r="B9" s="18" t="s">
        <v>35</v>
      </c>
      <c r="C9" s="18" t="s">
        <v>36</v>
      </c>
      <c r="D9" s="15" t="s">
        <v>37</v>
      </c>
      <c r="E9" s="18" t="s">
        <v>38</v>
      </c>
      <c r="F9" s="22" t="s">
        <v>39</v>
      </c>
      <c r="G9" s="74" t="s">
        <v>40</v>
      </c>
      <c r="H9" s="92" t="s">
        <v>221</v>
      </c>
      <c r="I9" s="91">
        <v>0.33</v>
      </c>
      <c r="K9" s="170"/>
    </row>
    <row r="10" spans="1:11" ht="38.25" customHeight="1" thickBot="1" x14ac:dyDescent="0.3">
      <c r="A10" s="9" t="s">
        <v>41</v>
      </c>
      <c r="B10" s="13"/>
      <c r="F10" s="6"/>
      <c r="H10" s="171" t="s">
        <v>224</v>
      </c>
      <c r="I10" s="172">
        <f>AVERAGE(I3:I9)</f>
        <v>0.38</v>
      </c>
    </row>
    <row r="11" spans="1:11" x14ac:dyDescent="0.25">
      <c r="B11" s="13"/>
      <c r="F11" s="6"/>
    </row>
    <row r="12" spans="1:11" x14ac:dyDescent="0.25">
      <c r="B12" s="13"/>
      <c r="F12" s="6"/>
    </row>
    <row r="13" spans="1:11" x14ac:dyDescent="0.25">
      <c r="B13" s="13"/>
      <c r="F13" s="6"/>
    </row>
    <row r="14" spans="1:11" x14ac:dyDescent="0.25">
      <c r="B14" s="13"/>
      <c r="F14" s="6"/>
    </row>
    <row r="15" spans="1:11" x14ac:dyDescent="0.25">
      <c r="B15" s="13"/>
      <c r="F15" s="6"/>
    </row>
    <row r="16" spans="1:11" x14ac:dyDescent="0.25">
      <c r="B16" s="13"/>
      <c r="F16" s="6"/>
    </row>
    <row r="17" spans="6:6" x14ac:dyDescent="0.25">
      <c r="F17" s="6"/>
    </row>
    <row r="18" spans="6:6" x14ac:dyDescent="0.25">
      <c r="F18" s="6"/>
    </row>
    <row r="19" spans="6:6" x14ac:dyDescent="0.25">
      <c r="F19" s="6"/>
    </row>
    <row r="20" spans="6:6" x14ac:dyDescent="0.25">
      <c r="F20" s="6"/>
    </row>
    <row r="21" spans="6:6" x14ac:dyDescent="0.25">
      <c r="F21" s="6"/>
    </row>
    <row r="22" spans="6:6" x14ac:dyDescent="0.25">
      <c r="F22" s="6"/>
    </row>
    <row r="23" spans="6:6" x14ac:dyDescent="0.25">
      <c r="F23" s="6"/>
    </row>
    <row r="24" spans="6:6" x14ac:dyDescent="0.25">
      <c r="F24" s="6"/>
    </row>
    <row r="25" spans="6:6" x14ac:dyDescent="0.25">
      <c r="F25" s="6"/>
    </row>
    <row r="26" spans="6:6" x14ac:dyDescent="0.25">
      <c r="F26" s="6"/>
    </row>
    <row r="27" spans="6:6" x14ac:dyDescent="0.25">
      <c r="F27" s="6"/>
    </row>
    <row r="28" spans="6:6" x14ac:dyDescent="0.25">
      <c r="F28" s="6"/>
    </row>
    <row r="29" spans="6:6" x14ac:dyDescent="0.25">
      <c r="F29" s="6"/>
    </row>
    <row r="30" spans="6:6" x14ac:dyDescent="0.25">
      <c r="F30" s="6"/>
    </row>
    <row r="31" spans="6:6" x14ac:dyDescent="0.25">
      <c r="F31" s="6"/>
    </row>
    <row r="32" spans="6:6" x14ac:dyDescent="0.25">
      <c r="F32" s="6"/>
    </row>
    <row r="33" spans="6:6" x14ac:dyDescent="0.25">
      <c r="F33" s="6"/>
    </row>
  </sheetData>
  <mergeCells count="2">
    <mergeCell ref="A1:B1"/>
    <mergeCell ref="C1:G1"/>
  </mergeCells>
  <phoneticPr fontId="21" type="noConversion"/>
  <dataValidations count="1">
    <dataValidation type="list" allowBlank="1" showInputMessage="1" showErrorMessage="1" sqref="B6:B9"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26"/>
  <sheetViews>
    <sheetView topLeftCell="D1" zoomScale="70" zoomScaleNormal="70" zoomScaleSheetLayoutView="110" workbookViewId="0">
      <pane ySplit="2" topLeftCell="A3" activePane="bottomLeft" state="frozen"/>
      <selection pane="bottomLeft" activeCell="J3" sqref="J3"/>
    </sheetView>
  </sheetViews>
  <sheetFormatPr baseColWidth="10" defaultColWidth="11.42578125" defaultRowHeight="15" x14ac:dyDescent="0.25"/>
  <cols>
    <col min="1" max="1" width="5.5703125" style="1" customWidth="1"/>
    <col min="2" max="2" width="37.28515625" style="1" customWidth="1"/>
    <col min="3" max="3" width="27" style="1" customWidth="1"/>
    <col min="4" max="4" width="29.28515625" style="1" customWidth="1"/>
    <col min="5" max="5" width="45" style="1" customWidth="1"/>
    <col min="6" max="6" width="34.28515625" style="3" customWidth="1"/>
    <col min="7" max="7" width="21" style="1" customWidth="1"/>
    <col min="8" max="8" width="22.140625" style="1" customWidth="1"/>
    <col min="9" max="9" width="42" style="1" customWidth="1"/>
    <col min="10" max="10" width="47" style="1" customWidth="1"/>
    <col min="11" max="11" width="20" style="1" customWidth="1"/>
    <col min="12" max="16384" width="11.42578125" style="1"/>
  </cols>
  <sheetData>
    <row r="1" spans="1:11" ht="64.5" customHeight="1" thickTop="1" thickBot="1" x14ac:dyDescent="0.3">
      <c r="A1" s="191"/>
      <c r="B1" s="192"/>
      <c r="C1" s="194" t="s">
        <v>42</v>
      </c>
      <c r="D1" s="195"/>
      <c r="E1" s="195"/>
      <c r="F1" s="195"/>
      <c r="G1" s="195"/>
      <c r="H1" s="195"/>
      <c r="I1" s="196"/>
    </row>
    <row r="2" spans="1:11" s="23" customFormat="1" ht="46.5" customHeight="1" thickTop="1" x14ac:dyDescent="0.25">
      <c r="A2" s="47" t="s">
        <v>1</v>
      </c>
      <c r="B2" s="47" t="s">
        <v>43</v>
      </c>
      <c r="C2" s="47" t="s">
        <v>44</v>
      </c>
      <c r="D2" s="47" t="s">
        <v>45</v>
      </c>
      <c r="E2" s="47" t="s">
        <v>46</v>
      </c>
      <c r="F2" s="47" t="s">
        <v>47</v>
      </c>
      <c r="G2" s="47" t="s">
        <v>48</v>
      </c>
      <c r="H2" s="47" t="s">
        <v>49</v>
      </c>
      <c r="I2" s="75" t="s">
        <v>7</v>
      </c>
      <c r="J2" s="93" t="s">
        <v>222</v>
      </c>
      <c r="K2" s="93" t="s">
        <v>223</v>
      </c>
    </row>
    <row r="3" spans="1:11" s="8" customFormat="1" ht="195.75" customHeight="1" thickBot="1" x14ac:dyDescent="0.3">
      <c r="A3" s="24">
        <v>1</v>
      </c>
      <c r="B3" s="25" t="s">
        <v>50</v>
      </c>
      <c r="C3" s="25" t="s">
        <v>51</v>
      </c>
      <c r="D3" s="26" t="s">
        <v>52</v>
      </c>
      <c r="E3" s="26" t="s">
        <v>53</v>
      </c>
      <c r="F3" s="27" t="s">
        <v>54</v>
      </c>
      <c r="G3" s="26" t="s">
        <v>55</v>
      </c>
      <c r="H3" s="28" t="s">
        <v>56</v>
      </c>
      <c r="I3" s="72" t="s">
        <v>57</v>
      </c>
      <c r="J3" s="99" t="s">
        <v>284</v>
      </c>
      <c r="K3" s="98">
        <v>0</v>
      </c>
    </row>
    <row r="4" spans="1:11" ht="18.75" thickBot="1" x14ac:dyDescent="0.3">
      <c r="A4" s="24"/>
      <c r="B4" s="25"/>
      <c r="C4" s="25"/>
      <c r="D4" s="26"/>
      <c r="E4" s="26"/>
      <c r="F4" s="97"/>
      <c r="G4" s="26"/>
      <c r="H4" s="28"/>
      <c r="I4" s="78"/>
      <c r="J4" s="175" t="s">
        <v>224</v>
      </c>
      <c r="K4" s="176">
        <f t="shared" ref="K4" si="0">SUBTOTAL(101,K3)</f>
        <v>0</v>
      </c>
    </row>
    <row r="5" spans="1:11" x14ac:dyDescent="0.25">
      <c r="F5" s="1"/>
    </row>
    <row r="6" spans="1:11" x14ac:dyDescent="0.25">
      <c r="F6" s="1"/>
    </row>
    <row r="7" spans="1:11" x14ac:dyDescent="0.25">
      <c r="F7" s="1"/>
    </row>
    <row r="8" spans="1:11" x14ac:dyDescent="0.25">
      <c r="F8" s="1"/>
    </row>
    <row r="9" spans="1:11" x14ac:dyDescent="0.25">
      <c r="E9" s="1" t="s">
        <v>58</v>
      </c>
      <c r="F9" s="1"/>
    </row>
    <row r="10" spans="1:11" x14ac:dyDescent="0.25">
      <c r="F10" s="1"/>
    </row>
    <row r="11" spans="1:11" x14ac:dyDescent="0.25">
      <c r="B11" s="12"/>
      <c r="C11"/>
      <c r="D11"/>
      <c r="E11"/>
      <c r="F11"/>
      <c r="G11"/>
      <c r="H11"/>
    </row>
    <row r="12" spans="1:11" x14ac:dyDescent="0.25">
      <c r="B12" s="12"/>
      <c r="C12" s="12"/>
      <c r="D12" s="12"/>
      <c r="E12" s="12"/>
      <c r="F12" s="12"/>
      <c r="G12" s="12"/>
      <c r="H12" s="12"/>
    </row>
    <row r="13" spans="1:11" x14ac:dyDescent="0.25">
      <c r="F13" s="1"/>
    </row>
    <row r="14" spans="1:11" x14ac:dyDescent="0.25">
      <c r="F14" s="1"/>
    </row>
    <row r="15" spans="1:11" x14ac:dyDescent="0.25">
      <c r="F15" s="1"/>
    </row>
    <row r="16" spans="1:11" x14ac:dyDescent="0.25">
      <c r="F16" s="1"/>
    </row>
    <row r="17" spans="6:6" x14ac:dyDescent="0.25">
      <c r="F17" s="1"/>
    </row>
    <row r="18" spans="6:6" x14ac:dyDescent="0.25">
      <c r="F18" s="1"/>
    </row>
    <row r="19" spans="6:6" x14ac:dyDescent="0.25">
      <c r="F19" s="1"/>
    </row>
    <row r="20" spans="6:6" x14ac:dyDescent="0.25">
      <c r="F20" s="1"/>
    </row>
    <row r="21" spans="6:6" x14ac:dyDescent="0.25">
      <c r="F21" s="1"/>
    </row>
    <row r="22" spans="6:6" x14ac:dyDescent="0.25">
      <c r="F22" s="1"/>
    </row>
    <row r="23" spans="6:6" x14ac:dyDescent="0.25">
      <c r="F23" s="1"/>
    </row>
    <row r="24" spans="6:6" x14ac:dyDescent="0.25">
      <c r="F24" s="1"/>
    </row>
    <row r="25" spans="6:6" x14ac:dyDescent="0.25">
      <c r="F25" s="1"/>
    </row>
    <row r="26" spans="6:6" x14ac:dyDescent="0.25">
      <c r="F26" s="1"/>
    </row>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R25"/>
  <sheetViews>
    <sheetView topLeftCell="E11" zoomScale="60" zoomScaleNormal="60" workbookViewId="0">
      <selection activeCell="Q15" sqref="Q15"/>
    </sheetView>
  </sheetViews>
  <sheetFormatPr baseColWidth="10" defaultColWidth="11.42578125" defaultRowHeight="15" x14ac:dyDescent="0.2"/>
  <cols>
    <col min="1" max="1" width="11.42578125" style="31"/>
    <col min="2" max="2" width="34.42578125" style="31" customWidth="1"/>
    <col min="3" max="3" width="62.5703125" style="31" customWidth="1"/>
    <col min="4" max="4" width="59.140625" style="31" customWidth="1"/>
    <col min="5" max="5" width="61.7109375" style="31" customWidth="1"/>
    <col min="6" max="6" width="10" style="34" customWidth="1"/>
    <col min="7" max="7" width="7.42578125" style="34" customWidth="1"/>
    <col min="8" max="8" width="10.5703125" style="34" customWidth="1"/>
    <col min="9" max="9" width="7.7109375" style="34" customWidth="1"/>
    <col min="10" max="10" width="10.5703125" style="34" customWidth="1"/>
    <col min="11" max="11" width="28.140625" style="31" customWidth="1"/>
    <col min="12" max="14" width="9.5703125" style="4" customWidth="1"/>
    <col min="15" max="15" width="27.42578125" style="35" customWidth="1"/>
    <col min="16" max="16" width="39.42578125" style="31" customWidth="1"/>
    <col min="17" max="17" width="35.42578125" style="107" customWidth="1"/>
    <col min="18" max="18" width="22.7109375" style="101" customWidth="1"/>
    <col min="19" max="16384" width="11.42578125" style="31"/>
  </cols>
  <sheetData>
    <row r="1" spans="1:18" ht="64.5" customHeight="1" thickTop="1" thickBot="1" x14ac:dyDescent="0.3">
      <c r="C1" s="194" t="s">
        <v>59</v>
      </c>
      <c r="D1" s="195"/>
      <c r="E1" s="195"/>
      <c r="F1" s="195"/>
      <c r="G1" s="195"/>
      <c r="H1" s="195"/>
      <c r="I1" s="195"/>
      <c r="J1" s="195"/>
      <c r="K1" s="195"/>
      <c r="L1" s="195"/>
      <c r="M1" s="195"/>
      <c r="N1" s="195"/>
      <c r="O1" s="195"/>
      <c r="P1" s="196"/>
      <c r="Q1" s="104"/>
    </row>
    <row r="2" spans="1:18" s="36" customFormat="1" ht="72.75" customHeight="1" thickTop="1" x14ac:dyDescent="0.25">
      <c r="B2" s="199" t="s">
        <v>60</v>
      </c>
      <c r="C2" s="200"/>
      <c r="D2" s="200"/>
      <c r="E2" s="200"/>
      <c r="F2" s="200"/>
      <c r="G2" s="200"/>
      <c r="H2" s="200"/>
      <c r="I2" s="200"/>
      <c r="J2" s="200"/>
      <c r="K2" s="200"/>
      <c r="L2" s="200"/>
      <c r="M2" s="200"/>
      <c r="N2" s="200"/>
      <c r="O2" s="200"/>
      <c r="P2" s="200"/>
      <c r="Q2" s="105"/>
      <c r="R2" s="103"/>
    </row>
    <row r="3" spans="1:18" s="29" customFormat="1" ht="109.5" customHeight="1" x14ac:dyDescent="0.25">
      <c r="B3" s="42" t="s">
        <v>61</v>
      </c>
      <c r="C3" s="42" t="s">
        <v>62</v>
      </c>
      <c r="D3" s="42" t="s">
        <v>63</v>
      </c>
      <c r="E3" s="42" t="s">
        <v>64</v>
      </c>
      <c r="F3" s="43" t="s">
        <v>65</v>
      </c>
      <c r="G3" s="43" t="s">
        <v>66</v>
      </c>
      <c r="H3" s="43" t="s">
        <v>67</v>
      </c>
      <c r="I3" s="43" t="s">
        <v>68</v>
      </c>
      <c r="J3" s="43" t="s">
        <v>69</v>
      </c>
      <c r="K3" s="42" t="s">
        <v>70</v>
      </c>
      <c r="L3" s="43" t="s">
        <v>71</v>
      </c>
      <c r="M3" s="43" t="s">
        <v>72</v>
      </c>
      <c r="N3" s="43" t="s">
        <v>73</v>
      </c>
      <c r="O3" s="42" t="s">
        <v>74</v>
      </c>
      <c r="P3" s="76" t="s">
        <v>7</v>
      </c>
      <c r="Q3" s="100" t="s">
        <v>222</v>
      </c>
      <c r="R3" s="100" t="s">
        <v>223</v>
      </c>
    </row>
    <row r="4" spans="1:18" ht="120" customHeight="1" x14ac:dyDescent="0.25">
      <c r="A4" s="31">
        <v>1</v>
      </c>
      <c r="B4" s="18" t="s">
        <v>75</v>
      </c>
      <c r="C4" s="37" t="s">
        <v>76</v>
      </c>
      <c r="D4" s="17" t="s">
        <v>77</v>
      </c>
      <c r="E4" s="17" t="s">
        <v>78</v>
      </c>
      <c r="F4" s="46"/>
      <c r="G4" s="46" t="s">
        <v>79</v>
      </c>
      <c r="H4" s="46"/>
      <c r="I4" s="46"/>
      <c r="J4" s="46"/>
      <c r="K4" s="16" t="s">
        <v>55</v>
      </c>
      <c r="L4" s="45" t="s">
        <v>80</v>
      </c>
      <c r="M4" s="45"/>
      <c r="N4" s="45"/>
      <c r="O4" s="17" t="s">
        <v>81</v>
      </c>
      <c r="P4" s="77" t="s">
        <v>82</v>
      </c>
      <c r="Q4" s="106" t="s">
        <v>228</v>
      </c>
      <c r="R4" s="102">
        <v>1</v>
      </c>
    </row>
    <row r="5" spans="1:18" s="30" customFormat="1" ht="72.75" customHeight="1" x14ac:dyDescent="0.25">
      <c r="A5" s="30">
        <v>2</v>
      </c>
      <c r="B5" s="18" t="s">
        <v>83</v>
      </c>
      <c r="C5" s="37" t="s">
        <v>84</v>
      </c>
      <c r="D5" s="37" t="s">
        <v>85</v>
      </c>
      <c r="E5" s="37" t="s">
        <v>86</v>
      </c>
      <c r="F5" s="44" t="s">
        <v>79</v>
      </c>
      <c r="G5" s="44"/>
      <c r="H5" s="44"/>
      <c r="I5" s="44"/>
      <c r="J5" s="44"/>
      <c r="K5" s="16" t="s">
        <v>55</v>
      </c>
      <c r="L5" s="44" t="s">
        <v>79</v>
      </c>
      <c r="M5" s="44"/>
      <c r="N5" s="44"/>
      <c r="O5" s="38" t="s">
        <v>87</v>
      </c>
      <c r="P5" s="77" t="s">
        <v>88</v>
      </c>
      <c r="Q5" s="106" t="s">
        <v>282</v>
      </c>
      <c r="R5" s="102">
        <v>1</v>
      </c>
    </row>
    <row r="6" spans="1:18" ht="79.5" customHeight="1" x14ac:dyDescent="0.25">
      <c r="A6" s="31">
        <v>3</v>
      </c>
      <c r="B6" s="49" t="s">
        <v>89</v>
      </c>
      <c r="C6" s="39" t="s">
        <v>90</v>
      </c>
      <c r="D6" s="37" t="s">
        <v>91</v>
      </c>
      <c r="E6" s="39" t="s">
        <v>92</v>
      </c>
      <c r="F6" s="46" t="s">
        <v>79</v>
      </c>
      <c r="G6" s="46"/>
      <c r="H6" s="46"/>
      <c r="I6" s="46"/>
      <c r="J6" s="46"/>
      <c r="K6" s="16" t="s">
        <v>93</v>
      </c>
      <c r="L6" s="45"/>
      <c r="M6" s="45"/>
      <c r="N6" s="45"/>
      <c r="O6" s="17" t="s">
        <v>94</v>
      </c>
      <c r="P6" s="77" t="s">
        <v>13</v>
      </c>
      <c r="Q6" s="106" t="s">
        <v>229</v>
      </c>
      <c r="R6" s="102">
        <v>0</v>
      </c>
    </row>
    <row r="7" spans="1:18" s="32" customFormat="1" ht="86.25" customHeight="1" x14ac:dyDescent="0.25">
      <c r="A7" s="31">
        <v>4</v>
      </c>
      <c r="B7" s="18" t="s">
        <v>95</v>
      </c>
      <c r="C7" s="37" t="s">
        <v>96</v>
      </c>
      <c r="D7" s="39" t="s">
        <v>97</v>
      </c>
      <c r="E7" s="39" t="s">
        <v>98</v>
      </c>
      <c r="F7" s="45"/>
      <c r="G7" s="46" t="s">
        <v>80</v>
      </c>
      <c r="H7" s="46" t="s">
        <v>80</v>
      </c>
      <c r="I7" s="46"/>
      <c r="J7" s="46"/>
      <c r="K7" s="16" t="s">
        <v>99</v>
      </c>
      <c r="L7" s="45"/>
      <c r="M7" s="45"/>
      <c r="N7" s="45" t="s">
        <v>80</v>
      </c>
      <c r="O7" s="38" t="s">
        <v>100</v>
      </c>
      <c r="P7" s="77" t="s">
        <v>13</v>
      </c>
      <c r="Q7" s="106" t="s">
        <v>230</v>
      </c>
      <c r="R7" s="102">
        <v>0</v>
      </c>
    </row>
    <row r="8" spans="1:18" ht="63" customHeight="1" x14ac:dyDescent="0.25">
      <c r="A8" s="30">
        <v>5</v>
      </c>
      <c r="B8" s="49" t="s">
        <v>75</v>
      </c>
      <c r="C8" s="39" t="s">
        <v>101</v>
      </c>
      <c r="D8" s="39" t="s">
        <v>102</v>
      </c>
      <c r="E8" s="39" t="s">
        <v>103</v>
      </c>
      <c r="F8" s="45"/>
      <c r="G8" s="45" t="s">
        <v>79</v>
      </c>
      <c r="H8" s="45" t="s">
        <v>79</v>
      </c>
      <c r="I8" s="45"/>
      <c r="J8" s="45"/>
      <c r="K8" s="16" t="s">
        <v>104</v>
      </c>
      <c r="L8" s="45"/>
      <c r="M8" s="45" t="s">
        <v>80</v>
      </c>
      <c r="N8" s="45"/>
      <c r="O8" s="38" t="s">
        <v>87</v>
      </c>
      <c r="P8" s="77" t="s">
        <v>13</v>
      </c>
      <c r="Q8" s="106" t="s">
        <v>229</v>
      </c>
      <c r="R8" s="102">
        <v>0</v>
      </c>
    </row>
    <row r="9" spans="1:18" ht="55.5" customHeight="1" x14ac:dyDescent="0.25">
      <c r="A9" s="31">
        <v>6</v>
      </c>
      <c r="B9" s="49" t="s">
        <v>75</v>
      </c>
      <c r="C9" s="39" t="s">
        <v>105</v>
      </c>
      <c r="D9" s="197" t="s">
        <v>106</v>
      </c>
      <c r="E9" s="39" t="s">
        <v>107</v>
      </c>
      <c r="F9" s="45"/>
      <c r="G9" s="45" t="s">
        <v>79</v>
      </c>
      <c r="H9" s="45" t="s">
        <v>79</v>
      </c>
      <c r="I9" s="45"/>
      <c r="J9" s="45"/>
      <c r="K9" s="16" t="s">
        <v>55</v>
      </c>
      <c r="L9" s="45"/>
      <c r="M9" s="45" t="s">
        <v>80</v>
      </c>
      <c r="N9" s="45"/>
      <c r="O9" s="38" t="s">
        <v>108</v>
      </c>
      <c r="P9" s="77" t="s">
        <v>13</v>
      </c>
      <c r="Q9" s="106" t="s">
        <v>231</v>
      </c>
      <c r="R9" s="102">
        <v>0</v>
      </c>
    </row>
    <row r="10" spans="1:18" ht="46.5" customHeight="1" x14ac:dyDescent="0.25">
      <c r="A10" s="31">
        <v>7</v>
      </c>
      <c r="B10" s="49" t="s">
        <v>75</v>
      </c>
      <c r="C10" s="39" t="s">
        <v>109</v>
      </c>
      <c r="D10" s="198"/>
      <c r="E10" s="39" t="s">
        <v>110</v>
      </c>
      <c r="F10" s="45"/>
      <c r="G10" s="45" t="s">
        <v>79</v>
      </c>
      <c r="H10" s="45" t="s">
        <v>79</v>
      </c>
      <c r="I10" s="45"/>
      <c r="J10" s="45"/>
      <c r="K10" s="16" t="s">
        <v>111</v>
      </c>
      <c r="L10" s="45"/>
      <c r="M10" s="45" t="s">
        <v>80</v>
      </c>
      <c r="N10" s="45"/>
      <c r="O10" s="38" t="s">
        <v>112</v>
      </c>
      <c r="P10" s="77" t="s">
        <v>13</v>
      </c>
      <c r="Q10" s="106" t="s">
        <v>232</v>
      </c>
      <c r="R10" s="102">
        <v>0</v>
      </c>
    </row>
    <row r="11" spans="1:18" ht="63" customHeight="1" x14ac:dyDescent="0.25">
      <c r="A11" s="30">
        <v>8</v>
      </c>
      <c r="B11" s="49" t="s">
        <v>75</v>
      </c>
      <c r="C11" s="39" t="s">
        <v>113</v>
      </c>
      <c r="D11" s="39" t="s">
        <v>114</v>
      </c>
      <c r="E11" s="39" t="s">
        <v>115</v>
      </c>
      <c r="F11" s="45"/>
      <c r="G11" s="45" t="s">
        <v>79</v>
      </c>
      <c r="H11" s="45" t="s">
        <v>79</v>
      </c>
      <c r="I11" s="45"/>
      <c r="J11" s="45"/>
      <c r="K11" s="16" t="s">
        <v>111</v>
      </c>
      <c r="L11" s="45"/>
      <c r="M11" s="45" t="s">
        <v>80</v>
      </c>
      <c r="N11" s="45"/>
      <c r="O11" s="38" t="s">
        <v>112</v>
      </c>
      <c r="P11" s="77" t="s">
        <v>13</v>
      </c>
      <c r="Q11" s="106" t="s">
        <v>232</v>
      </c>
      <c r="R11" s="102">
        <v>0</v>
      </c>
    </row>
    <row r="12" spans="1:18" ht="67.5" customHeight="1" x14ac:dyDescent="0.25">
      <c r="A12" s="31">
        <v>9</v>
      </c>
      <c r="B12" s="49" t="s">
        <v>116</v>
      </c>
      <c r="C12" s="39" t="s">
        <v>117</v>
      </c>
      <c r="D12" s="37" t="s">
        <v>118</v>
      </c>
      <c r="E12" s="39" t="s">
        <v>119</v>
      </c>
      <c r="F12" s="45"/>
      <c r="G12" s="45"/>
      <c r="H12" s="45"/>
      <c r="I12" s="45" t="s">
        <v>79</v>
      </c>
      <c r="J12" s="45" t="s">
        <v>79</v>
      </c>
      <c r="K12" s="16" t="s">
        <v>55</v>
      </c>
      <c r="L12" s="45"/>
      <c r="M12" s="45" t="s">
        <v>80</v>
      </c>
      <c r="N12" s="45"/>
      <c r="O12" s="18" t="s">
        <v>120</v>
      </c>
      <c r="P12" s="77" t="s">
        <v>13</v>
      </c>
      <c r="Q12" s="106" t="s">
        <v>233</v>
      </c>
      <c r="R12" s="102">
        <v>0</v>
      </c>
    </row>
    <row r="13" spans="1:18" ht="48" customHeight="1" x14ac:dyDescent="0.25">
      <c r="A13" s="31">
        <v>10</v>
      </c>
      <c r="B13" s="49" t="s">
        <v>121</v>
      </c>
      <c r="C13" s="39" t="s">
        <v>122</v>
      </c>
      <c r="D13" s="37" t="s">
        <v>123</v>
      </c>
      <c r="E13" s="39" t="s">
        <v>124</v>
      </c>
      <c r="F13" s="45"/>
      <c r="G13" s="45"/>
      <c r="H13" s="45"/>
      <c r="I13" s="45" t="s">
        <v>79</v>
      </c>
      <c r="J13" s="45" t="s">
        <v>79</v>
      </c>
      <c r="K13" s="16" t="s">
        <v>55</v>
      </c>
      <c r="L13" s="45"/>
      <c r="M13" s="45" t="s">
        <v>80</v>
      </c>
      <c r="N13" s="45"/>
      <c r="O13" s="18" t="s">
        <v>120</v>
      </c>
      <c r="P13" s="77" t="s">
        <v>13</v>
      </c>
      <c r="Q13" s="106" t="s">
        <v>233</v>
      </c>
      <c r="R13" s="102">
        <v>0</v>
      </c>
    </row>
    <row r="14" spans="1:18" ht="48" customHeight="1" x14ac:dyDescent="0.25">
      <c r="A14" s="30">
        <v>11</v>
      </c>
      <c r="B14" s="49" t="s">
        <v>121</v>
      </c>
      <c r="C14" s="39" t="s">
        <v>125</v>
      </c>
      <c r="D14" s="39" t="s">
        <v>126</v>
      </c>
      <c r="E14" s="39" t="s">
        <v>127</v>
      </c>
      <c r="F14" s="45"/>
      <c r="G14" s="45"/>
      <c r="H14" s="45"/>
      <c r="I14" s="45"/>
      <c r="J14" s="45" t="s">
        <v>79</v>
      </c>
      <c r="K14" s="16" t="s">
        <v>55</v>
      </c>
      <c r="L14" s="45"/>
      <c r="M14" s="45"/>
      <c r="N14" s="45"/>
      <c r="O14" s="18" t="s">
        <v>120</v>
      </c>
      <c r="P14" s="77" t="s">
        <v>13</v>
      </c>
      <c r="Q14" s="106" t="s">
        <v>233</v>
      </c>
      <c r="R14" s="102">
        <v>0</v>
      </c>
    </row>
    <row r="15" spans="1:18" ht="72" customHeight="1" thickBot="1" x14ac:dyDescent="0.3">
      <c r="A15" s="31">
        <v>12</v>
      </c>
      <c r="B15" s="18" t="s">
        <v>121</v>
      </c>
      <c r="C15" s="40" t="s">
        <v>128</v>
      </c>
      <c r="D15" s="17" t="s">
        <v>129</v>
      </c>
      <c r="E15" s="17" t="s">
        <v>130</v>
      </c>
      <c r="F15" s="46"/>
      <c r="G15" s="46"/>
      <c r="H15" s="46"/>
      <c r="I15" s="46"/>
      <c r="J15" s="46" t="s">
        <v>79</v>
      </c>
      <c r="K15" s="17" t="s">
        <v>38</v>
      </c>
      <c r="L15" s="45"/>
      <c r="M15" s="45" t="s">
        <v>80</v>
      </c>
      <c r="N15" s="45" t="s">
        <v>80</v>
      </c>
      <c r="O15" s="17" t="s">
        <v>131</v>
      </c>
      <c r="P15" s="77" t="s">
        <v>13</v>
      </c>
      <c r="Q15" s="108" t="s">
        <v>234</v>
      </c>
      <c r="R15" s="109">
        <f>1/3</f>
        <v>0.33333333333333331</v>
      </c>
    </row>
    <row r="16" spans="1:18" ht="30" customHeight="1" thickBot="1" x14ac:dyDescent="0.25">
      <c r="Q16" s="110" t="s">
        <v>224</v>
      </c>
      <c r="R16" s="111">
        <f>AVERAGE(R4:R15)</f>
        <v>0.19444444444444445</v>
      </c>
    </row>
    <row r="19" spans="2:15" x14ac:dyDescent="0.2">
      <c r="B19" s="33" t="s">
        <v>41</v>
      </c>
      <c r="O19" s="31"/>
    </row>
    <row r="20" spans="2:15" x14ac:dyDescent="0.2">
      <c r="O20" s="31"/>
    </row>
    <row r="21" spans="2:15" x14ac:dyDescent="0.2">
      <c r="O21" s="31"/>
    </row>
    <row r="22" spans="2:15" x14ac:dyDescent="0.2">
      <c r="O22" s="31"/>
    </row>
    <row r="23" spans="2:15" x14ac:dyDescent="0.2">
      <c r="O23" s="31"/>
    </row>
    <row r="24" spans="2:15" x14ac:dyDescent="0.2">
      <c r="O24" s="31"/>
    </row>
    <row r="25" spans="2:15" x14ac:dyDescent="0.2">
      <c r="O25" s="31"/>
    </row>
  </sheetData>
  <mergeCells count="3">
    <mergeCell ref="D9:D10"/>
    <mergeCell ref="C1:P1"/>
    <mergeCell ref="B2:P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K25"/>
  <sheetViews>
    <sheetView showGridLines="0" topLeftCell="D2" zoomScale="60" zoomScaleNormal="60" workbookViewId="0">
      <selection activeCell="I8" sqref="I8"/>
    </sheetView>
  </sheetViews>
  <sheetFormatPr baseColWidth="10" defaultColWidth="11.42578125" defaultRowHeight="14.25" x14ac:dyDescent="0.2"/>
  <cols>
    <col min="1" max="1" width="5.28515625" style="83" customWidth="1"/>
    <col min="2" max="2" width="31.28515625" style="68" customWidth="1"/>
    <col min="3" max="3" width="99.140625" style="80" customWidth="1"/>
    <col min="4" max="4" width="40.42578125" style="80" customWidth="1"/>
    <col min="5" max="5" width="32.5703125" style="80" customWidth="1"/>
    <col min="6" max="6" width="36.85546875" style="84" customWidth="1"/>
    <col min="7" max="7" width="44.85546875" style="80" customWidth="1"/>
    <col min="8" max="8" width="50" style="113" customWidth="1"/>
    <col min="9" max="9" width="26" style="157" customWidth="1"/>
    <col min="10" max="10" width="13" style="80" bestFit="1" customWidth="1"/>
    <col min="11" max="11" width="14" style="80" bestFit="1" customWidth="1"/>
    <col min="12" max="16384" width="11.42578125" style="80"/>
  </cols>
  <sheetData>
    <row r="1" spans="1:11" ht="64.5" customHeight="1" thickTop="1" thickBot="1" x14ac:dyDescent="0.25">
      <c r="A1" s="201"/>
      <c r="B1" s="202"/>
      <c r="C1" s="203" t="s">
        <v>132</v>
      </c>
      <c r="D1" s="204"/>
      <c r="E1" s="204"/>
      <c r="F1" s="204"/>
      <c r="G1" s="205"/>
    </row>
    <row r="2" spans="1:11" s="29" customFormat="1" ht="56.25" customHeight="1" thickTop="1" thickBot="1" x14ac:dyDescent="0.3">
      <c r="A2" s="47" t="s">
        <v>1</v>
      </c>
      <c r="B2" s="47" t="s">
        <v>2</v>
      </c>
      <c r="C2" s="47" t="s">
        <v>3</v>
      </c>
      <c r="D2" s="47" t="s">
        <v>4</v>
      </c>
      <c r="E2" s="47" t="s">
        <v>5</v>
      </c>
      <c r="F2" s="47" t="s">
        <v>6</v>
      </c>
      <c r="G2" s="112" t="s">
        <v>7</v>
      </c>
      <c r="H2" s="116" t="s">
        <v>222</v>
      </c>
      <c r="I2" s="158" t="s">
        <v>223</v>
      </c>
    </row>
    <row r="3" spans="1:11" s="29" customFormat="1" ht="82.5" customHeight="1" x14ac:dyDescent="0.25">
      <c r="A3" s="41">
        <v>1</v>
      </c>
      <c r="B3" s="49" t="s">
        <v>133</v>
      </c>
      <c r="C3" s="59" t="s">
        <v>134</v>
      </c>
      <c r="D3" s="41" t="s">
        <v>135</v>
      </c>
      <c r="E3" s="18" t="s">
        <v>136</v>
      </c>
      <c r="F3" s="18" t="s">
        <v>137</v>
      </c>
      <c r="G3" s="81" t="s">
        <v>13</v>
      </c>
      <c r="H3" s="117" t="s">
        <v>235</v>
      </c>
      <c r="I3" s="159">
        <v>0</v>
      </c>
    </row>
    <row r="4" spans="1:11" s="29" customFormat="1" ht="130.5" customHeight="1" x14ac:dyDescent="0.25">
      <c r="A4" s="41">
        <f>+A3+1</f>
        <v>2</v>
      </c>
      <c r="B4" s="41" t="s">
        <v>138</v>
      </c>
      <c r="C4" s="59" t="s">
        <v>139</v>
      </c>
      <c r="D4" s="41" t="s">
        <v>140</v>
      </c>
      <c r="E4" s="41" t="s">
        <v>141</v>
      </c>
      <c r="F4" s="41" t="s">
        <v>56</v>
      </c>
      <c r="G4" s="81" t="s">
        <v>142</v>
      </c>
      <c r="H4" s="114" t="s">
        <v>275</v>
      </c>
      <c r="I4" s="156">
        <v>0.5</v>
      </c>
    </row>
    <row r="5" spans="1:11" ht="81.75" customHeight="1" x14ac:dyDescent="0.25">
      <c r="A5" s="41">
        <f t="shared" ref="A5:A9" si="0">+A4+1</f>
        <v>3</v>
      </c>
      <c r="B5" s="49" t="s">
        <v>138</v>
      </c>
      <c r="C5" s="37" t="s">
        <v>143</v>
      </c>
      <c r="D5" s="37" t="s">
        <v>144</v>
      </c>
      <c r="E5" s="18" t="s">
        <v>141</v>
      </c>
      <c r="F5" s="18" t="s">
        <v>145</v>
      </c>
      <c r="G5" s="81" t="s">
        <v>146</v>
      </c>
      <c r="H5" s="114" t="s">
        <v>279</v>
      </c>
      <c r="I5" s="161">
        <f>1/4</f>
        <v>0.25</v>
      </c>
    </row>
    <row r="6" spans="1:11" ht="92.25" customHeight="1" x14ac:dyDescent="0.25">
      <c r="A6" s="41">
        <f t="shared" si="0"/>
        <v>4</v>
      </c>
      <c r="B6" s="49" t="s">
        <v>147</v>
      </c>
      <c r="C6" s="51" t="s">
        <v>148</v>
      </c>
      <c r="D6" s="17" t="s">
        <v>149</v>
      </c>
      <c r="E6" s="50" t="s">
        <v>150</v>
      </c>
      <c r="F6" s="50" t="s">
        <v>151</v>
      </c>
      <c r="G6" s="85" t="s">
        <v>152</v>
      </c>
      <c r="H6" s="178" t="s">
        <v>283</v>
      </c>
      <c r="I6" s="179">
        <v>0.5</v>
      </c>
    </row>
    <row r="7" spans="1:11" ht="52.5" customHeight="1" x14ac:dyDescent="0.25">
      <c r="A7" s="41">
        <f t="shared" si="0"/>
        <v>5</v>
      </c>
      <c r="B7" s="49" t="s">
        <v>147</v>
      </c>
      <c r="C7" s="60" t="s">
        <v>153</v>
      </c>
      <c r="D7" s="39" t="s">
        <v>154</v>
      </c>
      <c r="E7" s="39" t="s">
        <v>155</v>
      </c>
      <c r="F7" s="39" t="s">
        <v>94</v>
      </c>
      <c r="G7" s="81" t="s">
        <v>13</v>
      </c>
      <c r="H7" s="114" t="s">
        <v>236</v>
      </c>
      <c r="I7" s="156">
        <v>0</v>
      </c>
    </row>
    <row r="8" spans="1:11" ht="87" customHeight="1" x14ac:dyDescent="0.25">
      <c r="A8" s="41">
        <f t="shared" si="0"/>
        <v>6</v>
      </c>
      <c r="B8" s="49" t="s">
        <v>156</v>
      </c>
      <c r="C8" s="37" t="s">
        <v>157</v>
      </c>
      <c r="D8" s="37" t="s">
        <v>158</v>
      </c>
      <c r="E8" s="39" t="s">
        <v>159</v>
      </c>
      <c r="F8" s="39" t="s">
        <v>160</v>
      </c>
      <c r="G8" s="81" t="s">
        <v>161</v>
      </c>
      <c r="H8" s="114" t="s">
        <v>276</v>
      </c>
      <c r="I8" s="161">
        <f>4/11</f>
        <v>0.36363636363636365</v>
      </c>
      <c r="K8" s="160"/>
    </row>
    <row r="9" spans="1:11" ht="92.25" customHeight="1" x14ac:dyDescent="0.25">
      <c r="A9" s="41">
        <f t="shared" si="0"/>
        <v>7</v>
      </c>
      <c r="B9" s="48" t="s">
        <v>162</v>
      </c>
      <c r="C9" s="48" t="s">
        <v>163</v>
      </c>
      <c r="D9" s="48" t="s">
        <v>164</v>
      </c>
      <c r="E9" s="39" t="s">
        <v>141</v>
      </c>
      <c r="F9" s="39" t="s">
        <v>165</v>
      </c>
      <c r="G9" s="81" t="s">
        <v>13</v>
      </c>
      <c r="H9" s="115" t="s">
        <v>237</v>
      </c>
      <c r="I9" s="109">
        <v>0</v>
      </c>
    </row>
    <row r="10" spans="1:11" ht="28.5" x14ac:dyDescent="0.2">
      <c r="A10" s="82" t="s">
        <v>166</v>
      </c>
      <c r="F10" s="80"/>
      <c r="H10" s="162" t="s">
        <v>224</v>
      </c>
      <c r="I10" s="163">
        <f>SUBTOTAL(101,Tabla5[CUMPLIMIENTO])</f>
        <v>0.23051948051948054</v>
      </c>
    </row>
    <row r="11" spans="1:11" x14ac:dyDescent="0.2">
      <c r="F11" s="80"/>
    </row>
    <row r="12" spans="1:11" x14ac:dyDescent="0.2">
      <c r="F12" s="80"/>
    </row>
    <row r="13" spans="1:11" x14ac:dyDescent="0.2">
      <c r="F13" s="80"/>
    </row>
    <row r="14" spans="1:11" x14ac:dyDescent="0.2">
      <c r="F14" s="80"/>
    </row>
    <row r="15" spans="1:11" x14ac:dyDescent="0.2">
      <c r="F15" s="80"/>
    </row>
    <row r="16" spans="1:11" x14ac:dyDescent="0.2">
      <c r="F16" s="80"/>
    </row>
    <row r="17" spans="6:6" x14ac:dyDescent="0.2">
      <c r="F17" s="80"/>
    </row>
    <row r="18" spans="6:6" x14ac:dyDescent="0.2">
      <c r="F18" s="80"/>
    </row>
    <row r="19" spans="6:6" x14ac:dyDescent="0.2">
      <c r="F19" s="80"/>
    </row>
    <row r="20" spans="6:6" x14ac:dyDescent="0.2">
      <c r="F20" s="80"/>
    </row>
    <row r="21" spans="6:6" x14ac:dyDescent="0.2">
      <c r="F21" s="80"/>
    </row>
    <row r="22" spans="6:6" x14ac:dyDescent="0.2">
      <c r="F22" s="80"/>
    </row>
    <row r="23" spans="6:6" x14ac:dyDescent="0.2">
      <c r="F23" s="80"/>
    </row>
    <row r="24" spans="6:6" x14ac:dyDescent="0.2">
      <c r="F24" s="80"/>
    </row>
    <row r="25" spans="6:6" x14ac:dyDescent="0.2">
      <c r="F25" s="80"/>
    </row>
  </sheetData>
  <mergeCells count="2">
    <mergeCell ref="A1:B1"/>
    <mergeCell ref="C1:G1"/>
  </mergeCells>
  <dataValidations count="1">
    <dataValidation type="list" allowBlank="1" showInputMessage="1" showErrorMessage="1" sqref="B4:B25"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I33"/>
  <sheetViews>
    <sheetView showGridLines="0" topLeftCell="C9" zoomScale="60" zoomScaleNormal="60" zoomScaleSheetLayoutView="106" workbookViewId="0">
      <selection activeCell="G3" sqref="G3"/>
    </sheetView>
  </sheetViews>
  <sheetFormatPr baseColWidth="10" defaultColWidth="11.42578125" defaultRowHeight="14.25" x14ac:dyDescent="0.25"/>
  <cols>
    <col min="1" max="1" width="5.7109375" style="68" customWidth="1"/>
    <col min="2" max="2" width="31.28515625" style="68" customWidth="1"/>
    <col min="3" max="3" width="46.140625" style="68" customWidth="1"/>
    <col min="4" max="4" width="45.28515625" style="68" customWidth="1"/>
    <col min="5" max="5" width="35" style="68" customWidth="1"/>
    <col min="6" max="6" width="29.140625" style="69" customWidth="1"/>
    <col min="7" max="7" width="75.42578125" style="68" customWidth="1"/>
    <col min="8" max="8" width="32.5703125" style="68" customWidth="1"/>
    <col min="9" max="9" width="25.85546875" style="68" customWidth="1"/>
    <col min="10" max="16384" width="11.42578125" style="68"/>
  </cols>
  <sheetData>
    <row r="1" spans="1:9" ht="60.75" customHeight="1" thickTop="1" thickBot="1" x14ac:dyDescent="0.3">
      <c r="A1" s="206"/>
      <c r="B1" s="207"/>
      <c r="C1" s="194" t="s">
        <v>167</v>
      </c>
      <c r="D1" s="195"/>
      <c r="E1" s="195"/>
      <c r="F1" s="195"/>
      <c r="G1" s="196"/>
    </row>
    <row r="2" spans="1:9" s="29" customFormat="1" ht="39.75" customHeight="1" thickTop="1" x14ac:dyDescent="0.25">
      <c r="A2" s="52" t="s">
        <v>1</v>
      </c>
      <c r="B2" s="53" t="s">
        <v>2</v>
      </c>
      <c r="C2" s="53" t="s">
        <v>3</v>
      </c>
      <c r="D2" s="53" t="s">
        <v>4</v>
      </c>
      <c r="E2" s="53" t="s">
        <v>5</v>
      </c>
      <c r="F2" s="54" t="s">
        <v>6</v>
      </c>
      <c r="G2" s="79" t="s">
        <v>7</v>
      </c>
      <c r="H2" s="120" t="s">
        <v>222</v>
      </c>
      <c r="I2" s="120" t="s">
        <v>223</v>
      </c>
    </row>
    <row r="3" spans="1:9" s="29" customFormat="1" ht="108.75" customHeight="1" x14ac:dyDescent="0.25">
      <c r="A3" s="61">
        <v>1</v>
      </c>
      <c r="B3" s="49" t="s">
        <v>168</v>
      </c>
      <c r="C3" s="37" t="s">
        <v>169</v>
      </c>
      <c r="D3" s="49" t="s">
        <v>170</v>
      </c>
      <c r="E3" s="49" t="s">
        <v>171</v>
      </c>
      <c r="F3" s="62" t="s">
        <v>172</v>
      </c>
      <c r="G3" s="37" t="s">
        <v>173</v>
      </c>
      <c r="H3" s="118" t="s">
        <v>238</v>
      </c>
      <c r="I3" s="121">
        <v>1</v>
      </c>
    </row>
    <row r="4" spans="1:9" s="29" customFormat="1" ht="84.75" customHeight="1" x14ac:dyDescent="0.25">
      <c r="A4" s="61">
        <f>+A3+1</f>
        <v>2</v>
      </c>
      <c r="B4" s="49" t="s">
        <v>168</v>
      </c>
      <c r="C4" s="37" t="s">
        <v>174</v>
      </c>
      <c r="D4" s="49" t="s">
        <v>175</v>
      </c>
      <c r="E4" s="49" t="s">
        <v>176</v>
      </c>
      <c r="F4" s="62" t="s">
        <v>177</v>
      </c>
      <c r="G4" s="37" t="s">
        <v>178</v>
      </c>
      <c r="H4" s="17" t="s">
        <v>238</v>
      </c>
      <c r="I4" s="119">
        <v>1</v>
      </c>
    </row>
    <row r="5" spans="1:9" s="29" customFormat="1" ht="89.25" customHeight="1" x14ac:dyDescent="0.25">
      <c r="A5" s="61">
        <f>+A4+1</f>
        <v>3</v>
      </c>
      <c r="B5" s="49" t="s">
        <v>168</v>
      </c>
      <c r="C5" s="37" t="s">
        <v>179</v>
      </c>
      <c r="D5" s="18" t="s">
        <v>180</v>
      </c>
      <c r="E5" s="18" t="s">
        <v>155</v>
      </c>
      <c r="F5" s="62" t="s">
        <v>177</v>
      </c>
      <c r="G5" s="37" t="s">
        <v>181</v>
      </c>
      <c r="H5" s="17" t="s">
        <v>238</v>
      </c>
      <c r="I5" s="119">
        <v>1</v>
      </c>
    </row>
    <row r="6" spans="1:9" s="29" customFormat="1" ht="280.14999999999998" customHeight="1" x14ac:dyDescent="0.25">
      <c r="A6" s="61">
        <f t="shared" ref="A6:A10" si="0">+A5+1</f>
        <v>4</v>
      </c>
      <c r="B6" s="49" t="s">
        <v>168</v>
      </c>
      <c r="C6" s="37" t="s">
        <v>182</v>
      </c>
      <c r="D6" s="37" t="s">
        <v>183</v>
      </c>
      <c r="E6" s="18" t="s">
        <v>184</v>
      </c>
      <c r="F6" s="62" t="s">
        <v>177</v>
      </c>
      <c r="G6" s="37" t="s">
        <v>185</v>
      </c>
      <c r="H6" s="40" t="s">
        <v>280</v>
      </c>
      <c r="I6" s="177">
        <v>0.65</v>
      </c>
    </row>
    <row r="7" spans="1:9" s="29" customFormat="1" ht="96" customHeight="1" x14ac:dyDescent="0.25">
      <c r="A7" s="61">
        <f t="shared" si="0"/>
        <v>5</v>
      </c>
      <c r="B7" s="49" t="s">
        <v>186</v>
      </c>
      <c r="C7" s="37" t="s">
        <v>187</v>
      </c>
      <c r="D7" s="18" t="s">
        <v>188</v>
      </c>
      <c r="E7" s="18" t="s">
        <v>176</v>
      </c>
      <c r="F7" s="62" t="s">
        <v>189</v>
      </c>
      <c r="G7" s="37" t="s">
        <v>190</v>
      </c>
      <c r="H7" s="17" t="s">
        <v>238</v>
      </c>
      <c r="I7" s="119">
        <v>1</v>
      </c>
    </row>
    <row r="8" spans="1:9" s="29" customFormat="1" ht="78.75" customHeight="1" x14ac:dyDescent="0.25">
      <c r="A8" s="61">
        <f t="shared" si="0"/>
        <v>6</v>
      </c>
      <c r="B8" s="18" t="s">
        <v>191</v>
      </c>
      <c r="C8" s="63" t="s">
        <v>192</v>
      </c>
      <c r="D8" s="63" t="s">
        <v>193</v>
      </c>
      <c r="E8" s="18" t="s">
        <v>11</v>
      </c>
      <c r="F8" s="64" t="s">
        <v>137</v>
      </c>
      <c r="G8" s="63" t="s">
        <v>194</v>
      </c>
      <c r="H8" s="17" t="s">
        <v>239</v>
      </c>
      <c r="I8" s="119">
        <v>0</v>
      </c>
    </row>
    <row r="9" spans="1:9" s="29" customFormat="1" ht="96.75" customHeight="1" x14ac:dyDescent="0.25">
      <c r="A9" s="61">
        <f t="shared" si="0"/>
        <v>7</v>
      </c>
      <c r="B9" s="18" t="s">
        <v>195</v>
      </c>
      <c r="C9" s="37" t="s">
        <v>196</v>
      </c>
      <c r="D9" s="49" t="s">
        <v>197</v>
      </c>
      <c r="E9" s="49" t="s">
        <v>198</v>
      </c>
      <c r="F9" s="64" t="s">
        <v>199</v>
      </c>
      <c r="G9" s="37" t="s">
        <v>200</v>
      </c>
      <c r="H9" s="174" t="s">
        <v>277</v>
      </c>
      <c r="I9" s="173">
        <v>0.41</v>
      </c>
    </row>
    <row r="10" spans="1:9" ht="109.5" customHeight="1" x14ac:dyDescent="0.25">
      <c r="A10" s="61">
        <f t="shared" si="0"/>
        <v>8</v>
      </c>
      <c r="B10" s="65" t="s">
        <v>201</v>
      </c>
      <c r="C10" s="70" t="s">
        <v>202</v>
      </c>
      <c r="D10" s="66" t="s">
        <v>203</v>
      </c>
      <c r="E10" s="65" t="s">
        <v>204</v>
      </c>
      <c r="F10" s="67" t="s">
        <v>205</v>
      </c>
      <c r="G10" s="70" t="s">
        <v>206</v>
      </c>
      <c r="H10" s="65" t="s">
        <v>278</v>
      </c>
      <c r="I10" s="167">
        <f>1/4</f>
        <v>0.25</v>
      </c>
    </row>
    <row r="11" spans="1:9" ht="31.5" customHeight="1" x14ac:dyDescent="0.25">
      <c r="A11" s="164"/>
      <c r="B11" s="26"/>
      <c r="C11" s="165"/>
      <c r="D11" s="26"/>
      <c r="E11" s="26"/>
      <c r="F11" s="166"/>
      <c r="G11" s="70"/>
      <c r="H11" s="168" t="s">
        <v>224</v>
      </c>
      <c r="I11" s="169">
        <f>SUBTOTAL(101,I3:I10)</f>
        <v>0.66375000000000006</v>
      </c>
    </row>
    <row r="12" spans="1:9" x14ac:dyDescent="0.25">
      <c r="F12" s="68"/>
    </row>
    <row r="13" spans="1:9" x14ac:dyDescent="0.25">
      <c r="F13" s="68"/>
    </row>
    <row r="14" spans="1:9" x14ac:dyDescent="0.25">
      <c r="F14" s="68"/>
    </row>
    <row r="15" spans="1:9" x14ac:dyDescent="0.25">
      <c r="F15" s="68"/>
    </row>
    <row r="16" spans="1:9" x14ac:dyDescent="0.25">
      <c r="F16" s="68"/>
    </row>
    <row r="17" spans="6:6" x14ac:dyDescent="0.25">
      <c r="F17" s="68"/>
    </row>
    <row r="18" spans="6:6" x14ac:dyDescent="0.25">
      <c r="F18" s="68"/>
    </row>
    <row r="19" spans="6:6" x14ac:dyDescent="0.25">
      <c r="F19" s="68"/>
    </row>
    <row r="20" spans="6:6" x14ac:dyDescent="0.25">
      <c r="F20" s="68"/>
    </row>
    <row r="21" spans="6:6" x14ac:dyDescent="0.25">
      <c r="F21" s="68"/>
    </row>
    <row r="22" spans="6:6" x14ac:dyDescent="0.25">
      <c r="F22" s="68"/>
    </row>
    <row r="23" spans="6:6" x14ac:dyDescent="0.25">
      <c r="F23" s="68"/>
    </row>
    <row r="24" spans="6:6" x14ac:dyDescent="0.25">
      <c r="F24" s="68"/>
    </row>
    <row r="25" spans="6:6" x14ac:dyDescent="0.25">
      <c r="F25" s="68"/>
    </row>
    <row r="26" spans="6:6" x14ac:dyDescent="0.25">
      <c r="F26" s="68"/>
    </row>
    <row r="27" spans="6:6" x14ac:dyDescent="0.25">
      <c r="F27" s="68"/>
    </row>
    <row r="28" spans="6:6" x14ac:dyDescent="0.25">
      <c r="F28" s="68"/>
    </row>
    <row r="29" spans="6:6" x14ac:dyDescent="0.25">
      <c r="F29" s="68"/>
    </row>
    <row r="30" spans="6:6" x14ac:dyDescent="0.25">
      <c r="F30" s="68"/>
    </row>
    <row r="31" spans="6:6" x14ac:dyDescent="0.25">
      <c r="F31" s="68"/>
    </row>
    <row r="32" spans="6:6" x14ac:dyDescent="0.25">
      <c r="F32" s="68"/>
    </row>
    <row r="33" spans="6:6" x14ac:dyDescent="0.25">
      <c r="F33" s="68"/>
    </row>
  </sheetData>
  <mergeCells count="2">
    <mergeCell ref="A1:B1"/>
    <mergeCell ref="C1:G1"/>
  </mergeCells>
  <phoneticPr fontId="21" type="noConversion"/>
  <dataValidations count="1">
    <dataValidation type="list" allowBlank="1" showInputMessage="1" showErrorMessage="1" sqref="B11:B30"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I27"/>
  <sheetViews>
    <sheetView showGridLines="0" topLeftCell="A5" zoomScale="80" zoomScaleNormal="80" zoomScaleSheetLayoutView="100" workbookViewId="0">
      <selection activeCell="D15" sqref="D15"/>
    </sheetView>
  </sheetViews>
  <sheetFormatPr baseColWidth="10" defaultColWidth="11.42578125" defaultRowHeight="15" x14ac:dyDescent="0.25"/>
  <cols>
    <col min="1" max="1" width="5.42578125" style="1" customWidth="1"/>
    <col min="2" max="2" width="35" style="1" customWidth="1"/>
    <col min="3" max="3" width="53" style="1" customWidth="1"/>
    <col min="4" max="4" width="21.42578125" style="1" customWidth="1"/>
    <col min="5" max="5" width="23.85546875" style="1" customWidth="1"/>
    <col min="6" max="6" width="21.85546875" style="3" customWidth="1"/>
    <col min="7" max="7" width="76" style="1" customWidth="1"/>
    <col min="8" max="8" width="25.140625" style="1" customWidth="1"/>
    <col min="9" max="9" width="22.42578125" style="1" customWidth="1"/>
    <col min="10" max="16384" width="11.42578125" style="1"/>
  </cols>
  <sheetData>
    <row r="1" spans="1:9" ht="60" customHeight="1" thickTop="1" thickBot="1" x14ac:dyDescent="0.3">
      <c r="A1" s="208"/>
      <c r="B1" s="209"/>
      <c r="C1" s="194" t="s">
        <v>207</v>
      </c>
      <c r="D1" s="195"/>
      <c r="E1" s="195"/>
      <c r="F1" s="195"/>
      <c r="G1" s="196"/>
    </row>
    <row r="2" spans="1:9" s="2" customFormat="1" ht="37.5" customHeight="1" thickTop="1" x14ac:dyDescent="0.25">
      <c r="A2" s="55" t="s">
        <v>1</v>
      </c>
      <c r="B2" s="55" t="s">
        <v>2</v>
      </c>
      <c r="C2" s="55" t="s">
        <v>3</v>
      </c>
      <c r="D2" s="55" t="s">
        <v>4</v>
      </c>
      <c r="E2" s="55" t="s">
        <v>5</v>
      </c>
      <c r="F2" s="55" t="s">
        <v>6</v>
      </c>
      <c r="G2" s="75" t="s">
        <v>7</v>
      </c>
      <c r="H2" s="94" t="s">
        <v>222</v>
      </c>
      <c r="I2" s="94" t="s">
        <v>223</v>
      </c>
    </row>
    <row r="3" spans="1:9" ht="69" customHeight="1" x14ac:dyDescent="0.25">
      <c r="A3" s="56">
        <v>1</v>
      </c>
      <c r="B3" s="57" t="s">
        <v>208</v>
      </c>
      <c r="C3" s="57" t="s">
        <v>209</v>
      </c>
      <c r="D3" s="57" t="s">
        <v>210</v>
      </c>
      <c r="E3" s="57" t="s">
        <v>211</v>
      </c>
      <c r="F3" s="58" t="s">
        <v>137</v>
      </c>
      <c r="G3" s="57" t="s">
        <v>212</v>
      </c>
      <c r="H3" s="124" t="s">
        <v>240</v>
      </c>
      <c r="I3" s="125">
        <v>1</v>
      </c>
    </row>
    <row r="4" spans="1:9" ht="176.25" customHeight="1" x14ac:dyDescent="0.25">
      <c r="A4" s="56">
        <v>2</v>
      </c>
      <c r="B4" s="57" t="s">
        <v>213</v>
      </c>
      <c r="C4" s="57" t="s">
        <v>214</v>
      </c>
      <c r="D4" s="57" t="s">
        <v>215</v>
      </c>
      <c r="E4" s="57" t="s">
        <v>211</v>
      </c>
      <c r="F4" s="58" t="s">
        <v>216</v>
      </c>
      <c r="G4" s="57" t="s">
        <v>217</v>
      </c>
      <c r="H4" s="124" t="s">
        <v>281</v>
      </c>
      <c r="I4" s="123">
        <v>0.25</v>
      </c>
    </row>
    <row r="5" spans="1:9" ht="77.25" customHeight="1" x14ac:dyDescent="0.25">
      <c r="A5" s="56">
        <v>3</v>
      </c>
      <c r="B5" s="57" t="s">
        <v>213</v>
      </c>
      <c r="C5" s="57" t="s">
        <v>218</v>
      </c>
      <c r="D5" s="57" t="s">
        <v>219</v>
      </c>
      <c r="E5" s="57" t="s">
        <v>211</v>
      </c>
      <c r="F5" s="58" t="s">
        <v>112</v>
      </c>
      <c r="G5" s="57" t="s">
        <v>13</v>
      </c>
      <c r="H5" s="126" t="s">
        <v>241</v>
      </c>
      <c r="I5" s="127">
        <v>0</v>
      </c>
    </row>
    <row r="6" spans="1:9" ht="18.75" x14ac:dyDescent="0.25">
      <c r="A6" s="122"/>
      <c r="B6" s="126"/>
      <c r="C6" s="126"/>
      <c r="D6" s="126"/>
      <c r="E6" s="126"/>
      <c r="F6" s="128"/>
      <c r="G6" s="126"/>
      <c r="H6" s="129" t="s">
        <v>224</v>
      </c>
      <c r="I6" s="130">
        <f>SUBTOTAL(101,I3:I5)</f>
        <v>0.41666666666666669</v>
      </c>
    </row>
    <row r="7" spans="1:9" x14ac:dyDescent="0.25">
      <c r="F7" s="1"/>
    </row>
    <row r="8" spans="1:9" x14ac:dyDescent="0.25">
      <c r="F8" s="1"/>
    </row>
    <row r="9" spans="1:9" x14ac:dyDescent="0.25">
      <c r="F9" s="1"/>
    </row>
    <row r="10" spans="1:9" x14ac:dyDescent="0.25">
      <c r="F10" s="1"/>
    </row>
    <row r="11" spans="1:9" x14ac:dyDescent="0.25">
      <c r="F11" s="1"/>
    </row>
    <row r="12" spans="1:9" x14ac:dyDescent="0.25">
      <c r="F12" s="1"/>
    </row>
    <row r="13" spans="1:9" x14ac:dyDescent="0.25">
      <c r="F13" s="1"/>
    </row>
    <row r="14" spans="1:9" x14ac:dyDescent="0.25">
      <c r="F14" s="1"/>
    </row>
    <row r="15" spans="1:9" x14ac:dyDescent="0.25">
      <c r="F15" s="1"/>
    </row>
    <row r="16" spans="1:9" x14ac:dyDescent="0.25">
      <c r="F16" s="1"/>
    </row>
    <row r="17" spans="6:6" x14ac:dyDescent="0.25">
      <c r="F17" s="1"/>
    </row>
    <row r="18" spans="6:6" x14ac:dyDescent="0.25">
      <c r="F18" s="1"/>
    </row>
    <row r="19" spans="6:6" x14ac:dyDescent="0.25">
      <c r="F19" s="1"/>
    </row>
    <row r="20" spans="6:6" x14ac:dyDescent="0.25">
      <c r="F20" s="1"/>
    </row>
    <row r="21" spans="6:6" x14ac:dyDescent="0.25">
      <c r="F21" s="1"/>
    </row>
    <row r="22" spans="6:6" x14ac:dyDescent="0.25">
      <c r="F22" s="1"/>
    </row>
    <row r="23" spans="6:6" x14ac:dyDescent="0.25">
      <c r="F23" s="1"/>
    </row>
    <row r="24" spans="6:6" x14ac:dyDescent="0.25">
      <c r="F24" s="1"/>
    </row>
    <row r="25" spans="6:6" x14ac:dyDescent="0.25">
      <c r="F25" s="1"/>
    </row>
    <row r="26" spans="6:6" x14ac:dyDescent="0.25">
      <c r="F26" s="1"/>
    </row>
    <row r="27" spans="6:6" x14ac:dyDescent="0.25">
      <c r="F27" s="1"/>
    </row>
  </sheetData>
  <mergeCells count="2">
    <mergeCell ref="A1:B1"/>
    <mergeCell ref="C1:G1"/>
  </mergeCells>
  <pageMargins left="0.7" right="0.7" top="0.75" bottom="0.75" header="0.3" footer="0.3"/>
  <pageSetup scale="52"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0FA996-1834-486F-88F3-22F9639628C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Consolidado</vt:lpstr>
      <vt:lpstr>Gestión del Riesgo </vt:lpstr>
      <vt:lpstr>Racionalización de Tramites</vt:lpstr>
      <vt:lpstr>Rendición de cuentas</vt:lpstr>
      <vt:lpstr>Mejora atención al ciudadano</vt:lpstr>
      <vt:lpstr>Transparencia y acceso Info</vt:lpstr>
      <vt:lpstr> Iniciativas Adicionales</vt:lpstr>
      <vt:lpstr>Hoja1</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magdapedrazadaza@gmail.com</cp:lastModifiedBy>
  <cp:revision/>
  <dcterms:created xsi:type="dcterms:W3CDTF">2016-01-18T19:13:57Z</dcterms:created>
  <dcterms:modified xsi:type="dcterms:W3CDTF">2021-05-14T13:39:44Z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