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6.1\"/>
    </mc:Choice>
  </mc:AlternateContent>
  <bookViews>
    <workbookView xWindow="0" yWindow="0" windowWidth="9600" windowHeight="6510"/>
  </bookViews>
  <sheets>
    <sheet name=" Proyectos por producto" sheetId="7" r:id="rId1"/>
    <sheet name="Detallado metas Final" sheetId="8" r:id="rId2"/>
    <sheet name="Educación" sheetId="9" r:id="rId3"/>
    <sheet name="Accesibilidad" sheetId="10" r:id="rId4"/>
    <sheet name="Empleabilidad" sheetId="11" r:id="rId5"/>
    <sheet name="Campañas Comunicación" sheetId="12" r:id="rId6"/>
    <sheet name="Documentos" sheetId="13" r:id="rId7"/>
    <sheet name="Organizaciones" sheetId="14" r:id="rId8"/>
    <sheet name="Mat. Dotado" sheetId="15" r:id="rId9"/>
    <sheet name="Tienda INCI" sheetId="16" r:id="rId10"/>
    <sheet name="Producción Material Impreso" sheetId="17" r:id="rId11"/>
    <sheet name="Detalle Produc.Material impreso" sheetId="61" r:id="rId12"/>
    <sheet name="Talleres" sheetId="18" r:id="rId13"/>
    <sheet name="Textos Estructurados" sheetId="19" r:id="rId14"/>
    <sheet name="Audiodescripción" sheetId="20" r:id="rId15"/>
    <sheet name="Contenidos radiales" sheetId="21" r:id="rId16"/>
    <sheet name="123 A TRABAJAR" sheetId="32" r:id="rId17"/>
    <sheet name="LAS COSAS AL DERECHO" sheetId="33" r:id="rId18"/>
    <sheet name="BACKSTAGE" sheetId="34" r:id="rId19"/>
    <sheet name="BALÓN SONORO" sheetId="35" r:id="rId20"/>
    <sheet name="BITACORA" sheetId="36" r:id="rId21"/>
    <sheet name="CAFÉ CULTURAL" sheetId="37" r:id="rId22"/>
    <sheet name="COMANDO INCI" sheetId="38" r:id="rId23"/>
    <sheet name="EL MUNDO AHORA" sheetId="39" r:id="rId24"/>
    <sheet name="EL REVIEW" sheetId="40" r:id="rId25"/>
    <sheet name="EVENTOS" sheetId="41" r:id="rId26"/>
    <sheet name="INCI,¿CÓMO VAMOS" sheetId="42" r:id="rId27"/>
    <sheet name="INCI MOVIES" sheetId="43" r:id="rId28"/>
    <sheet name="INCINAUTAS" sheetId="44" r:id="rId29"/>
    <sheet name="INCISPORTS" sheetId="45" r:id="rId30"/>
    <sheet name="LA VOZ JURIDICA" sheetId="46" r:id="rId31"/>
    <sheet name="LETRAS A CIEGAS" sheetId="47" r:id="rId32"/>
    <sheet name="LIBRETA DE APUNTES" sheetId="48" r:id="rId33"/>
    <sheet name="EXPRESO - MANANAS INCI" sheetId="49" r:id="rId34"/>
    <sheet name="MI GENERACION" sheetId="50" r:id="rId35"/>
    <sheet name="SALUD" sheetId="51" r:id="rId36"/>
    <sheet name="SOMOS UNO" sheetId="52" r:id="rId37"/>
    <sheet name="URBANO LIVE" sheetId="53" r:id="rId38"/>
    <sheet name="USTED TIENE LA PLABARA" sheetId="54" r:id="rId39"/>
    <sheet name="VIVO LATINO" sheetId="55" r:id="rId40"/>
    <sheet name="CUENTOS" sheetId="56" r:id="rId41"/>
    <sheet name="DESTINOS " sheetId="57" r:id="rId42"/>
    <sheet name="FECODIV" sheetId="58" r:id="rId43"/>
    <sheet name="INCI NOTICIAS" sheetId="59" r:id="rId44"/>
    <sheet name="SALSA Y ALGO MAS" sheetId="60" r:id="rId45"/>
    <sheet name="Plan Estretagico" sheetId="5" state="hidden" r:id="rId46"/>
  </sheets>
  <externalReferences>
    <externalReference r:id="rId47"/>
    <externalReference r:id="rId48"/>
  </externalReferences>
  <definedNames>
    <definedName name="_xlnm._FilterDatabase" localSheetId="1" hidden="1">'Detallado metas Final'!$AB$1:$AR$154</definedName>
    <definedName name="_xlnm.Print_Area" localSheetId="0">' Proyectos por producto'!$A$1:$N$15</definedName>
    <definedName name="_xlnm.Print_Area" localSheetId="1">'Detallado metas Final'!$A$1:$AR$154</definedName>
    <definedName name="k" localSheetId="1">#REF!</definedName>
    <definedName name="k">#REF!</definedName>
    <definedName name="META" localSheetId="1">#REF!</definedName>
    <definedName name="META">#REF!</definedName>
    <definedName name="PROCESO" localSheetId="1">#REF!</definedName>
  </definedNames>
  <calcPr calcId="152511"/>
</workbook>
</file>

<file path=xl/calcChain.xml><?xml version="1.0" encoding="utf-8"?>
<calcChain xmlns="http://schemas.openxmlformats.org/spreadsheetml/2006/main">
  <c r="A14" i="60" l="1"/>
  <c r="A13" i="60"/>
  <c r="A12" i="60"/>
  <c r="A11" i="60"/>
  <c r="A10" i="60"/>
  <c r="A9" i="60"/>
  <c r="A8" i="60"/>
  <c r="A7" i="60"/>
  <c r="A6" i="60"/>
  <c r="A5" i="60"/>
  <c r="A4" i="60"/>
  <c r="A8" i="59"/>
  <c r="A9" i="59" s="1"/>
  <c r="A10" i="59" s="1"/>
  <c r="A11" i="59" s="1"/>
  <c r="A12" i="59" s="1"/>
  <c r="A13" i="59" s="1"/>
  <c r="A14" i="59" s="1"/>
  <c r="A15" i="59" s="1"/>
  <c r="A16" i="59" s="1"/>
  <c r="A17" i="59" s="1"/>
  <c r="A18" i="59" s="1"/>
  <c r="A19" i="59" s="1"/>
  <c r="A20" i="59" s="1"/>
  <c r="A21" i="59" s="1"/>
  <c r="A22" i="59" s="1"/>
  <c r="A23" i="59" s="1"/>
  <c r="A24" i="59" s="1"/>
  <c r="A25" i="59" s="1"/>
  <c r="A26" i="59" s="1"/>
  <c r="A6" i="59"/>
  <c r="A7" i="59" s="1"/>
  <c r="A5" i="59"/>
  <c r="A27" i="58"/>
  <c r="A26" i="58"/>
  <c r="A25" i="58"/>
  <c r="A24" i="58"/>
  <c r="A23" i="58"/>
  <c r="A22" i="58"/>
  <c r="A21" i="58"/>
  <c r="A20" i="58"/>
  <c r="A19" i="58"/>
  <c r="B18" i="58"/>
  <c r="A18" i="58"/>
  <c r="A17" i="58"/>
  <c r="A16" i="58"/>
  <c r="A15" i="58"/>
  <c r="A14" i="58"/>
  <c r="A13" i="58"/>
  <c r="A12" i="58"/>
  <c r="A11" i="58"/>
  <c r="A10" i="58"/>
  <c r="A9" i="58"/>
  <c r="A8" i="58"/>
  <c r="A7" i="58"/>
  <c r="B6" i="58"/>
  <c r="B7" i="58" s="1"/>
  <c r="B8" i="58" s="1"/>
  <c r="B9" i="58" s="1"/>
  <c r="B10" i="58" s="1"/>
  <c r="B11" i="58" s="1"/>
  <c r="B12" i="58" s="1"/>
  <c r="B13" i="58" s="1"/>
  <c r="B14" i="58" s="1"/>
  <c r="B15" i="58" s="1"/>
  <c r="B16" i="58" s="1"/>
  <c r="B17" i="58" s="1"/>
  <c r="A6" i="58"/>
  <c r="A5" i="58"/>
  <c r="A4" i="58"/>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7" i="55"/>
  <c r="A8" i="55" s="1"/>
  <c r="A9" i="55" s="1"/>
  <c r="A10" i="55" s="1"/>
  <c r="A5" i="55"/>
  <c r="A6" i="55" s="1"/>
  <c r="A7" i="54"/>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5" i="54"/>
  <c r="A6" i="54" s="1"/>
  <c r="A4" i="54"/>
  <c r="A10" i="53"/>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6" i="53"/>
  <c r="A7" i="53" s="1"/>
  <c r="A8" i="53" s="1"/>
  <c r="A9" i="53" s="1"/>
  <c r="A5" i="53"/>
  <c r="A5" i="5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8" i="50"/>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6" i="50"/>
  <c r="A7" i="50" s="1"/>
  <c r="A5" i="50"/>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A114" i="49" s="1"/>
  <c r="A115" i="49" s="1"/>
  <c r="A116" i="49" s="1"/>
  <c r="A117" i="49" s="1"/>
  <c r="A118" i="49" s="1"/>
  <c r="A119" i="49" s="1"/>
  <c r="A120" i="49" s="1"/>
  <c r="A121" i="49" s="1"/>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A147" i="49" s="1"/>
  <c r="A148" i="49" s="1"/>
  <c r="A149" i="49" s="1"/>
  <c r="A150" i="49" s="1"/>
  <c r="A151" i="49" s="1"/>
  <c r="A152" i="49" s="1"/>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A178" i="49" s="1"/>
  <c r="A179" i="49" s="1"/>
  <c r="A180" i="49" s="1"/>
  <c r="A181" i="49" s="1"/>
  <c r="A182" i="49" s="1"/>
  <c r="A183" i="49" s="1"/>
  <c r="A184" i="49" s="1"/>
  <c r="A185" i="49" s="1"/>
  <c r="A186" i="49" s="1"/>
  <c r="A187" i="49" s="1"/>
  <c r="A188" i="49" s="1"/>
  <c r="A189" i="49" s="1"/>
  <c r="A190" i="49" s="1"/>
  <c r="A191" i="49" s="1"/>
  <c r="A192" i="49" s="1"/>
  <c r="A193" i="49" s="1"/>
  <c r="A194" i="49" s="1"/>
  <c r="A195" i="49" s="1"/>
  <c r="A196" i="49" s="1"/>
  <c r="A197" i="49" s="1"/>
  <c r="A198" i="49" s="1"/>
  <c r="A199" i="49" s="1"/>
  <c r="A5" i="48"/>
  <c r="A6" i="48" s="1"/>
  <c r="A7" i="48" s="1"/>
  <c r="A8" i="48" s="1"/>
  <c r="A9" i="48" s="1"/>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5" i="46"/>
  <c r="A6" i="46" s="1"/>
  <c r="A7" i="46" s="1"/>
  <c r="A8" i="46" s="1"/>
  <c r="A9" i="46" s="1"/>
  <c r="A10" i="46" s="1"/>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6" i="45"/>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5" i="45"/>
  <c r="A5" i="44"/>
  <c r="A6" i="44" s="1"/>
  <c r="A7" i="44" s="1"/>
  <c r="A8" i="44" s="1"/>
  <c r="A9" i="44" s="1"/>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12" i="43"/>
  <c r="A11" i="43"/>
  <c r="A10" i="43"/>
  <c r="A9" i="43"/>
  <c r="A8" i="43"/>
  <c r="A7" i="43"/>
  <c r="A5" i="42"/>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5" i="40"/>
  <c r="A6" i="40" s="1"/>
  <c r="A7" i="40" s="1"/>
  <c r="A8" i="40" s="1"/>
  <c r="A9" i="40" s="1"/>
  <c r="A10" i="40" s="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6" i="39"/>
  <c r="A7" i="39" s="1"/>
  <c r="A8" i="39" s="1"/>
  <c r="A9" i="39" s="1"/>
  <c r="A10" i="39" s="1"/>
  <c r="A11" i="39" s="1"/>
  <c r="A12" i="39" s="1"/>
  <c r="A13" i="39" s="1"/>
  <c r="A14" i="39" s="1"/>
  <c r="A15" i="39" s="1"/>
  <c r="A16" i="39" s="1"/>
  <c r="A17" i="39" s="1"/>
  <c r="A5" i="39"/>
  <c r="A6" i="38"/>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5" i="38"/>
  <c r="A5" i="37"/>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5" i="36"/>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6" i="35"/>
  <c r="A7" i="35" s="1"/>
  <c r="A8" i="35" s="1"/>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5" i="35"/>
  <c r="A5" i="34"/>
  <c r="A6" i="34" s="1"/>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 i="33"/>
  <c r="A6" i="33" s="1"/>
  <c r="A7" i="33" s="1"/>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5" i="32"/>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5" i="21" l="1"/>
  <c r="A6" i="21"/>
  <c r="A17" i="21" s="1"/>
  <c r="A7" i="21"/>
  <c r="A8" i="21"/>
  <c r="A9" i="21"/>
  <c r="A10" i="21"/>
  <c r="A11" i="21"/>
  <c r="A12" i="21"/>
  <c r="A13" i="21"/>
  <c r="A14" i="21"/>
  <c r="A15" i="21"/>
  <c r="A16" i="21"/>
  <c r="A16" i="20"/>
  <c r="A14" i="19"/>
  <c r="A16" i="18"/>
  <c r="A16" i="17"/>
  <c r="A16" i="16"/>
  <c r="A5" i="15"/>
  <c r="A11" i="15"/>
  <c r="A8" i="14"/>
  <c r="A16" i="12"/>
  <c r="C27" i="10"/>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T154" i="8" l="1"/>
  <c r="A154" i="8"/>
  <c r="T153" i="8"/>
  <c r="A153" i="8"/>
  <c r="T152" i="8"/>
  <c r="A152" i="8"/>
  <c r="T151" i="8"/>
  <c r="A151" i="8"/>
  <c r="T150" i="8"/>
  <c r="A150" i="8"/>
  <c r="T149" i="8"/>
  <c r="A149" i="8"/>
  <c r="T148" i="8"/>
  <c r="A148" i="8"/>
  <c r="T147" i="8"/>
  <c r="A147" i="8"/>
  <c r="T146" i="8"/>
  <c r="A146" i="8"/>
  <c r="T145" i="8"/>
  <c r="A145" i="8"/>
  <c r="T144" i="8"/>
  <c r="A144" i="8"/>
  <c r="T143" i="8"/>
  <c r="A143" i="8"/>
  <c r="T142" i="8"/>
  <c r="A142" i="8"/>
  <c r="T141" i="8"/>
  <c r="S141" i="8"/>
  <c r="A141" i="8"/>
  <c r="AR140" i="8"/>
  <c r="AQ140" i="8"/>
  <c r="AP140" i="8"/>
  <c r="AO140" i="8"/>
  <c r="AN140" i="8"/>
  <c r="AM140" i="8"/>
  <c r="AL140" i="8"/>
  <c r="AK140" i="8"/>
  <c r="T140" i="8"/>
  <c r="A140" i="8"/>
  <c r="AQ139" i="8"/>
  <c r="AO139" i="8"/>
  <c r="AM139" i="8"/>
  <c r="T139" i="8"/>
  <c r="A139" i="8"/>
  <c r="AQ138" i="8"/>
  <c r="AO138" i="8"/>
  <c r="AM138" i="8"/>
  <c r="AK138" i="8"/>
  <c r="T138" i="8"/>
  <c r="A138" i="8"/>
  <c r="T137" i="8"/>
  <c r="A137" i="8"/>
  <c r="T136" i="8"/>
  <c r="A136" i="8"/>
  <c r="AQ135" i="8"/>
  <c r="AO135" i="8"/>
  <c r="AM135" i="8"/>
  <c r="AK135" i="8"/>
  <c r="T135" i="8"/>
  <c r="A135" i="8"/>
  <c r="AO134" i="8"/>
  <c r="AK134" i="8"/>
  <c r="T134" i="8"/>
  <c r="A134" i="8"/>
  <c r="AQ133" i="8"/>
  <c r="AO133" i="8"/>
  <c r="AM133" i="8"/>
  <c r="AK133" i="8"/>
  <c r="T133" i="8"/>
  <c r="A133" i="8"/>
  <c r="AQ132" i="8"/>
  <c r="AO132" i="8"/>
  <c r="AM132" i="8"/>
  <c r="AK132" i="8"/>
  <c r="T132" i="8"/>
  <c r="A132" i="8"/>
  <c r="AQ131" i="8"/>
  <c r="AO131" i="8"/>
  <c r="AM131" i="8"/>
  <c r="AK131" i="8"/>
  <c r="T131" i="8"/>
  <c r="A131" i="8"/>
  <c r="AQ130" i="8"/>
  <c r="AO130" i="8"/>
  <c r="AM130" i="8"/>
  <c r="AK130" i="8"/>
  <c r="T130" i="8"/>
  <c r="A130" i="8"/>
  <c r="AQ129" i="8"/>
  <c r="AM129" i="8"/>
  <c r="AK129" i="8"/>
  <c r="T129" i="8"/>
  <c r="A129" i="8"/>
  <c r="AQ128" i="8"/>
  <c r="AO128" i="8"/>
  <c r="AM128" i="8"/>
  <c r="AK128" i="8"/>
  <c r="T128" i="8"/>
  <c r="A128" i="8"/>
  <c r="AQ127" i="8"/>
  <c r="AO127" i="8"/>
  <c r="AM127" i="8"/>
  <c r="AK127" i="8"/>
  <c r="T127" i="8"/>
  <c r="A127" i="8"/>
  <c r="AQ126" i="8"/>
  <c r="AO126" i="8"/>
  <c r="AM126" i="8"/>
  <c r="AK126" i="8"/>
  <c r="T126" i="8"/>
  <c r="A126" i="8"/>
  <c r="AQ125" i="8"/>
  <c r="AO125" i="8"/>
  <c r="AM125" i="8"/>
  <c r="AK125" i="8"/>
  <c r="T125" i="8"/>
  <c r="A125" i="8"/>
  <c r="AO124" i="8"/>
  <c r="AM124" i="8"/>
  <c r="AK124" i="8"/>
  <c r="T124" i="8"/>
  <c r="A124" i="8"/>
  <c r="AQ123" i="8"/>
  <c r="AO123" i="8"/>
  <c r="AM123" i="8"/>
  <c r="AK123" i="8"/>
  <c r="T123" i="8"/>
  <c r="S123" i="8"/>
  <c r="A123" i="8"/>
  <c r="AQ122" i="8"/>
  <c r="AO122" i="8"/>
  <c r="AM122" i="8"/>
  <c r="AK122" i="8"/>
  <c r="T122" i="8"/>
  <c r="A122" i="8"/>
  <c r="T121" i="8"/>
  <c r="S121" i="8"/>
  <c r="A121" i="8"/>
  <c r="AR120" i="8"/>
  <c r="AQ120" i="8"/>
  <c r="AP120" i="8"/>
  <c r="AO120" i="8"/>
  <c r="AN120" i="8"/>
  <c r="AM120" i="8"/>
  <c r="AL120" i="8"/>
  <c r="AK120" i="8"/>
  <c r="T120" i="8"/>
  <c r="A120" i="8"/>
  <c r="AQ119" i="8"/>
  <c r="AO119" i="8"/>
  <c r="AM119" i="8"/>
  <c r="T119" i="8"/>
  <c r="A119" i="8"/>
  <c r="AQ118" i="8"/>
  <c r="AO118" i="8"/>
  <c r="AM118" i="8"/>
  <c r="AK118" i="8"/>
  <c r="T118" i="8"/>
  <c r="A118" i="8"/>
  <c r="T117" i="8"/>
  <c r="A117" i="8"/>
  <c r="AQ116" i="8"/>
  <c r="AO116" i="8"/>
  <c r="AM116" i="8"/>
  <c r="AK116" i="8"/>
  <c r="T116" i="8"/>
  <c r="A116" i="8"/>
  <c r="AK115" i="8"/>
  <c r="T115" i="8"/>
  <c r="A115" i="8"/>
  <c r="T114" i="8"/>
  <c r="A114" i="8"/>
  <c r="T113" i="8"/>
  <c r="A113" i="8"/>
  <c r="AQ112" i="8"/>
  <c r="AO112" i="8"/>
  <c r="AM112" i="8"/>
  <c r="AK112" i="8"/>
  <c r="T112" i="8"/>
  <c r="A112" i="8"/>
  <c r="T111" i="8"/>
  <c r="A111" i="8"/>
  <c r="AQ110" i="8"/>
  <c r="AO110" i="8"/>
  <c r="AN110" i="8"/>
  <c r="AM110" i="8"/>
  <c r="AL110" i="8"/>
  <c r="AK110" i="8"/>
  <c r="T110" i="8"/>
  <c r="A110" i="8"/>
  <c r="AR109" i="8"/>
  <c r="AQ109" i="8"/>
  <c r="AP109" i="8"/>
  <c r="AO109" i="8"/>
  <c r="AN109" i="8"/>
  <c r="AM109" i="8"/>
  <c r="AL109" i="8"/>
  <c r="AK109" i="8"/>
  <c r="T109" i="8"/>
  <c r="A109" i="8"/>
  <c r="AR108" i="8"/>
  <c r="AQ108" i="8"/>
  <c r="AP108" i="8"/>
  <c r="AO108" i="8"/>
  <c r="AN108" i="8"/>
  <c r="AM108" i="8"/>
  <c r="AL108" i="8"/>
  <c r="AK108" i="8"/>
  <c r="T108" i="8"/>
  <c r="A108" i="8"/>
  <c r="AR107" i="8"/>
  <c r="AQ107" i="8"/>
  <c r="AP107" i="8"/>
  <c r="AO107" i="8"/>
  <c r="AN107" i="8"/>
  <c r="AM107" i="8"/>
  <c r="AL107" i="8"/>
  <c r="AK107" i="8"/>
  <c r="T107" i="8"/>
  <c r="A107" i="8"/>
  <c r="AR106" i="8"/>
  <c r="AQ106" i="8"/>
  <c r="AP106" i="8"/>
  <c r="AO106" i="8"/>
  <c r="AN106" i="8"/>
  <c r="AM106" i="8"/>
  <c r="AL106" i="8"/>
  <c r="AK106" i="8"/>
  <c r="T106" i="8"/>
  <c r="A106" i="8"/>
  <c r="AR105" i="8"/>
  <c r="AQ105" i="8"/>
  <c r="AP105" i="8"/>
  <c r="AO105" i="8"/>
  <c r="AN105" i="8"/>
  <c r="AM105" i="8"/>
  <c r="AL105" i="8"/>
  <c r="AK105" i="8"/>
  <c r="T105" i="8"/>
  <c r="A105" i="8"/>
  <c r="AR104" i="8"/>
  <c r="AQ104" i="8"/>
  <c r="AP104" i="8"/>
  <c r="AO104" i="8"/>
  <c r="AN104" i="8"/>
  <c r="AM104" i="8"/>
  <c r="AL104" i="8"/>
  <c r="AK104" i="8"/>
  <c r="T104" i="8"/>
  <c r="A104" i="8"/>
  <c r="AR103" i="8"/>
  <c r="AQ103" i="8"/>
  <c r="AP103" i="8"/>
  <c r="AO103" i="8"/>
  <c r="AN103" i="8"/>
  <c r="AL103" i="8"/>
  <c r="AK103" i="8"/>
  <c r="T103" i="8"/>
  <c r="A103" i="8"/>
  <c r="AR102" i="8"/>
  <c r="AQ102" i="8"/>
  <c r="AP102" i="8"/>
  <c r="AO102" i="8"/>
  <c r="AN102" i="8"/>
  <c r="AM102" i="8"/>
  <c r="AL102" i="8"/>
  <c r="AK102" i="8"/>
  <c r="T102" i="8"/>
  <c r="A102" i="8"/>
  <c r="AR101" i="8"/>
  <c r="AP101" i="8"/>
  <c r="AO101" i="8"/>
  <c r="AN101" i="8"/>
  <c r="AM101" i="8"/>
  <c r="AL101" i="8"/>
  <c r="AK101" i="8"/>
  <c r="T101" i="8"/>
  <c r="A101" i="8"/>
  <c r="AR100" i="8"/>
  <c r="AQ100" i="8"/>
  <c r="AP100" i="8"/>
  <c r="AO100" i="8"/>
  <c r="AN100" i="8"/>
  <c r="AM100" i="8"/>
  <c r="AL100" i="8"/>
  <c r="AK100" i="8"/>
  <c r="T100" i="8"/>
  <c r="A100" i="8"/>
  <c r="AR99" i="8"/>
  <c r="AQ99" i="8"/>
  <c r="AP99" i="8"/>
  <c r="AO99" i="8"/>
  <c r="AN99" i="8"/>
  <c r="AM99" i="8"/>
  <c r="AL99" i="8"/>
  <c r="AK99" i="8"/>
  <c r="T99" i="8"/>
  <c r="A99" i="8"/>
  <c r="AR98" i="8"/>
  <c r="AQ98" i="8"/>
  <c r="AO98" i="8"/>
  <c r="AN98" i="8"/>
  <c r="AM98" i="8"/>
  <c r="AL98" i="8"/>
  <c r="AK98" i="8"/>
  <c r="T98" i="8"/>
  <c r="A98" i="8"/>
  <c r="AR97" i="8"/>
  <c r="AQ97" i="8"/>
  <c r="AO97" i="8"/>
  <c r="AN97" i="8"/>
  <c r="AM97" i="8"/>
  <c r="AL97" i="8"/>
  <c r="AK97" i="8"/>
  <c r="T97" i="8"/>
  <c r="A97" i="8"/>
  <c r="T96" i="8"/>
  <c r="A96" i="8"/>
  <c r="AO95" i="8"/>
  <c r="T95" i="8"/>
  <c r="A95" i="8"/>
  <c r="T94" i="8"/>
  <c r="A94" i="8"/>
  <c r="AO93" i="8"/>
  <c r="T93" i="8"/>
  <c r="A93" i="8"/>
  <c r="AO92" i="8"/>
  <c r="T92" i="8"/>
  <c r="A92" i="8"/>
  <c r="AO91" i="8"/>
  <c r="T91" i="8"/>
  <c r="A91" i="8"/>
  <c r="T90" i="8"/>
  <c r="A90" i="8"/>
  <c r="AO89" i="8"/>
  <c r="T89" i="8"/>
  <c r="A89" i="8"/>
  <c r="AO88" i="8"/>
  <c r="T88" i="8"/>
  <c r="A88" i="8"/>
  <c r="AO87" i="8"/>
  <c r="T87" i="8"/>
  <c r="A87" i="8"/>
  <c r="T86" i="8"/>
  <c r="A86" i="8"/>
  <c r="T85" i="8"/>
  <c r="A85" i="8"/>
  <c r="AO84" i="8"/>
  <c r="T84" i="8"/>
  <c r="A84" i="8"/>
  <c r="AO83" i="8"/>
  <c r="T83" i="8"/>
  <c r="A83" i="8"/>
  <c r="AO82" i="8"/>
  <c r="T82" i="8"/>
  <c r="A82" i="8"/>
  <c r="T81" i="8"/>
  <c r="A81" i="8"/>
  <c r="AO80" i="8"/>
  <c r="T80" i="8"/>
  <c r="A80" i="8"/>
  <c r="AO79" i="8"/>
  <c r="T79" i="8"/>
  <c r="A79" i="8"/>
  <c r="AO78" i="8"/>
  <c r="T78" i="8"/>
  <c r="A78" i="8"/>
  <c r="AO77" i="8"/>
  <c r="T77" i="8"/>
  <c r="A77" i="8"/>
  <c r="T76" i="8"/>
  <c r="A76" i="8"/>
  <c r="AO75" i="8"/>
  <c r="T75" i="8"/>
  <c r="A75" i="8"/>
  <c r="T74" i="8"/>
  <c r="A74" i="8"/>
  <c r="AO73" i="8"/>
  <c r="T73" i="8"/>
  <c r="A73" i="8"/>
  <c r="AO72" i="8"/>
  <c r="T72" i="8"/>
  <c r="A72" i="8"/>
  <c r="AO71" i="8"/>
  <c r="T71" i="8"/>
  <c r="A71" i="8"/>
  <c r="T70" i="8"/>
  <c r="A70" i="8"/>
  <c r="AO69" i="8"/>
  <c r="T69" i="8"/>
  <c r="A69" i="8"/>
  <c r="AP68" i="8"/>
  <c r="AO68" i="8"/>
  <c r="T68" i="8"/>
  <c r="A68" i="8"/>
  <c r="T67" i="8"/>
  <c r="S67" i="8"/>
  <c r="A67" i="8"/>
  <c r="T66" i="8"/>
  <c r="S66" i="8"/>
  <c r="A66" i="8"/>
  <c r="AP65" i="8"/>
  <c r="AO65" i="8"/>
  <c r="T65" i="8"/>
  <c r="A65" i="8"/>
  <c r="AP64" i="8"/>
  <c r="AO64" i="8"/>
  <c r="T64" i="8"/>
  <c r="A64" i="8"/>
  <c r="AP63" i="8"/>
  <c r="AO63" i="8"/>
  <c r="T63" i="8"/>
  <c r="A63" i="8"/>
  <c r="T62" i="8"/>
  <c r="S62" i="8"/>
  <c r="A62" i="8"/>
  <c r="T61" i="8"/>
  <c r="A61" i="8"/>
  <c r="T60" i="8"/>
  <c r="A60" i="8"/>
  <c r="T59" i="8"/>
  <c r="A59" i="8"/>
  <c r="AO58" i="8"/>
  <c r="T58" i="8"/>
  <c r="A58" i="8"/>
  <c r="AO57" i="8"/>
  <c r="T57" i="8"/>
  <c r="A57" i="8"/>
  <c r="T56" i="8"/>
  <c r="A56" i="8"/>
  <c r="T55" i="8"/>
  <c r="A55" i="8"/>
  <c r="T54" i="8"/>
  <c r="A54" i="8"/>
  <c r="T53" i="8"/>
  <c r="A53" i="8"/>
  <c r="T52" i="8"/>
  <c r="A52" i="8"/>
  <c r="T51" i="8"/>
  <c r="A51" i="8"/>
  <c r="T50" i="8"/>
  <c r="A50" i="8"/>
  <c r="T49" i="8"/>
  <c r="S49" i="8"/>
  <c r="L49" i="8"/>
  <c r="A49" i="8"/>
  <c r="T48" i="8"/>
  <c r="S48" i="8"/>
  <c r="L48" i="8"/>
  <c r="A48" i="8"/>
  <c r="T47" i="8"/>
  <c r="S47" i="8"/>
  <c r="L47" i="8"/>
  <c r="A47" i="8"/>
  <c r="T46" i="8"/>
  <c r="S46" i="8"/>
  <c r="L46" i="8"/>
  <c r="A46" i="8"/>
  <c r="T45" i="8"/>
  <c r="S45" i="8"/>
  <c r="A45" i="8"/>
  <c r="T44" i="8"/>
  <c r="S44" i="8"/>
  <c r="A44" i="8"/>
  <c r="T43" i="8"/>
  <c r="S43" i="8"/>
  <c r="A43" i="8"/>
  <c r="T42" i="8"/>
  <c r="A42" i="8"/>
  <c r="T41" i="8"/>
  <c r="A41" i="8"/>
  <c r="T40" i="8"/>
  <c r="A40" i="8"/>
  <c r="T39" i="8"/>
  <c r="A39" i="8"/>
  <c r="T38" i="8"/>
  <c r="A38" i="8"/>
  <c r="AO37" i="8"/>
  <c r="T37" i="8"/>
  <c r="S37" i="8"/>
  <c r="A37" i="8"/>
  <c r="AO36" i="8"/>
  <c r="T36" i="8"/>
  <c r="S36" i="8"/>
  <c r="A36" i="8"/>
  <c r="AO35" i="8"/>
  <c r="T35" i="8"/>
  <c r="S35" i="8"/>
  <c r="A35" i="8"/>
  <c r="AO34" i="8"/>
  <c r="T34" i="8"/>
  <c r="S34" i="8"/>
  <c r="A34" i="8"/>
  <c r="AO33" i="8"/>
  <c r="T33" i="8"/>
  <c r="S33" i="8"/>
  <c r="A33" i="8"/>
  <c r="AO32" i="8"/>
  <c r="T32" i="8"/>
  <c r="S32" i="8"/>
  <c r="A32" i="8"/>
  <c r="AO31" i="8"/>
  <c r="T31" i="8"/>
  <c r="S31" i="8"/>
  <c r="A31" i="8"/>
  <c r="AO30" i="8"/>
  <c r="T30" i="8"/>
  <c r="S30" i="8"/>
  <c r="A30" i="8"/>
  <c r="AO29" i="8"/>
  <c r="T29" i="8"/>
  <c r="S29" i="8"/>
  <c r="A29" i="8"/>
  <c r="AO28" i="8"/>
  <c r="T28" i="8"/>
  <c r="S28" i="8"/>
  <c r="A28" i="8"/>
  <c r="AO27" i="8"/>
  <c r="T27" i="8"/>
  <c r="S27" i="8"/>
  <c r="A27" i="8"/>
  <c r="AO26" i="8"/>
  <c r="T26" i="8"/>
  <c r="S26" i="8"/>
  <c r="A26" i="8"/>
  <c r="T25" i="8"/>
  <c r="S25" i="8"/>
  <c r="A25" i="8"/>
  <c r="T24" i="8"/>
  <c r="S24" i="8"/>
  <c r="A24" i="8"/>
  <c r="AO23" i="8"/>
  <c r="T23" i="8"/>
  <c r="S23" i="8"/>
  <c r="A23" i="8"/>
  <c r="AO22" i="8"/>
  <c r="T22" i="8"/>
  <c r="S22" i="8"/>
  <c r="A22" i="8"/>
  <c r="AO21" i="8"/>
  <c r="T21" i="8"/>
  <c r="S21" i="8"/>
  <c r="A21" i="8"/>
  <c r="AO20" i="8"/>
  <c r="T20" i="8"/>
  <c r="S20" i="8"/>
  <c r="A20" i="8"/>
  <c r="AO19" i="8"/>
  <c r="T19" i="8"/>
  <c r="S19" i="8"/>
  <c r="A19" i="8"/>
  <c r="AO18" i="8"/>
  <c r="T18" i="8"/>
  <c r="S18" i="8"/>
  <c r="A18" i="8"/>
  <c r="AO17" i="8"/>
  <c r="T17" i="8"/>
  <c r="S17" i="8"/>
  <c r="A17" i="8"/>
  <c r="AO16" i="8"/>
  <c r="T16" i="8"/>
  <c r="S16" i="8"/>
  <c r="A16" i="8"/>
  <c r="AO15" i="8"/>
  <c r="T15" i="8"/>
  <c r="S15" i="8"/>
  <c r="A15" i="8"/>
  <c r="AO14" i="8"/>
  <c r="T14" i="8"/>
  <c r="S14" i="8"/>
  <c r="A14" i="8"/>
  <c r="AO13" i="8"/>
  <c r="T13" i="8"/>
  <c r="S13" i="8"/>
  <c r="A13" i="8"/>
  <c r="AO12" i="8"/>
  <c r="T12" i="8"/>
  <c r="S12" i="8"/>
  <c r="A12" i="8"/>
  <c r="AO11" i="8"/>
  <c r="T11" i="8"/>
  <c r="S11" i="8"/>
  <c r="A11" i="8"/>
  <c r="AO10" i="8"/>
  <c r="T10" i="8"/>
  <c r="S10" i="8"/>
  <c r="A10" i="8"/>
  <c r="AO9" i="8"/>
  <c r="T9" i="8"/>
  <c r="S9" i="8"/>
  <c r="A9" i="8"/>
  <c r="AO8" i="8"/>
  <c r="T8" i="8"/>
  <c r="S8" i="8"/>
  <c r="A8" i="8"/>
  <c r="AO7" i="8"/>
  <c r="T7" i="8"/>
  <c r="S7" i="8"/>
  <c r="A7" i="8"/>
  <c r="AO6" i="8"/>
  <c r="T6" i="8"/>
  <c r="S6" i="8"/>
  <c r="A6" i="8"/>
  <c r="AO5" i="8"/>
  <c r="T5" i="8"/>
  <c r="S5" i="8"/>
  <c r="A5" i="8"/>
  <c r="AP4" i="8"/>
  <c r="AO4" i="8"/>
  <c r="T4" i="8"/>
  <c r="S4" i="8"/>
  <c r="A4" i="8"/>
  <c r="AP3" i="8"/>
  <c r="AO3" i="8"/>
  <c r="AN3" i="8"/>
  <c r="T3" i="8"/>
  <c r="S3" i="8"/>
  <c r="A3" i="8"/>
  <c r="AP2" i="8"/>
  <c r="AO2" i="8"/>
  <c r="AN2" i="8"/>
  <c r="T2" i="8"/>
  <c r="S2" i="8"/>
  <c r="G15" i="7"/>
  <c r="G14" i="7"/>
  <c r="G13" i="7"/>
  <c r="G12" i="7"/>
  <c r="G11" i="7"/>
  <c r="J9" i="7"/>
  <c r="I9" i="7"/>
  <c r="H9" i="7"/>
  <c r="G9" i="7"/>
  <c r="G6" i="7"/>
  <c r="G5" i="7"/>
  <c r="M4" i="7"/>
  <c r="G4" i="7"/>
  <c r="J2" i="7"/>
  <c r="I2" i="7"/>
  <c r="H2" i="7"/>
  <c r="G2" i="7"/>
</calcChain>
</file>

<file path=xl/comments1.xml><?xml version="1.0" encoding="utf-8"?>
<comments xmlns="http://schemas.openxmlformats.org/spreadsheetml/2006/main">
  <authors>
    <author>Sara Paola Rivera Moreno</author>
  </authors>
  <commentList>
    <comment ref="N2" authorId="0" shapeId="0">
      <text>
        <r>
          <rPr>
            <b/>
            <sz val="9"/>
            <color indexed="81"/>
            <rFont val="Tahoma"/>
            <family val="2"/>
          </rPr>
          <t>OAP:</t>
        </r>
        <r>
          <rPr>
            <sz val="9"/>
            <color indexed="81"/>
            <rFont val="Tahoma"/>
            <family val="2"/>
          </rPr>
          <t xml:space="preserve">
1. 158.568.150
2.168.168.150</t>
        </r>
      </text>
    </comment>
    <comment ref="N12" authorId="0" shapeId="0">
      <text>
        <r>
          <rPr>
            <sz val="9"/>
            <color indexed="81"/>
            <rFont val="Tahoma"/>
            <family val="2"/>
          </rPr>
          <t>OAP:
1. 58.612.080
2. 38.800.000</t>
        </r>
      </text>
    </comment>
    <comment ref="N24" authorId="0" shapeId="0">
      <text>
        <r>
          <rPr>
            <b/>
            <sz val="9"/>
            <color indexed="81"/>
            <rFont val="Tahoma"/>
            <family val="2"/>
          </rPr>
          <t>OAP:</t>
        </r>
        <r>
          <rPr>
            <sz val="9"/>
            <color indexed="81"/>
            <rFont val="Tahoma"/>
            <family val="2"/>
          </rPr>
          <t xml:space="preserve">
1. 13.298465
2. 23.510.545</t>
        </r>
      </text>
    </comment>
    <comment ref="N32" authorId="0" shapeId="0">
      <text>
        <r>
          <rPr>
            <b/>
            <sz val="9"/>
            <color indexed="81"/>
            <rFont val="Tahoma"/>
            <family val="2"/>
          </rPr>
          <t>OAP:</t>
        </r>
        <r>
          <rPr>
            <sz val="9"/>
            <color indexed="81"/>
            <rFont val="Tahoma"/>
            <family val="2"/>
          </rPr>
          <t xml:space="preserve">
1. 13.068.328
2. 11.168.326</t>
        </r>
      </text>
    </comment>
    <comment ref="N34" authorId="0" shapeId="0">
      <text>
        <r>
          <rPr>
            <b/>
            <sz val="9"/>
            <color indexed="81"/>
            <rFont val="Tahoma"/>
            <family val="2"/>
          </rPr>
          <t>OAP:</t>
        </r>
        <r>
          <rPr>
            <sz val="9"/>
            <color indexed="81"/>
            <rFont val="Tahoma"/>
            <family val="2"/>
          </rPr>
          <t xml:space="preserve">
1. 22.594.256
2.  24.494.256</t>
        </r>
      </text>
    </comment>
    <comment ref="N43" authorId="0" shapeId="0">
      <text>
        <r>
          <rPr>
            <b/>
            <sz val="9"/>
            <color indexed="81"/>
            <rFont val="Tahoma"/>
            <family val="2"/>
          </rPr>
          <t>OAP:</t>
        </r>
        <r>
          <rPr>
            <sz val="9"/>
            <color indexed="81"/>
            <rFont val="Tahoma"/>
            <family val="2"/>
          </rPr>
          <t xml:space="preserve">
1. 149.400.000
2. 214.400.000</t>
        </r>
      </text>
    </comment>
    <comment ref="N46" authorId="0" shapeId="0">
      <text>
        <r>
          <rPr>
            <b/>
            <sz val="9"/>
            <color indexed="81"/>
            <rFont val="Tahoma"/>
            <family val="2"/>
          </rPr>
          <t>OAP:</t>
        </r>
        <r>
          <rPr>
            <sz val="9"/>
            <color indexed="81"/>
            <rFont val="Tahoma"/>
            <family val="2"/>
          </rPr>
          <t xml:space="preserve">
1. 730.384.614
2. 665.384.614</t>
        </r>
      </text>
    </comment>
    <comment ref="N93" authorId="0" shapeId="0">
      <text>
        <r>
          <rPr>
            <b/>
            <sz val="9"/>
            <color indexed="81"/>
            <rFont val="Tahoma"/>
            <family val="2"/>
          </rPr>
          <t>OAP:</t>
        </r>
        <r>
          <rPr>
            <sz val="9"/>
            <color indexed="81"/>
            <rFont val="Tahoma"/>
            <family val="2"/>
          </rPr>
          <t xml:space="preserve">
1. 158.615.000
2. 151.262.441</t>
        </r>
      </text>
    </comment>
    <comment ref="N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<sst xmlns="http://schemas.openxmlformats.org/spreadsheetml/2006/main" count="6842" uniqueCount="3532">
  <si>
    <t>MEJORAMIENTO DE LAS CONDICIONES PARA LA GARANTIA DE LOS DERECHOS DE LAS PERSONAS CON DISCAPACIDAD VISUAL EN EL PAÍS. NACIONAL</t>
  </si>
  <si>
    <t>EFICACIA 
(Logro Unidades de Meta)</t>
  </si>
  <si>
    <t>EJECUCIÓN PRESUPUESTAL</t>
  </si>
  <si>
    <t xml:space="preserve">NACIÓN </t>
  </si>
  <si>
    <t xml:space="preserve">PROPIOS </t>
  </si>
  <si>
    <t>METAS</t>
  </si>
  <si>
    <t>Indicador</t>
  </si>
  <si>
    <t>U. medida</t>
  </si>
  <si>
    <t>Meta de producto Cuatrienio</t>
  </si>
  <si>
    <t>Meta 2019</t>
  </si>
  <si>
    <t>% Avance</t>
  </si>
  <si>
    <t>Avance a febrero de 2019</t>
  </si>
  <si>
    <t>Avance a abril de 2019</t>
  </si>
  <si>
    <t>Avance a junio de 2019</t>
  </si>
  <si>
    <t>Avance a Agosto de 2019</t>
  </si>
  <si>
    <t>Avance a Octubre de 2019</t>
  </si>
  <si>
    <t>Avance a Diciembre de 2019</t>
  </si>
  <si>
    <t xml:space="preserve">Observaciones </t>
  </si>
  <si>
    <t>Servicio de asistencia técnica en educación con enfoque incluyente y de calidad</t>
  </si>
  <si>
    <t>Entidades, organizaciones y núcleos familiares asistidos técnicamente</t>
  </si>
  <si>
    <t>Número de entidades, organizaciones y núcleos familiares</t>
  </si>
  <si>
    <t>Servicio de promoción y divulgación de los derechos de las personas con discapacidad</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</si>
  <si>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</si>
  <si>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</si>
  <si>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</si>
  <si>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</si>
  <si>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</si>
  <si>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FORTALECIMIENTO DE PROCESOS Y RECURSOS DEL INCI PARA CONTRIBUIR CON EL MEJORAMIENTO DE SERVICIOS A LAS PERSONAS CON DISCAPACIDAD VISUAL NACIONAL</t>
  </si>
  <si>
    <t>Servicio de Educación Informal para la Gestión Administrativa</t>
  </si>
  <si>
    <t xml:space="preserve">Personas capacitadas </t>
  </si>
  <si>
    <t xml:space="preserve">Número de personas </t>
  </si>
  <si>
    <t>Sedes adecuadas</t>
  </si>
  <si>
    <t>Número de sedes</t>
  </si>
  <si>
    <t>Servicio de gestión documental</t>
  </si>
  <si>
    <t>Sistema de gestión documental implementad</t>
  </si>
  <si>
    <t>Número de sistemas</t>
  </si>
  <si>
    <t>Servicio de Implementación Sistemas de Gestión</t>
  </si>
  <si>
    <t xml:space="preserve">Sistema de Gestión implementado </t>
  </si>
  <si>
    <t>Servicios de información actualizado</t>
  </si>
  <si>
    <t xml:space="preserve">Sistemas de información actualizados </t>
  </si>
  <si>
    <t>Número de sistemas de información</t>
  </si>
  <si>
    <t>Meta</t>
  </si>
  <si>
    <t>Fortalecimiento de procesos y recursos del INCI para contribuir con el mejoramiento de servicios a las personas con discapacidad visual nacional</t>
  </si>
  <si>
    <t>Actualizar la plataforma tecnológica de la entidad</t>
  </si>
  <si>
    <t>Mejorar la seguridad de la información</t>
  </si>
  <si>
    <t>Mejorar los espacios físicos y accesibilidad de la entidad Fase 1</t>
  </si>
  <si>
    <t xml:space="preserve">gestion documental </t>
  </si>
  <si>
    <t>(4)Tablas de valoración Documental - Organización de Fondos Acumulados</t>
  </si>
  <si>
    <t>Tablas de control del acceso</t>
  </si>
  <si>
    <t>Actividades para alinear la gestión documental a la política ambiental</t>
  </si>
  <si>
    <t>#</t>
  </si>
  <si>
    <t>Proceso Responsable</t>
  </si>
  <si>
    <t>ODS</t>
  </si>
  <si>
    <t>Dimensiones del Modelo Integrado de Planeación y Gestión</t>
  </si>
  <si>
    <t>Proyecto</t>
  </si>
  <si>
    <t>Objetivo Institucional</t>
  </si>
  <si>
    <t>Objetivo Especifico</t>
  </si>
  <si>
    <t>Producto</t>
  </si>
  <si>
    <t>Sub Grupo de trabajo</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</si>
  <si>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</si>
  <si>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</si>
  <si>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</si>
  <si>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</si>
  <si>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</si>
  <si>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</si>
  <si>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</si>
  <si>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</si>
  <si>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</si>
  <si>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</si>
  <si>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</si>
  <si>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</si>
  <si>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</si>
  <si>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Seguimiento Marzo</t>
  </si>
  <si>
    <t>Observación Marzo</t>
  </si>
  <si>
    <t>Seguimiento Abril</t>
  </si>
  <si>
    <t>Observación Abril</t>
  </si>
  <si>
    <t>Seguimiento Mayo</t>
  </si>
  <si>
    <t>Observación Mayo</t>
  </si>
  <si>
    <t>Seguimiento Junio</t>
  </si>
  <si>
    <t>Observación Junio</t>
  </si>
  <si>
    <t>Seguimiento Julio</t>
  </si>
  <si>
    <t>Observación Julio</t>
  </si>
  <si>
    <t>Seguimiento Agosto</t>
  </si>
  <si>
    <t>Observación Agosto</t>
  </si>
  <si>
    <t>Seguimiento Septiembre</t>
  </si>
  <si>
    <t>Observación Septiembre</t>
  </si>
  <si>
    <t>Seguimiento Octubre</t>
  </si>
  <si>
    <t>Observación Octubre</t>
  </si>
  <si>
    <t>Seguimiento Noviembre</t>
  </si>
  <si>
    <t>Observación Noviembre</t>
  </si>
  <si>
    <t>Seguimiento Diciembre</t>
  </si>
  <si>
    <t>Observación Diciembre</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</si>
  <si>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</si>
  <si>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</si>
  <si>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</si>
  <si>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</si>
  <si>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</si>
  <si>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</si>
  <si>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Asistencia técnica</t>
  </si>
  <si>
    <t>Brindar asistencia técnica en educación a las entidades territoriales certificadas para  el mejoramiento de los procesos de atención de las personas con discapacidad visual</t>
  </si>
  <si>
    <t>NA</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</si>
  <si>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</si>
  <si>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</si>
  <si>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</si>
  <si>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</si>
  <si>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</si>
  <si>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</si>
  <si>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</si>
  <si>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</si>
  <si>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</si>
  <si>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</si>
  <si>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</si>
  <si>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</si>
  <si>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</si>
  <si>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</si>
  <si>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</si>
  <si>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</si>
  <si>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</si>
  <si>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</si>
  <si>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</si>
  <si>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</si>
  <si>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</si>
  <si>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</si>
  <si>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</si>
  <si>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</si>
  <si>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</si>
  <si>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</si>
  <si>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</si>
  <si>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</si>
  <si>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</si>
  <si>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</si>
  <si>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</si>
  <si>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</si>
  <si>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</si>
  <si>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</si>
  <si>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</si>
  <si>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</si>
  <si>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</si>
  <si>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</si>
  <si>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</si>
  <si>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</si>
  <si>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</si>
  <si>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</si>
  <si>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</si>
  <si>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</si>
  <si>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</si>
  <si>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</si>
  <si>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</si>
  <si>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</si>
  <si>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</si>
  <si>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</si>
  <si>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</si>
  <si>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</si>
  <si>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</si>
  <si>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</si>
  <si>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</si>
  <si>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</si>
  <si>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t>*Gestión de eventos Asesorar virtual y/o presencialmente a organizaciones sociales, familia y  otros colectivos de personas con discapacidad visual</t>
  </si>
  <si>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</si>
  <si>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</si>
  <si>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</si>
  <si>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</si>
  <si>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</si>
  <si>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</si>
  <si>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</si>
  <si>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</si>
  <si>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</si>
  <si>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</si>
  <si>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</si>
  <si>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</si>
  <si>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</si>
  <si>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</si>
  <si>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</si>
  <si>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</si>
  <si>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</si>
  <si>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</si>
  <si>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</si>
  <si>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</si>
  <si>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</si>
  <si>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</si>
  <si>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</si>
  <si>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</si>
  <si>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</si>
  <si>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</si>
  <si>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</si>
  <si>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</si>
  <si>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</si>
  <si>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</si>
  <si>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</si>
  <si>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</si>
  <si>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</si>
  <si>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</si>
  <si>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</si>
  <si>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</si>
  <si>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</si>
  <si>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</si>
  <si>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</si>
  <si>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</si>
  <si>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</si>
  <si>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</si>
  <si>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</si>
  <si>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</si>
  <si>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</si>
  <si>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Producción audiovisual incluye adaptaciones de audiodescripción</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</si>
  <si>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</si>
  <si>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</si>
  <si>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</si>
  <si>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</si>
  <si>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</si>
  <si>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</si>
  <si>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</si>
  <si>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</si>
  <si>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</si>
  <si>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</si>
  <si>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</si>
  <si>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</si>
  <si>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Fortalecer la capacidad institucional para apoyar la gestión de los procesos misionales y el cumplimiento de los objetivos del INCI</t>
  </si>
  <si>
    <t>Mejorar gestión de los procesos de apoyo</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</si>
  <si>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</si>
  <si>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</si>
  <si>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</si>
  <si>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</si>
  <si>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</si>
  <si>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</si>
  <si>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</si>
  <si>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</si>
  <si>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</si>
  <si>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</si>
  <si>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</si>
  <si>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</si>
  <si>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</si>
  <si>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</si>
  <si>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</si>
  <si>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</si>
  <si>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</si>
  <si>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</si>
  <si>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</si>
  <si>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</si>
  <si>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</si>
  <si>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</si>
  <si>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</si>
  <si>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</si>
  <si>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</si>
  <si>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</si>
  <si>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</si>
  <si>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</si>
  <si>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</si>
  <si>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</si>
  <si>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</si>
  <si>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</si>
  <si>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</si>
  <si>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</si>
  <si>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</si>
  <si>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</si>
  <si>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requerimientos de la Agencia Nacional con el sistema eKOGUI</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</si>
  <si>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</si>
  <si>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</si>
  <si>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</si>
  <si>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</si>
  <si>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</si>
  <si>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</si>
  <si>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</si>
  <si>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</si>
  <si>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</si>
  <si>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</si>
  <si>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</si>
  <si>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</si>
  <si>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Politica del MIPG ¨gobierno digital¨ implimentada</t>
  </si>
  <si>
    <t>Formular planes de informatica y tecnologia</t>
  </si>
  <si>
    <t>Ejecutar y hacer seguimiento al Plan de informatica y tecnologia</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</si>
  <si>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</si>
  <si>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</si>
  <si>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</si>
  <si>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</si>
  <si>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</si>
  <si>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</si>
  <si>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</si>
  <si>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</si>
  <si>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</si>
  <si>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</si>
  <si>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</si>
  <si>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</si>
  <si>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</si>
  <si>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</si>
  <si>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</si>
  <si>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</si>
  <si>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</si>
  <si>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</si>
  <si>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</si>
  <si>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</si>
  <si>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</si>
  <si>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</si>
  <si>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</si>
  <si>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</si>
  <si>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</si>
  <si>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</si>
  <si>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</si>
  <si>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</si>
  <si>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</si>
  <si>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</si>
  <si>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</si>
  <si>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</si>
  <si>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</si>
  <si>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</si>
  <si>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</si>
  <si>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</si>
  <si>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</si>
  <si>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</si>
  <si>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</si>
  <si>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</si>
  <si>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</si>
  <si>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</si>
  <si>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</si>
  <si>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</si>
  <si>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</si>
  <si>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</si>
  <si>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</si>
  <si>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</si>
  <si>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</si>
  <si>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</si>
  <si>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</si>
  <si>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</si>
  <si>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</si>
  <si>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</si>
  <si>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</si>
  <si>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</si>
  <si>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</si>
  <si>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</si>
  <si>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</si>
  <si>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</si>
  <si>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</si>
  <si>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</si>
  <si>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</si>
  <si>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</si>
  <si>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</si>
  <si>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</si>
  <si>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</si>
  <si>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</si>
  <si>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</si>
  <si>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</si>
  <si>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</si>
  <si>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</si>
  <si>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</si>
  <si>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</si>
  <si>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</si>
  <si>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</si>
  <si>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</si>
  <si>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</si>
  <si>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</si>
  <si>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</si>
  <si>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</si>
  <si>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</si>
  <si>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</si>
  <si>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</si>
  <si>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</si>
  <si>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</si>
  <si>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</si>
  <si>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</si>
  <si>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</si>
  <si>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Se formuló el plan estratégico y se publicó en la página web el 31 de enero de 2019. Se realizará seguimiento al plan de acción anual mensualmente</t>
  </si>
  <si>
    <t>Se realiza seguimiento al plan de acción anual mensualmente</t>
  </si>
  <si>
    <t>Se formuló el Plan de acción anual y se publicó en la web el 31 de enero de 2019. Se realizrá seguimiento mensual </t>
  </si>
  <si>
    <t xml:space="preserve">Se formuló el Plan de adquisiciones y se publicó en la web el 31 de enero de 2019. Se adopta mediante circular #1. Se realizará seguimiento trimestral de su ejecución </t>
  </si>
  <si>
    <t>Se realiza seguimiento al plan de adquisiciones y se actualizo con la circular #2</t>
  </si>
  <si>
    <t>Se realiza seguimiento al plan de adquisiciones</t>
  </si>
  <si>
    <t>Se realiza seguimiento al plan de adquisiciones y se actualizo con la circular #1</t>
  </si>
  <si>
    <t xml:space="preserve">Esta en proceso la consolidación del mapa de riesgos de gestión. </t>
  </si>
  <si>
    <t>Se consolido el mapa de riesgos institucional</t>
  </si>
  <si>
    <t xml:space="preserve"> Se realizará seguimiento cada cuatro meses de los riesgos institucionales</t>
  </si>
  <si>
    <t>Se consolido el seguimiento del mapa de riesgos institucional</t>
  </si>
  <si>
    <t>Se formuló el plan anticorrupción con los siete componentes. Se realizará seguimiento cada cuatro meses</t>
  </si>
  <si>
    <t xml:space="preserve"> Se realizará seguimiento cada cuatro meses</t>
  </si>
  <si>
    <t>No se ha iniaciado el proceso</t>
  </si>
  <si>
    <t>El primer seguimiento se realiza en el mes de abril</t>
  </si>
  <si>
    <t>Se envia el seguimiento del Plan Sectorial al Ministerio de EDUCACIÓN</t>
  </si>
  <si>
    <t>El segundo seguimiento se realiza en el mes de septiembre</t>
  </si>
  <si>
    <t>Se actualizaron documentos del proceso de gestión contractual; administración documental; Evaluación y Mejoramiento Institucional</t>
  </si>
  <si>
    <t>Se actualizaron documentos del proceso  de Gestión Humana; Gestión Contractual; y Comunicaciones</t>
  </si>
  <si>
    <t>Se actualizaron documentos del proceso de Gestión Humana; Producción y mercadeo social</t>
  </si>
  <si>
    <t>Se actualiza la guia de la norma fundamental y se incluye en el SIG el tema de accesibilidad.
Se actualizaron documentos del proceso de Informática y Tecnología</t>
  </si>
  <si>
    <t xml:space="preserve">Se actualizaron documentos del proceso de Servicio al Ciudadano; Administración Documental (Guia de accesibilidad) </t>
  </si>
  <si>
    <t>Se actualizaron documentos del proceso Gestión Contractual; y Producción y mercadeo social.</t>
  </si>
  <si>
    <t>Se actualizaron documentos del proceso de Gestión Contractual</t>
  </si>
  <si>
    <t>Se actualizaron documentos del proceso de Direccionamiento Estrategico; Gestión Contractual; Financiero; Comunicaciones; Servicio al Ciudadano; Evaluación y Mejoramiento; Asistencia Técnica; Producción y mercadeo social; y el procedimiento de Disciplinarios</t>
  </si>
  <si>
    <t>No se ha iniciado el desarrollo del monitoreo de implementación del MIPG (consolidación de los autodiagnósticos)</t>
  </si>
  <si>
    <t>Se solicito el avance del autodiagnostico del MIPG 2018 y el diligenciamiento de estos para la formación del plan de acción del MIPG para la presente vigencia</t>
  </si>
  <si>
    <t>Se revisa la evaluación de FURAG 2018</t>
  </si>
  <si>
    <t>Se ajustan el Plan de Acción de Movilidad de las Dimenciones del MIPG, teniendo encuenta el ultimo resultado del FURAG</t>
  </si>
  <si>
    <t>Esta en proceso la actualización de los proyectos de inversión</t>
  </si>
  <si>
    <t>Esta en proceso la actualización de los proyectos de inversión, se enviaron por SUIFP al Ministerio de Educación</t>
  </si>
  <si>
    <t>Esta en proceso la actualización de los proyectos de inversión, se re-enviaron por SUIFP al Ministerio de Educación luego de unos ajustes solicitados por este último</t>
  </si>
  <si>
    <t>Esta en proceso la actualización de los proyectos de inversión, fueron avalados por el Ministerio de Educación y ya se encuentran en el DNP para su debía revisión a través de SUIFP.</t>
  </si>
  <si>
    <t>Los proyectos fueron aprovados por el DNP y se realizaron los respectivos seguimientos en SPI</t>
  </si>
  <si>
    <t>Actualización de la información y el seguimiento</t>
  </si>
  <si>
    <t>Se realizo seguimiento de los proyectos</t>
  </si>
  <si>
    <t>Se realizó el reporte y envío del informe de ejecución cualitativa presupuestal del mes</t>
  </si>
  <si>
    <t>No se ha iniciado</t>
  </si>
  <si>
    <t>Se realizó el diligenciamiento del FURAG con el acompañamiento de los líderes de proceso</t>
  </si>
  <si>
    <t>Se realizo Actualización de todos los documentos del proceso de Direccionamientos Estrategico</t>
  </si>
  <si>
    <t>Se identifica la Resolución 1373 de 2017 como el antecedente.</t>
  </si>
  <si>
    <t xml:space="preserve">Se informa mediante INCILISTA el valor de acuerdo con la Resolución 1373 de 2017 </t>
  </si>
  <si>
    <t>Esta actividad esta programada para el II semestre del 2019.</t>
  </si>
  <si>
    <t>Se elaboró la Resolución 13 del 2 de enero de 2019, que establece la tabla de honorarios y perfiles del INCI para el año 2019</t>
  </si>
  <si>
    <t>Acción realizada en enero de 2019</t>
  </si>
  <si>
    <t>Esta acción se realizó en el mes de enero de 2019</t>
  </si>
  <si>
    <t>Se está esperando reunión del Comité de Saneamiento de Bienes Muebles, de acuerdo con la solicitud mediante memorando 20181020003124 del 10 de diciembre de 2018.</t>
  </si>
  <si>
    <t>En el mes de agosto se realizará una depuración de los comodatos, con el fin de establecer cuales se encuentran vigentes y cuales liquidados.</t>
  </si>
  <si>
    <t xml:space="preserve">Se realizó la depuración para la identificación de los comodatos pendientes por liquidar, el día 18/09/2019 se realizará reunión con el fin de establecer un plan de trabajo para la liquidación de 18 comodatos. </t>
  </si>
  <si>
    <t>Se estableció plan de trabajo para la liquidación de de los 18 contratos de comodato, tal y como se evidencia en acta de reunión de fecha 30/09/2019</t>
  </si>
  <si>
    <t xml:space="preserve">Se realizaron las reuniones programadas con los  supervisores de cada comodato, realizar la gestión para la entrega de los elementos bienes, con plazo para el 30  de octubre </t>
  </si>
  <si>
    <t>Se está reuniendo la información para actualizar la base legal.</t>
  </si>
  <si>
    <t>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t>
  </si>
  <si>
    <t>En el mes de mayo se terminó la actualización y  compilación de la normatividad de la entidad y se remitió ante el Ministerio de Justicia, en los próximos días se remitirá a planeación para la publicación del mismo en la página web del INCI.</t>
  </si>
  <si>
    <t>El Ministerio de Justicia aprueba y remite normograma de la entidad para que este sea publicado en la pagina web del INCI.</t>
  </si>
  <si>
    <t xml:space="preserve">El 11 de junio de 2019 mediante memorando interno No. 201910200001644 se remite a OAP, para que el normograam sea publicado, en la página de la entidad.  </t>
  </si>
  <si>
    <t xml:space="preserve">En el mes de julio la OAJ revisó nuevamente el normograma por procesos de la entidad, con el fin de publicar la actualización del mismo en el mes de agosto de 2019. </t>
  </si>
  <si>
    <t>El día 12/08/2019, se solicitó a la OAP la publicación del normograma actualizado en la página web de la entidad.</t>
  </si>
  <si>
    <t xml:space="preserve">Se programa para el mes de octubre la actualización del normograma por procesos. </t>
  </si>
  <si>
    <t>Se han realizado las acciones de actualización en eKogui de la información que regsitra en los despachos judiciales.</t>
  </si>
  <si>
    <t>Se obtuvo certificado de las acciones en Ekogui, oficio 20191030003451 de Control Interno. Se sigue alimentando eKogui.</t>
  </si>
  <si>
    <t>El 27 de marzo de 2019, se reporta a la Agencia Nacional el cuarto borrador de la Política de prevención del daño antijurídico del INCI.
De igual manera la contratista de la OAJ asistió a la capacitación realizada por la ANDJE los días 22 y 29 de marzo de 2019</t>
  </si>
  <si>
    <t>Se realizó el seguimiento y la actualización del sistema Ekogui con corte a 28 de abril de 2019.</t>
  </si>
  <si>
    <t>Se realizó el seguimiento y la actualización del sistema Ekogui con corte a 31 de mayo de 2019.</t>
  </si>
  <si>
    <t>Se realizó el seguimiento y la actualización del sistema Ekogui con corte a 30 de junio de 2019.</t>
  </si>
  <si>
    <t>En el mes de julio no se evideció la necesidad de actualizar el sistema Ekogui, debido a que los procesos judiciales de la entidad, no presentaron cambios en su estado.</t>
  </si>
  <si>
    <t>Se realizó el seguimiento y la actualización del sistema Ekogui con corte a 30 de Agosto de 2019.</t>
  </si>
  <si>
    <t>Se realizó el seguimiento y la actualización del sistema Ekogui con corte a 30 de Septiembre de 2019.</t>
  </si>
  <si>
    <t>Se identifican las resoluciones 20102000002513 del 26 de julio de 2010 y 20161020004463 del 20 de diciembre de 2016</t>
  </si>
  <si>
    <t>Se confronta la regulación del Decreto 1069 de 2015 con las resoluciones internas para verificar los cambios a realizar.</t>
  </si>
  <si>
    <t>Mediante acta No. 13 - 2019 del comité de conciliación, se establecieron los parametros para establecer el procedimiento interno del mismo.</t>
  </si>
  <si>
    <t>Se busca terminar la aprobación de la política anterior por la ANDJE.</t>
  </si>
  <si>
    <t>Se participa en capacitación con la ANDJE para la nueva política y se reporta los resultados de la política anterior.</t>
  </si>
  <si>
    <t>El 27 de marzo de 2019, se reporta a la Agencia Nacional el cuarto borrador de la Política de prevención del daño antijurídico del INCI. la entidad se encuentra a la espera de la respuesta de la ANDJE para aprobación de la política.</t>
  </si>
  <si>
    <t xml:space="preserve">La ANDJE aprueba la política de prevención del daño antijurídico remitida por la entidad en el mes de marzo de 2019.
Se procederá a realizar el borrador/proyecto de la resolución por medio de la cual se aprobará la política.  </t>
  </si>
  <si>
    <t>Se realiza borrador de la Resolución y se remite para aprobación del comité de conciliación.</t>
  </si>
  <si>
    <t>El 2 de julio de 2019 se emite Resolución No. 20191020001603 "Por medio de la cual se adopta la politica de prevención al daño antijurídico"</t>
  </si>
  <si>
    <t>En revisión los procedimientos actuales para los cambios pertinentes.</t>
  </si>
  <si>
    <t>Se solicita capacitación por parte de Colombia Compra Eficiente en tema de Supervisión en el Secop II.</t>
  </si>
  <si>
    <t xml:space="preserve">En el mes de julio la OAJ elabora el borrador  del procedimiento de supervisión e interventoría. </t>
  </si>
  <si>
    <t>La OAJ trabaja en los últimos detalles para enviar a la OAP y publicación de este procedimiento en el SIG</t>
  </si>
  <si>
    <t>Se crea el procedimiento de supervisión e interventoría vigencia 19/09/2019</t>
  </si>
  <si>
    <t>Reportada</t>
  </si>
  <si>
    <t>La OAJ reporta en el mes de abril el informe del SIRECI</t>
  </si>
  <si>
    <t xml:space="preserve">El próximo seguimiento se realizará en el mes de Julio. </t>
  </si>
  <si>
    <t xml:space="preserve">El día 09 de julio de 2019 la OAJ reporta los contratos al SIRECI los contratos celebrados en el segundo trimestre del año 2019. </t>
  </si>
  <si>
    <t xml:space="preserve">El próximo seguimiento se realizará en el mes de Octubre. </t>
  </si>
  <si>
    <t>Se realizó el Reporte del mes de diciembre de 2018.</t>
  </si>
  <si>
    <t>Se realizó el reporte del mes de enero de 2019.</t>
  </si>
  <si>
    <t>La OAJ realizará el reporte de litigiosidad correspondiente al mes de marzo de 2019 del INCI para el Subcomité sectorial de Defensa Jurídica del Sector Educación en la segunda semana del mes de abril</t>
  </si>
  <si>
    <t>Se realizó el reporte de litigiosidad del mes de abril (mes vencido) ante el Subcomité sectorial de Defensa Jurídica del Sector Educación</t>
  </si>
  <si>
    <t>Se realizó el reporte de litigiosidad del mes de mayo el 12 de junio de 2019 ante el Subcomité sectorial de Defensa Jurídica del Sector Educación</t>
  </si>
  <si>
    <t>Se realizó el reporte de litigiosidad del mes de junio el 05 de junlio de 2019 ante el Subcomité sectorial de Defensa Jurídica del Sector Educación</t>
  </si>
  <si>
    <t>Se realizó el reporte de litigiosidad del mes de julio el 05/08/2019 ante el Subcomité sectorial de Defensa Jurídica del Sector Educación</t>
  </si>
  <si>
    <t>Se realizó el reporte de litigiosidad del mes de Agosto el 04/09/2019 ante el Subcomité sectorial de Defensa Jurídica del Sector Educación</t>
  </si>
  <si>
    <t>Se realizó el reporte de litigiosidad del mes de Septiembre el 02/10/2019 ante el Subcomité sectorial de Defensa Jurídica del Sector Educación</t>
  </si>
  <si>
    <t>Se envió correo por INCILISTA con el seguimiento al PAA. Reuniones con planeación y solicitud de cambios en las lineas del PAA en SECOP II.</t>
  </si>
  <si>
    <t xml:space="preserve">El día 04 de marzo de 2019 la OAJ asistió a la reunión programada por la OAP, con el fin de hacer seguimiento al PAA, razón por la cual la OAJ empezará con los seguimientos mensuales a partir del mes de abril de 2019. </t>
  </si>
  <si>
    <t>El día 24 de abril de 2019 la OAJ asistió a la reunión programada por la OAP, con el fin de hacer seguimiento al PAA.</t>
  </si>
  <si>
    <t>El día 28 de junio de 2019 la OAJ asistió a la reunión programada por la OAP, con el fin de hacer seguimiento al PAA.</t>
  </si>
  <si>
    <t>En el mes de julio la OAJ solicito las modificaciones  pertinentes en el PAA a las adquisiciones y procesos allegados para tramite de contratación.
De igual manera se esta compilando el archivo de seguimiento final al PAA, en donde se remitirá al jefe de la OAJ, para aprobación y envío del mismo.</t>
  </si>
  <si>
    <t>En el mes de julio la OAJ solicito las modificaciones  pertinentes en el PAA a las adquisiciones y procesos allegados para tramite de contratación.
El día 5 de septiembre se realizó el seguimiento al PAA junto con la OAP.</t>
  </si>
  <si>
    <t>Se atendió la totalidad de solicitudes de contratación del mes.</t>
  </si>
  <si>
    <t>La OAJ ha atendido el 100% de las solicitudes de contratación allegadas.</t>
  </si>
  <si>
    <t xml:space="preserve">La OAJ ha atendido el 100% de las solicitudes de contratación allegadas.  </t>
  </si>
  <si>
    <t>Se revisaron las actas de Liquidación que allegaron a la Oficina Jurídica</t>
  </si>
  <si>
    <t xml:space="preserve">La OAJ ha revisado las actas de liquidación allegadas. </t>
  </si>
  <si>
    <t>Se atendieron las solicitudes de certificacioón en términos de ley.</t>
  </si>
  <si>
    <t>Se atendieron las solicitudes de certificación en términos de ley.</t>
  </si>
  <si>
    <t>Se revisaron los documentos existentes</t>
  </si>
  <si>
    <t>Se revisaron las normas vigentes.</t>
  </si>
  <si>
    <t xml:space="preserve">En el mes de agosto se actualizaron todos los procedimientos del proceso de la gestión jurídica. </t>
  </si>
  <si>
    <t>Se inicia con la elaboración del documento</t>
  </si>
  <si>
    <t>Se realiza la revisión y aprobación del plan, para su publicación en eln SIG y pagina web.</t>
  </si>
  <si>
    <t>Actividad cumplida</t>
  </si>
  <si>
    <t>Se realiza la entrega de un kit de hidratación a los funcionarios que se transportaron a la Entidad en bicicleta, el día sin carro.</t>
  </si>
  <si>
    <t>Se realiza la entrega de detalles en conmemoración al día de la Mujer</t>
  </si>
  <si>
    <t>Se realiza la PANTUFLATON y la entrega de incentivos a las Secretarias de la Entidad.</t>
  </si>
  <si>
    <t>Se realiza el Taller Adaptación Laboral.</t>
  </si>
  <si>
    <t xml:space="preserve">- Copa America INCI 2019
- Pilates
- Programa de Vivienda
- Taller Comunicación Efectiva y Asertiva 
-Día del Servidor Publico ( Concieto Jazz)
</t>
  </si>
  <si>
    <t xml:space="preserve">- Entrega de carnet institucional 
- Celebraciòn cumpleaños del INCI
-Jornada de òrden y aseo </t>
  </si>
  <si>
    <t>No habia actividades Planeadas</t>
  </si>
  <si>
    <t>Se realiza Capacitación acerca de Investigación de Accidentes (Miembros COPASST) y Lineamientos nuevos miembros Comité de Convivencia Laboral.</t>
  </si>
  <si>
    <t>Se realiza Capacitación acerca de Acoso Laboral a todos los funcionarios de la Entidad.</t>
  </si>
  <si>
    <t xml:space="preserve">Se realiza capacitaciòn sobre abordaje a personas ciegas
 -Capacitaciòn sobre atenciòn al ciudadano              
- Se realiza taller taichì    
  -Taller de resoluciòn de conflictos familiares/personales  </t>
  </si>
  <si>
    <t xml:space="preserve">Se realiza capacitaciòn sobre riesgo biològico                                                                 -Traller de trabajo en equipo                                    -Prevenciòn de càncer de mama y pròstata </t>
  </si>
  <si>
    <t>Reunión de seguimiento bimensual por parte de la ARL AXA Colpatria, con el fin de programar y ejecutar actividades del SG -SST.</t>
  </si>
  <si>
    <t>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t>
  </si>
  <si>
    <t>Reunión de seguimiento bimensual por parte de la ARL AXA Colpatria, con el fin de programar y ejecutar actividades del SG -SST.
Semana del SG - SST
-Socialización SG -SST
-Elementos de Protección Personal
-Riesgo Biomecnico
-Riesgo sicosocial</t>
  </si>
  <si>
    <t xml:space="preserve">Sketch sobre estilos de vida </t>
  </si>
  <si>
    <t xml:space="preserve">Reunión de seguimiento en conjunto con la ARL AXA Colpatria, con el fin de programar y ejecutar actividades del SG -SST para los pròximos meses.
-Capacitaciòn para los brigadistas en primeros Auxilios psicològicos
 -Capacitaciòn para el COPASST en programaciòn de auditorìa interna
 - Capacitaciòn  sobre seguridad basada en el comportamiento
-Asesorìa de la ARL para actualizaciòn de los planos de evacuaciòn   </t>
  </si>
  <si>
    <t xml:space="preserve">Se realiza programaciòn de inducciòn SST con contratistas de la obra                                      -Reuniòn con brigadistas con el fin de coordinar simulacro de evacuaciòn                        - Participaciòn en el simulacro distrital 2019 </t>
  </si>
  <si>
    <t xml:space="preserve">Se realiza simulacro de evacuaciòn con participaciòn de los colaboradores y contratistas de la Entidad                           -Se realiza programaciòn y ejecucuciòn de la semana de la salud con las siguientesd actividades (Exàmenes mèdicos ocuapcionales, audiometrìa, optometrìa, aplicaciòn de bateria de riesgo psicosocial, taller de trabajo en equipo, tamizaje cardiovascular, sesion de masajes y aromaterapia)                                                  - Se realiza capacitaciòn sobre riesgo biològico                                                                 -Sketch sobre riesgo biomecànico </t>
  </si>
  <si>
    <t>Se inicia con el horario flexible del dìa viernes 7-4pm; por medio de la Resolución No 20191110001453 del 14 de junio de 2019</t>
  </si>
  <si>
    <t>No hay modificaciones</t>
  </si>
  <si>
    <t xml:space="preserve">Se da inicio a la ejecución a uno (1) de los seis (6) contratos (SG-SST), con los que cuenta el proceso para la vigencia 2019. </t>
  </si>
  <si>
    <t>No se a inciado la actualización de los documentos del SIG</t>
  </si>
  <si>
    <t xml:space="preserve">Actualizaciòn de: Programa de EPP y sus formatos, Programa de estilos de vida saludables, Programa de salud pùblica </t>
  </si>
  <si>
    <t>Se generaron y se publicaron los planes de:
Tratamiento de Riesgos de Seguridad y Privacidad de la información, Plan estrategico de informática y tecnología 2019-2022 y Plan de  Mantenimiento de Tecnologías de la información 2019</t>
  </si>
  <si>
    <t>Se envio a proveedores la tabla tecnica , se recibieron las cotizaciones para soporte de firewall, sistema telefónico IP, Mantenimiento de equipos y redes,mantenimiento y actualizaciones de MV  y servercenter</t>
  </si>
  <si>
    <t>Se elaboraron los estudios para contratación de mantenimiento e implementación de IPV6 
Para la adquisición del software que pretende adquirir la Biblioteca Virtual se han realizado reuniones con proveedores para viabilizar la compra reforzando así el Dominio de información</t>
  </si>
  <si>
    <t>En Ejecución contrato de Licenciamiento de firewall, mantenimiento de impresoras y conectividad. 
Se enviaron estudios a Juridica para: Soporte firewall, sistema telefónico, actualizaciones MV y server center, Mantenimiento de equipos y redes e IPV6.</t>
  </si>
  <si>
    <t>10%</t>
  </si>
  <si>
    <t>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t>
  </si>
  <si>
    <t>En ejecucíon contratos:
 telefonía IP y mantenimiento de equipos y redes
Actualizaciones MV y Server Center.
Mantenimiento y soporte a la infraestructura del protocolo IPv6 y renovación del pool de direcciones</t>
  </si>
  <si>
    <t xml:space="preserve">En ejecucíon contratos:
 telefonía IP y mantenimiento de equipos y redes
Actualizaciones MV y Server Center.
Mantenimiento y soporte a la infraestructura del protocolo IPv6, renovación del pool de direcciones e inicio proceso de contratación de elementos para wifi gratis para la gente. </t>
  </si>
  <si>
    <t>Para el dominio de servicios tecnológicos se elaboro el plan de mantenimiento</t>
  </si>
  <si>
    <t xml:space="preserve">Se envio a proveedores la tabla tecnica , se recibieron las cotizaciones para soporte de firewall, sistema telefónico IP, Mantenimiento de equipos y redes,mantenimiento y actualizaciones de MV  y servercenter
</t>
  </si>
  <si>
    <t>Se elaboraron los estudios para contratación de mantenimiento, se elaboran estudios de implementación de IPV6, se solicitan cotizaciones para soporte directorio activo</t>
  </si>
  <si>
    <t>En Ejecución contrato de Licenciamiento de firewall, mantenimiento impresoras y conectividad. 
Se enviaron estudios a Juridica para: Soporte firewall, sistema telefónico, actualizaciones MV y server center, Mantenimiento de equipos y redes e IPV6.</t>
  </si>
  <si>
    <t>En ejecución soporte firewall, soporte directorio activo, soporte ORFEO, Portal Web y Aplicaciones INCI, mantenimiento de impresoras, Hosting y conectividad.</t>
  </si>
  <si>
    <t>En ejecución soporte firewall, soporte directorio activo, soporte ORFEO, Portal Web y Aplicaciones INCI, mantenimiento de impresoras, Hosting, conectividad e intalación de licencias de antivirus.</t>
  </si>
  <si>
    <t xml:space="preserve">A la fecha esta en proceso </t>
  </si>
  <si>
    <t xml:space="preserve">Se actualizó formato de satisfaccion al ciudadano </t>
  </si>
  <si>
    <t xml:space="preserve">A la fecha se encuentra en  proceso </t>
  </si>
  <si>
    <t xml:space="preserve">Se actulizó procedimiento de servicio  al ciudadano, se actualizó formato de peticiones, quejas reclamos y denuncias </t>
  </si>
  <si>
    <t>A la fecha no se cuenta con acciones en el PUMI</t>
  </si>
  <si>
    <t>2%</t>
  </si>
  <si>
    <t>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t>
  </si>
  <si>
    <t>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t>
  </si>
  <si>
    <t>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t>
  </si>
  <si>
    <t>1%</t>
  </si>
  <si>
    <t>Se realiza publicación en el SIG y la socialización del nuevo procedimiento: Evaluación independiente, el cual reemplaza el procedimiento de Evaluación y seguimiento. Se revisan con la OAP los formatos asociados al procedimiento.</t>
  </si>
  <si>
    <t>No se adelantaron acciones.</t>
  </si>
  <si>
    <t>No se adelantaron acciones</t>
  </si>
  <si>
    <t>Se realiza actualización incluyendo criterios de accesibilidad de la caracterización del Proceso 16/08/2019, Procedimiento de Evaluación Independiente 08/08/2019 y Relación con entes de control 16/08/2018. Se elimina procedimiento de enfoque hacia la prevención, por cuanto está inmerso en todas las actividades de la OCI.</t>
  </si>
  <si>
    <t>El proceso de EyM I no tiene plan de mejoramiento.</t>
  </si>
  <si>
    <t>El proceso de EyM no tiene plan de mejoramiento</t>
  </si>
  <si>
    <t>30%</t>
  </si>
  <si>
    <t>Se formuló el PAA 2019 el cual se aprobó en Comité Institucional de Coordinación de control interno de 31 de enero de 2019. Se publicó en la página web</t>
  </si>
  <si>
    <t>13%</t>
  </si>
  <si>
    <t>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t>
  </si>
  <si>
    <t>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t>
  </si>
  <si>
    <t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t>
  </si>
  <si>
    <t>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t>
  </si>
  <si>
    <t>7%</t>
  </si>
  <si>
    <t>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t>
  </si>
  <si>
    <t>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t>
  </si>
  <si>
    <t>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t>
  </si>
  <si>
    <t xml:space="preserve">Se da cumplimiento a las acciones previstas en el PAA, así: Se da  inicio a la auditorías de Gestión Humana. Se elabora el informe de seguimiento al PUMI, Se da inicio al seguimiento a la gestión de riegos institucional. Se realiza comité institucional de coordinación de control interno en 08/08/2019, se realiza capacitación en la gestión de riesgos a los líderes y/o responsables de procesos en 21/08/2019. </t>
  </si>
  <si>
    <t>9%</t>
  </si>
  <si>
    <t>Se da cumplimiento a las acciones programadas en el PAA, así: ejecucion auditoría Proceso Gestión Humana, Procedimiento Liquidación de Nómina. Elaboración informa de seguimiento Plan Anticorrupción y Mapa de Riesgos de Corrupción, Informe de Seguimiento a la Gestión de Riesgos, Certificación e Informe cumplimiento Ekogui, Arqueo de Caja Menor.</t>
  </si>
  <si>
    <t xml:space="preserve">Audio descripción de  Universidad Canina
Grabación de Taller sobre Japón </t>
  </si>
  <si>
    <t>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t>
  </si>
  <si>
    <t xml:space="preserve">Grabación Alcantarilla sin tapa calle 34, Grabación Taller sensorial Japón, GR Doodle de bach, GR Encuentro nacional de organizaciones discapacidad (2), GR Homenaje a Seiichi Miyake                         </t>
  </si>
  <si>
    <t xml:space="preserve">GR Narrar al oido filbo 2019, Talleres de Braille Filbo 2019, Quién era Louis Braill
</t>
  </si>
  <si>
    <t xml:space="preserve">GR Día del maestro, GR Evento a través de mis pequeños ojos, GR Función pública biblioteca virtual, GR La importancia del Perro guía                          
</t>
  </si>
  <si>
    <t xml:space="preserve">GR Biblioteca Virtual para Ciegos Función pública
GR La importancia del perro guía
</t>
  </si>
  <si>
    <t xml:space="preserve">Adaptación  Cuéntales del INCI
Producción  Familias
Producción  Función pública Carlos Parra
Producción  Quién es una persona con baja visión
Producción  Qué no es baja visión
Producción  Pautas para identificar a una persona con baja visión
</t>
  </si>
  <si>
    <t xml:space="preserve">Tutorial conversión de textos en audio con Balabolka
Tutorial OCR con OneNote
Tutorial Instalación de Balabolka
Tutorial @voice
Concurso rendición de cuentas INCI
Evento dispositivo lector de braille
Notas del director 1
Notas del director 2
Spot el Braille al alcance de sus manos
</t>
  </si>
  <si>
    <t xml:space="preserve">El Inci cuida sus ojos versión 2
Silvia y Nickollas premio FIFA The Best
Introducción a la accesibilidad web
Tutorial voiceover iphone
Tips de salud visual, las pantallas
Tips de salud visual, descansos
Tips de salud visual, gafas de sol
</t>
  </si>
  <si>
    <t>seguimiento a los contenidos misionales para el mes</t>
  </si>
  <si>
    <t>se proyectó la nueva estructura de los programas de acuerdo a los nuevos integrantes  de cada actividad en Subdirección técnica</t>
  </si>
  <si>
    <t>Se actualiza la Parrilla con programas nuevos, Consultorio Jurídico</t>
  </si>
  <si>
    <t>Se actualiza la Parrilla con programas nuevos, Fecodivizando futuro</t>
  </si>
  <si>
    <t>(1) campaña sobre el braille y el día internacional del braille</t>
  </si>
  <si>
    <t>(2) campañas fueron sobre INci Radio en el día mundial de la radio y la convocatoria al concurso nacional de cuento del INCI</t>
  </si>
  <si>
    <t>dos campañas: Talleres sensoriales y Encuentro Nacional de Organizaciones</t>
  </si>
  <si>
    <t>(3) Campaña INCI en la FILBO, Premios Concurso de cuento y Socialización Ley 1712</t>
  </si>
  <si>
    <t>(4) Campañas INCI en la FILBO; campaña de Inclusión laboral con Función pública; Campaña #INCIenlascalles; invitación caminata perros guía.</t>
  </si>
  <si>
    <t xml:space="preserve">Campaña sobre interacción con PCDV; Campaña sobre el día del funcionario público; </t>
  </si>
  <si>
    <t>Campaña Cumpleraños INCI, Campaña sobre lectura de poesia, campaña sobre salud visual, campaña sobre certificación transitoria de discapacidad</t>
  </si>
  <si>
    <t>(1) Actualización logos INCI</t>
  </si>
  <si>
    <t>(1) carné funcionarios</t>
  </si>
  <si>
    <t>(2) Día de la mujer, Cumpleaños</t>
  </si>
  <si>
    <t>(1) Campaña Ahorro de papel</t>
  </si>
  <si>
    <t>(3) Campaña Ahorro Agua y Energía; campaña de cumpleaños</t>
  </si>
  <si>
    <t>Campaña Interna para funcionarios, Concierto de Jazz</t>
  </si>
  <si>
    <t>Campaña sobre almacenaje de información digital</t>
  </si>
  <si>
    <t>(1) comunicado sobre el día mundial del braille</t>
  </si>
  <si>
    <t>(2) comunicados de prensa sobre el día de la radio y sobre el lanzamiento del concurso de cuento del INCI</t>
  </si>
  <si>
    <t xml:space="preserve">Comuniacods de prensa de: Alcantarillas robadas, taller de reconocimiento de fauna colombiana, encuentro nacional de organizaciones, taller de méxico </t>
  </si>
  <si>
    <t>Comunicados de prensa de: actividades del INCI en FILBO, concurso de cuento, museo historia nacional de la Policía, comunicado Emilio Ortíz Filbo y Comunicado premios en la filbo</t>
  </si>
  <si>
    <t>Comunicados de: FILBO, Caminata Perros guía, inclusión laboral</t>
  </si>
  <si>
    <t xml:space="preserve">Comunicado de prensa sobre interacción con PCDV; Comunicado de prensa sobre el día del funcionario público; </t>
  </si>
  <si>
    <t>Cumpleraños INCI, lectura de poesia,  salud visual,  certificación transitoria de discapacidad</t>
  </si>
  <si>
    <t>No se realizaroneventos</t>
  </si>
  <si>
    <t>2 taller destinos japón y taller braille</t>
  </si>
  <si>
    <t>Encuentro Nacional de Organizaciones</t>
  </si>
  <si>
    <t>Salida Museo Nacional de historia de la Policía, Socialización ley 1712 en la procuraduría, FILBO, taller  destinos méxico, Taller de braille, Taller Diseño Táctil, Taller Emilio Ortiz</t>
  </si>
  <si>
    <t>Participación en la FILBO, talleres de braille, talleres del centro cultural</t>
  </si>
  <si>
    <t>evento lanzamiento alianzas Función pública, Talleres del centro cultural,talleres braille</t>
  </si>
  <si>
    <t>actividad de 64 años INCI y muestra cultural</t>
  </si>
  <si>
    <t>actualización del manual de imágenes</t>
  </si>
  <si>
    <t>Articulación con el MEN en el marco de la implementación del Decreto 1421 de 2018. Construcción de modulos de formación para la asistencia técnica.</t>
  </si>
  <si>
    <t xml:space="preserve">Articulación  con MEN para asistencia técnica Sucre y San Andrés .
Construcción de modulos de formación para la asistencia técnica.
</t>
  </si>
  <si>
    <t>Se definio clasificación de los departamentos por tipo 1,2,3 y 4 que corresponden a nivel de avance de la implementaicón del Decreto 1421 de 2017.</t>
  </si>
  <si>
    <t>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t>
  </si>
  <si>
    <t xml:space="preserve">Reunión para articulación de intercambio de contenidos MEN e INCI para el Rediseño de la plataforma Colombia Aprende.
Participación en la comisión " De educación Inclusión Inclusiva de niños, niñas, jovenes y adolescentes con la partiicpación del Consejo Nacional de Discpacidad , entidades del SNBF"  del Acuerdo 4 en favor de la atención educativa.     </t>
  </si>
  <si>
    <t>N.A.</t>
  </si>
  <si>
    <t>Participación en la validación de los lineamientos de Política Nacional de Educación inclusiva y participación en segunda mesa del Acuerdo 4 en favor de la Atención Educativa FECODE.</t>
  </si>
  <si>
    <t xml:space="preserve">Revisión de Planes progresivos de implementación   de 56 entidades territoriales objeto de la Asistencia técnica. </t>
  </si>
  <si>
    <t xml:space="preserve">Revisión de Planes progresivos de implementación   de entidades territoriales objeto de la Asistencia técnica. </t>
  </si>
  <si>
    <t xml:space="preserve">Revisión planes de ARAUCA, MAGDALENA, PUTUMAYO, VICHADA, HUILA, ATLÁNTICO, CASANARE, CUNDINAMARCA 
META
</t>
  </si>
  <si>
    <t xml:space="preserve">Se concluye revisión de  Planes de implementación  de las 56 entidades territoriales. </t>
  </si>
  <si>
    <t xml:space="preserve">En los Departamentos de Guainía no se cuenta con avances en Plan de Implementación Progresiva.
Cauca ,Choco ,Nariño, Tolima, Caldas . En construcción.  
</t>
  </si>
  <si>
    <t>Los referentes territoriales estan revisando por segunda vez los planes progesivos de implementación debido a comisión de seguimiento en el marco del Dec 1421.</t>
  </si>
  <si>
    <t>No se desarrollaron acciones</t>
  </si>
  <si>
    <t xml:space="preserve">Gestión  en Arauca, Putumayo, Norte de Santander, Villavicencio, Boyacá, Magdalena, vichada, Caqueta, Chocó , Huila, Atlantico,  Casanare, Cundinamarca y Guajira, Bolivar, San Andres y Sucre. </t>
  </si>
  <si>
    <t>Gestión en  Cordoba, Valle del Cauca, Cesar, Santander, Quindio, Risaralda.</t>
  </si>
  <si>
    <t xml:space="preserve">Gestión con departamentos de Chocó, Nariño,  Vichada, Cauca, Tolima, Caldas. </t>
  </si>
  <si>
    <t>Gestión en Santander .</t>
  </si>
  <si>
    <t>Gestión en departamentos de san Andrés, Boyacá, Magdalena , Putumayo, Tolima , Caquetá, huila, Atlantico, Guaviare, Guajira para fase edde seguimiento.</t>
  </si>
  <si>
    <t>Gestión en Córdoba, Bolivar, Caldas ;Sucre; norte de santander, Nariño, Quindío, Chocó, Risaralda, Cundinamarca.</t>
  </si>
  <si>
    <t>Gestión en Boyacá, Amazonas, Arauca, Cesar, Valle, Vichada, Antioquia , Cauca,  Casanare, Vaupes, Guainia, Guaviare, Meta.</t>
  </si>
  <si>
    <t xml:space="preserve">Putumayo, Arauca, Norte de Santander, San Andrés, Bolivar. </t>
  </si>
  <si>
    <t xml:space="preserve">Meta, Boyacá, Magdalena, vichada, Caqueta, Chocó , Huila, Atlantico,  Casanare, Cundinamarca y Guajira,  Cordoba, Valle del Cauca, Cesar, Santander, Quindio, Risaralda y Sucre. </t>
  </si>
  <si>
    <t>Caldas, Tolima,  Cauca, Nariño,   Vaupes,  Antioquia, Amazonas.</t>
  </si>
  <si>
    <t xml:space="preserve">Santander </t>
  </si>
  <si>
    <t>Ajuste en Plan de Acción territorial en  Tolima, y Santander.</t>
  </si>
  <si>
    <t>Se realiza ajuste de los planes de acción territorial de acuerdo al acompañamiento en cada territorio.</t>
  </si>
  <si>
    <t>Asistencia técnica en San Andrés, Sucre y Bolivar.</t>
  </si>
  <si>
    <t>Magdalena, Meta, Putumayo, Arauca, Atlántico, Cundinamarca, Antioquia, Huila, Casanare.</t>
  </si>
  <si>
    <t xml:space="preserve">Asistecia en Risaralda, Vaupes, Boyacá, Caquetá, Cesar, Guajira,  Valle del Cauca, Amazonas, Santander.   </t>
  </si>
  <si>
    <t>Asistencia técnica en Guainía  , Caldas ,Cauca , Choco, Pasto, Ibague,</t>
  </si>
  <si>
    <t>Santander</t>
  </si>
  <si>
    <t>Asistencia técnica a Secretaría de Educación de Bogotá.</t>
  </si>
  <si>
    <t>Santander, Bucaramanga</t>
  </si>
  <si>
    <t xml:space="preserve">Acompañamiento a Córdoba y Montería,  Vichada, Casanare y Yopal, Arauca, Amazonas, Cesar Valledupar,  Valle,  Cali,  Antioquia, Medellín, Cauca, Popayán,  Meta, Villavicencio, Guainía, Zipaquira. </t>
  </si>
  <si>
    <t>Propuesta del tema de Familia, realizada  por los  profesionales  del  área  técnica está en proceso de  aval  y validación ante el producto que se  propone.</t>
  </si>
  <si>
    <t>Alfabetización revisión de documentos.</t>
  </si>
  <si>
    <t xml:space="preserve">Familia:  construcción de propuesta por  ejes temáticos.   Alfabetización:  Construcción de propuesta  desde el modelo acrecer.
</t>
  </si>
  <si>
    <t>Se ecuenta en revisión por la subdireccióndel documentos  propuesta para la  construcción de material de apoyo al ClEI 1del modelo flexible Acrecer.
Se cuenta con documento propuesta  del tema de Familia  con tres ejes temáticos (Conociendo a mi hijo, Sexualidad y discapacidad, Conozco Participo y Actuo-Derechos y participación); pendiente de aprobación .</t>
  </si>
  <si>
    <t xml:space="preserve">Se realiza revisión de los lineamientos del MEN sobre familias. </t>
  </si>
  <si>
    <t>Se realizó primer ejercicio de moldes para termoformado de la lección numero 1 del modelo ACRECER. Gestión para continuar  el trabajo en  2020</t>
  </si>
  <si>
    <t>No se realizaron acciones</t>
  </si>
  <si>
    <t>Se proyecto resolución para entrega de material  de literatura en tinta-braille en la ofIcina de Atención al ciudadano.</t>
  </si>
  <si>
    <t>Se identificaron 26 IE a nivel nacinal para envío de material. Remisión de material a la ofiicna de atención al ciudadano .</t>
  </si>
  <si>
    <t>Análisis Base de Datos de SIMAT 2019 para establecer criterios de dotacion a IE, consolidación de bases de datos IE y bibliotecas próximas a dotar.</t>
  </si>
  <si>
    <t>Elaboración resoluciones para:  Dotación departamentos de Bolivar,Sucre; San Andres.
Dotación bibliotecas Nacional.
Entrega de material Puerto Guzman en Putumayo.
Conformación de Kits a entregar.</t>
  </si>
  <si>
    <t xml:space="preserve">Consolidacion base de datos dotacion a bibliotecas
Elaboracion insumos para dotacion departamentos de (Boyacá, Magdalerna, Arauca, Antioquia, Cundinamarca, Meta, norte de Santander) </t>
  </si>
  <si>
    <t>Consolidación de información para dotación a departamentos de Boyacá, Nariño, Amazonas, Huila, Arauca y otros.</t>
  </si>
  <si>
    <t>Se consolido información para dotación a IE de  los departamentos de  Nariño, Risaralda, Valle y otros.</t>
  </si>
  <si>
    <t>Consolidación Bade de datos para dotación a bibliotecas por solicitud.</t>
  </si>
  <si>
    <t>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t>
  </si>
  <si>
    <t>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t>
  </si>
  <si>
    <t>Resolución  20191200002023 del  de  21 de Agosto de 2019 (dotación a 138 IE), Resolución 20191200002163 de 30 de Agosto de   ( Dotación a 12 IE y 3 Bibliotecas)  resolución 20191200002113 de 23 de agosto   (Dotación  a Universidad autonoma de bucaramanga en el marco de la Feria del Libro regional ULIBRO)</t>
  </si>
  <si>
    <t>Resolución    20191200002543 del 16  de Septiembre ( Dotación a 141 IE de Nariño, Risaralda, Valle y otros )</t>
  </si>
  <si>
    <t>Ferias regionales de Fomento a la lectura en Bucaramanga, Medellín, Ipiales, Barranquilla.</t>
  </si>
  <si>
    <t>Ferias regionales Popayan , Cali, Resolución 20191200003303 del 25 de Noviembre de 2019 Dotación a Bibliotecas de antioquia y Bogotá.</t>
  </si>
  <si>
    <t>Resolución 20191200000633 del 26 de marzo (Dotación a 26 IE del País)</t>
  </si>
  <si>
    <t>102 Bibliotecas material en tinta y Braille y especializado, 66 IE</t>
  </si>
  <si>
    <t>40 organizaciones de PDV (decreto 1350, 2011, Ley 1712, Guia para inclusión en el trabajo)</t>
  </si>
  <si>
    <t>154 IE y 3  Bibliotecas conmaterial en tinta y braille. Se envio encuesta por correo electronico a las IE  y bibliotecas dotadas en primer semestre para conocer percepción. Aun se reciben respuestas.</t>
  </si>
  <si>
    <t>141 IE a nivel nacional</t>
  </si>
  <si>
    <t xml:space="preserve">4 Entidades territoriales </t>
  </si>
  <si>
    <t>IE Llanadas- sede El Limón de Caldas,  IE  de la Dorada, Yumbo, Restrepo y Buenaventura 26 Secretarias de Educación departamentales,   SE distrital deBogotá, 2 Grupos asociativos de Risaralda y Atlantico,  Universidad del Magdalena, UPN  Universidad de la Salle, Comisión Nal del Servicio Civil, Compensar, IGAC, Coldeportes, Superservicios, SENA Regional Valle. Resolucion 20191200003303   Dotación Bibliotecas Antioquia y 20 bibliotecas que hacen parte de   Bibliored en Bogotá.</t>
  </si>
  <si>
    <t>Orientación sobre criterios de accesibilidad  a ingenieros del área de informatica y contratista.</t>
  </si>
  <si>
    <t>Se hizo capacitación a ingenieros INCI y contratista.</t>
  </si>
  <si>
    <t>S erealizaron aportes a plantillas propuestas por desarrollador y Webmáster INCI.</t>
  </si>
  <si>
    <t>Se retroalimenta en accesibilidad a desarrollador y Webmáster del área de de Comunicaciones</t>
  </si>
  <si>
    <t>Se revisa la accesibilidad al sitio previa la publicación y se aporta para auditoría por Control Interno.</t>
  </si>
  <si>
    <t xml:space="preserve">Se aporta para algunos procesos como INCI a la carta de emisora y otras anotaciones </t>
  </si>
  <si>
    <t xml:space="preserve">Se aporta para algunos procesos como INCI Radio en aplicativo de emisora y otras anotaciones </t>
  </si>
  <si>
    <t>Se ha iniciado gestión con DNP y se han hecho asesorías directas a entidades.</t>
  </si>
  <si>
    <t>Se vienen desarrollando actividades de apoyo a DNP Programa Nacional de Atención al Ciudadano en accesibilidad a medio físico y Web integralmente.</t>
  </si>
  <si>
    <t>Se apoyó a DNP en sector TIC y sector Defensa en acceso físico</t>
  </si>
  <si>
    <t>Se viene participando en GES Mesa accesibilidad y se sigue aportando a DNP en el tema.</t>
  </si>
  <si>
    <t>Se participa en reuniones con DNP aportando a encuentro con sector Medio Ambiente</t>
  </si>
  <si>
    <t>Se participa en reuniones con DNP aportando a el documento base del índice creado provisionalmente por ellos</t>
  </si>
  <si>
    <t>Se ha iniciado gestión con DNP.</t>
  </si>
  <si>
    <t>Se inicia gestión con Consejería Discapacidad de Presidencia, entidad que liderará índice y plan.</t>
  </si>
  <si>
    <t>Por gestión con Consejería Discapacidad de Presidencia se convocó a INCI a GES Comisión de Accesibilidad, se viene participando.</t>
  </si>
  <si>
    <t>Se viene gestionando con MinTransporte (responsable delegado por Consejería) para incidir en Plan Nacional de Accesibilidad.</t>
  </si>
  <si>
    <t>Se acompaña y aporta a DNP en el establecimiento del índice de accesibilidad con comentarios.</t>
  </si>
  <si>
    <t>Se acompaña y aporta a la Comisión de Accesibilidad GES en el establecimiento de líneas para orientar el tema físico y web con comentarios</t>
  </si>
  <si>
    <t xml:space="preserve">Borrador de propuesta </t>
  </si>
  <si>
    <t>Se ha dado el aval del director a la versión final de oficio y propuesta de encuentro</t>
  </si>
  <si>
    <t>Se está en espera de contrato de hotel por Comunicaciones para realización del evento.</t>
  </si>
  <si>
    <t>Se ha definido fecha para 25 de julio y se tiene la lista de convocados. Se ha hecho gestión con DAFP Dirección General para realizar en conjunto el evento.</t>
  </si>
  <si>
    <t>Se ha convocado a Defensoría, se ha pactado oficio definitivo de invitación con DAFP, se tiene hotel y salón listo. Fecha 3 de septiembre.</t>
  </si>
  <si>
    <t>Se tiene todo preparado para evento el 10 de septiembre.</t>
  </si>
  <si>
    <t>El evento fue movido para el 30 de octubre y se avanza con la convocatoria.</t>
  </si>
  <si>
    <t xml:space="preserve">El evento está pendiente decisión de Dirección por haberse desarrollado evento similar por Consejería </t>
  </si>
  <si>
    <t xml:space="preserve">Gestión con entidades </t>
  </si>
  <si>
    <t>Se han atendido a las solicitudes recibidas de acuerdo al al contexto de cada una.</t>
  </si>
  <si>
    <t>Se ha atendido a las solicitudes recibidas de acuerdo al contexto de cada una.</t>
  </si>
  <si>
    <t>Se ha atendido a las solicitudes recibidas de acuerdo al contexto de cada una</t>
  </si>
  <si>
    <t xml:space="preserve">WEB:MEN (elaboración protocolo de accesibilidad), </t>
  </si>
  <si>
    <t>WEB: Servicio civil Distrital, Consejo superior de la judicatura, Universidad Católica del Norte, EPS Sanitas. ESPACIO FISICO: Eps Sanitas. TECNOLOGIA ESPECIALIZADA: Secretaria de Educación de Guainía. PERSONAS NATURALES:  2 PROYECTOS DE GRADO: 1</t>
  </si>
  <si>
    <t>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t>
  </si>
  <si>
    <t>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t>
  </si>
  <si>
    <t>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t>
  </si>
  <si>
    <t>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t>
  </si>
  <si>
    <t>WEB:Superintendencia de Industria y comercio, Universidad de Pamplona,  Función Pública, Universidad de Ibagué, Departamento Administrativo de la presIdencia DAPRE,  SIGEP de la Función Pública,  Universidad Santo Tomás de Bucaramanga. Oficina de tecnología DAFP. ESPACIO FISICO:   Procuraduría General de la Nación,  DNP- Programa Nacional de Servicio al ciudadano. TECNOLOGIA  ESPECIALIZADA: Secretaría de Educación Distrito de Barranquilla, Secretaría de educación del Cauca ( municipios de Timbio,  Patía y Sorata),  Secretaría de educación de Ibagué,  ASINVITOS, Biblioteca Banco de la República,  en Tolima, SENA San Andrés,  SENA Risaralda. PROYECTOS DE INVESTIGACION:Universidad de antioquia (Andrés Torres).  TALLERES DE INTERACCION:Instituto Nacional de Salud.</t>
  </si>
  <si>
    <t>WEB:Registraduria, Migración Colombia, Función Pública, Consejería para las personas con discapacidad,, servicio de empleo, superintendencia financiera de Colombia,  Procuraduría, Comisión de la Verdad, Universidad del Atlántico, Portal Colombia aprende del MEN en Bogotá, Savia salud EPS y Universidad católica del Norte en Antioquia,   Universidad Minuto de Dios de Zipaquira en Cundinamarca,  Universidad santo tomás de Floridablanca en santander. DNP ( Lenguaje claro) ESPACIO FISICO:  Escuela de música, medios, arte y tecnología-, EMMAT, Servicio Geológico Colombiano, Unidad de Restitución de Tierras, SENA, Departamento administrativo de la defensoría del espacio Público-DADEP.  Migrción Colombia (Tambien accesibilidad en documentos)TECNOLOGIA  ESPECIALIZADA: Escuela Normal superior de popayán, SE Bucaramanga- IE Politécnico,  SE de Floridablanca en santander.PROYECTOS DE INVESTIGACION:Universidad de san Buenaventura, Universidad minuto de Dios,  universidad de antioquia, Mario Portugal- Doctorado en Bogotá  TALLERES DE INTERACCION Superintendencia de servicios domiciliarios.</t>
  </si>
  <si>
    <t>WEB:UNIMINUTO, SIGEP, Superintendencia de Indistria y Comercio, INSOR,  Secretaría de Movilidad, Fondo de Adaptación,  USPEC, Cinco Elementos, SAVIA Salud EPS ESPACIO FISICO: Secretaría de Movilidad de Bogotá, Servicio Geológico Colombiano , Procuraduría General de la Nación (Tambien accesibilidad en documentos)TECNOLOGIA  ESPECIALIZADA: Institito Técnico del Putumayo, Secretaría de educación del Pútumayo,   SENA Bogotá con formación de curso  de tecnologías especializadas.</t>
  </si>
  <si>
    <t>WEB: En Bogotá: Gobierno Digital, USPEC, Instituto Nacional de Cancerología,  ICFES,  2 en Corporación Unificada Nacional CUN, Caja de retiro de las Fuerzas Militares CREMIL, Ministerio de  Transporte. En Atlántico: 2 en FUNDAVE. ESPACIO FISICO:TECNOLOGIA  ESPECIALIZADA: En Bogotá  Centro Educativo Militar CEMIL, Virtual.com.co, En Cundinamarca: Secretaría de Educación de Soacha,  Secretaria de Desarrollo Social y Educación de el Rosal. TALLERES DE INTERACCION: Corporación Unificada Nacional CUN, Operadores TM-SITP SUMA ETIB, ICBF Nacional. PRESENTACION PROPUESTA DE ACCESIBILIDAD:  Salud TOTAL, Ministerio del Medio ambiente, MEDIMAS.</t>
  </si>
  <si>
    <t>Ya se inicia este proceso, pero no hay concreción en ningún acompañamiento.</t>
  </si>
  <si>
    <t>Se ha iniciado ya el proceso de contacto e indagación con los asesorados</t>
  </si>
  <si>
    <t>Se continúa el proceso de contacto e indagación con los asesorados.</t>
  </si>
  <si>
    <t>Se continúa el proceso de contacto e indagación con los asesorados</t>
  </si>
  <si>
    <t>Se ha generado formulario para indagación masiva y se hará análisis del proceso de acompañamiento</t>
  </si>
  <si>
    <t>Se ha recopilado información mediante formulario Web para indagación masiva y se hará análisis del proceso de acompañamiento</t>
  </si>
  <si>
    <t>Se tiene la estructura y algunos contenidos avanzados.</t>
  </si>
  <si>
    <t>Se viene avanzando en la conformación de contenidos.</t>
  </si>
  <si>
    <t>Se continúa avanzando en el curso subiendo ya contenidos a plataforma.</t>
  </si>
  <si>
    <t>Se continúa avanzando en el curso subiendo contenidos a plataforma. Se interrumpió algún tiempo por falta de hosting.</t>
  </si>
  <si>
    <t>Se tiene listo el curso en plataforma y ya se tiene la convocatoria para iniciar</t>
  </si>
  <si>
    <t xml:space="preserve">Se ha dado inicio al curso. </t>
  </si>
  <si>
    <t>Propuesta metodológica aprobada  como insumo para elaboración de documento de lineamientos de investigación.</t>
  </si>
  <si>
    <t>4%</t>
  </si>
  <si>
    <t>Recolección  y sistematización de información como insumo para elaboración de lineamientos a traés de 4 grupos focales y 1 entrevista.    Avances en el estado del Arte.</t>
  </si>
  <si>
    <t>Clasificación de información e identificación de líneas y temas. Consolidacion de solicitud allegadas por orfeo en 2019,  avances en escritura del documento.</t>
  </si>
  <si>
    <t xml:space="preserve">Se continua con escritura del documento.  Se presento a subdirección avances del proceso. </t>
  </si>
  <si>
    <t>Proyección carta a Red der Universidades solicitando estado del arte en Discapacidad visual.
Elaboración lineamientos.</t>
  </si>
  <si>
    <t>Se ha recibido información relacionada con estado del arte de investigaciones de 3 Universidades ( Uni Caldas, Santo Tomás Bogotá, y Fundación Universitaria  Maria Cano  de Medellin) .
Documento de lineamientos en construcción.</t>
  </si>
  <si>
    <t xml:space="preserve">Se entrego a la Subdirección el documento de lineamientos de Investigación, Se recibio información sobre estado del arte de 2 Universidades (Nacional de colombia y Santo Tomás de Bucaramanga) </t>
  </si>
  <si>
    <t>Aprobación por subdirección  el documento de llineamientos  y remisión a pares académicos de 5 universidades mediante oficio. Pendiente grupo focal en el mes de Octubre.</t>
  </si>
  <si>
    <t>Se llevo a cabo grupo focal con la participación de la Uniuversidad Javeriana, Universidad de Antioquia, Santo Tomás de Bucaramanga y Universidad del Bosque orientado a validacion de los lineamientos de investigación del INCI.</t>
  </si>
  <si>
    <t>Identificación de iniciativas , Asesoría proyecto Estudiante Politecnico de Bogotá.</t>
  </si>
  <si>
    <t>Gestión con Instituto Tecnologico de Putumayo y SE  , presentación de temas de investigación .</t>
  </si>
  <si>
    <t>Gestión con la Universidad el Valle  ,  y Universidad santo Tomás de Bucaramanga ,presentación de temas de investigación .</t>
  </si>
  <si>
    <t>No se realizo</t>
  </si>
  <si>
    <t>Gestión Con Universidad Mariana de Pasto y Luis amigó  y Santo Tomás  Facultad de diseño de Bogota con el objeto de conocer iniciativas de investigación.</t>
  </si>
  <si>
    <t>Se gestionó con la Universidad Santo Tomás de Bucaramanga  propuesta para desarrollo de investigación  " Configuración de prácticas cotidianas, emprendidas por las personas con discapacidad visual, sus familias y/o entorno cercano que posibilitan la inclusión social".</t>
  </si>
  <si>
    <t>Gestión con Universidiad Santo Tomas de Bucaramanga  para desarrollo de ejercicio investigativo. Avances de elaboración de convenio.</t>
  </si>
  <si>
    <t>Pendiente entrega de convenio por parte de la Universidad Santo Tomás paraa su legalización.</t>
  </si>
  <si>
    <t>Firma acuerdo Función Publica  (Taleres de Braille, interacción, accesibilidad)</t>
  </si>
  <si>
    <t xml:space="preserve"> Reunión con asesora  de empleo publico de la   Función Pública para programación de talleres. Articulación acciones para implementación 2011.</t>
  </si>
  <si>
    <t>3 talleres dirigidos a 41 funcionarior de  22 entidades públicas   de las ofiicnas de atención al ciudadano y talento humano. Documento sobre DV como anexo a informe que remitira Función Pública a sus entidades con ruta de implementación de Decreto 2011.</t>
  </si>
  <si>
    <t xml:space="preserve">Gestión con la comisón Nacional del Servicio Civil para brindar asesoría en el tema de accesibilidad a la plataforma SIMO. 
Participación en la socialización del Decreto 2011 a los jefes de talento Humano de las entidades públicas. </t>
  </si>
  <si>
    <t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t>
  </si>
  <si>
    <t>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pesonas con DV que se presentaron a convocatorias 740 y 741 y establecer apoyo por parte del INCI, definiendo formación lectores al operador (Universidad libre) Encargados de la ocnvocatoria.</t>
  </si>
  <si>
    <t xml:space="preserve">Formación de 16 lectores  para la presentación de las pruebas para concursos de meritos convocados por la comisión Nacional del servicio civil . 
Asesoría a Min Interior y DNP para la vinculación de personas con DV en el marco del 2011.
</t>
  </si>
  <si>
    <t xml:space="preserve">Se brindo asesoría al ICFES para la vinculación de personas con discapacidad visual.
Se realizaron 3  jornadas de asesoría a 19 entidades públicas en los temas de  Interacción, accesibilidad y Braille.
Asesoría  centros de empleo de Barranquilla para la atención de personas con Discapacidad visual. </t>
  </si>
  <si>
    <t>Se brindo asesoría a  5 entidades de la red de Entidades del servicio Público de Empleo y a la agencia Pública de empleo del SENA sobre el Decreto 2011 y su implementación-  
Se realizaron 3 jornadas  a 19 entidades en los temas de interacción, accesibilidad y Braille.</t>
  </si>
  <si>
    <t xml:space="preserve">Reinión con Función Pública  para seguimiento a acciones desarrolladas y establecer programación para 2020. </t>
  </si>
  <si>
    <t>Oficio proyectado para el SENA  que incluye propuestas en el marco de la política de inclusión.</t>
  </si>
  <si>
    <t>En espera de Respuesta</t>
  </si>
  <si>
    <t xml:space="preserve">Reunión con SENA definiendo 5 actividades principales (Alfabetización digital, formación y promoción laboral, Fondo emprender, articulación con la media, etapa productiva de aprendices) y estableciendo en cada una de ellas compromisos por parte de INCI y SENA.  </t>
  </si>
  <si>
    <t>Asesoría  a SENA regional Guainia para la atención de población con discapacidad visual.</t>
  </si>
  <si>
    <t>Se esta diseñando  en coordinación con Metodologo de la dirección general del SENA, el curso de alfabetización digital  y uso de otras tecnologías  para la población  con discapacidad visual  que será ofertado por el SENA a nivel nacional.</t>
  </si>
  <si>
    <t xml:space="preserve">Se elaboró el curso de Alfabetización digital para la población con Discapacidad visual el cual se promocionara en 2020 en las regionales SENA. Se brindó asesoría  virtual a  los instructores de Idiomas a nivel nacional a través de la dirección de bilinguismo. Seguimiento al SENA a las acciones realizadas en 2019 y proyección 2020. </t>
  </si>
  <si>
    <t>Oficio proyectado para el SENA  que incluye propuesta de formación para instructores.</t>
  </si>
  <si>
    <t>Se iniciaran acciones en el mes de mayo</t>
  </si>
  <si>
    <t>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t>
  </si>
  <si>
    <t>Se revisaron y senviaron  ajustes  al contenido de los cursos de estrategias pedagogicas e interacción con personas con DV elaborados por AGORA que se encuentran montados en la plataforma del SENA. Pendiente la realización de los cambios.
Se esta desarrollando en conjunto con el equipó de accesibildiad los contenidos del curso de tecnología para instructores  para ser presentado  al enlace de la Dirección General del SENA.</t>
  </si>
  <si>
    <t>Los contenidos del curso de tecnología para instructores esta siendo validado por un metodólogo del SENA  para ser subidos a la plataforma SOFIA PLUS.</t>
  </si>
  <si>
    <t>Oficio proyectado para el SENA  que incluye propuestas en el marco del Fondo Emprender.</t>
  </si>
  <si>
    <t>Reunión con funcionarios del SENA donde se determinó mayor viabilidad para  la consecución de recursosa través d ela línea  proyectos productivos   del SENA y no por el Fondo EMPRENDER  ya que este es más dispendioso y dirigido a personas naturales unicamente.</t>
  </si>
  <si>
    <t xml:space="preserve">Se divulgó a través de INCI Radio, que es el Fondo Emprender y   la ruta para participar en las diferentes convocatorias. </t>
  </si>
  <si>
    <t>Se dieron recomendaciones a la convocatoria cerrada  del Fondo Emprender para discapacidad y se revisaron los proyectos formulados por  Organizaciones de Guaviare y Santander. Se divulgo convocatoria a organizaciones de personas con discapacidad.</t>
  </si>
  <si>
    <t>Reunión con líder de emprendimiento SENA  regional Bogotá  para dar a conocer las 3 estrategias de financiación.</t>
  </si>
  <si>
    <t>Asesoría a la agencia pública del  SENA regional Bogotá  con participación de 40 orientadores ocupacionales .</t>
  </si>
  <si>
    <t>Acompañamiento a la Regional SENA Arauca ,participaron 45 instructores y 22 de área administrativa y de l aagencia pública de empleo.</t>
  </si>
  <si>
    <t>Acompañamiento a Regional SENA Vaupes con la participación de 30instructores y 26  de la comunidad educativa.</t>
  </si>
  <si>
    <t>SENA regional Guainia con la participación de 53 perosnas (30 instructores, 18 comunidad educativa, 5 directivos), Asesoría a grupo de coordinadores regionales de bilinguismo del SENA para dar a conocer estrategias para la atención de población con DV,</t>
  </si>
  <si>
    <t>Se realizó asesoría en accesibilidad al espacio físico al Centro de Gestión Administrativa de la regional SENA distrito Capital, pendiente talleres de interacción, estrategias pedagogicas y uso y aplicación de TICs .</t>
  </si>
  <si>
    <t>Se asesoró y acompaño a la regional SENA Valle del Cauca con la particiipación de 45 funcionarios en temas de estrtegias pedagógicas y taller de "Como orientar y brindar ayuda a personas con discpaidad " e implementación del Decreto 2011.</t>
  </si>
  <si>
    <t>Regionales asesoradas  Bogotá, Arauca, Vaupés, Valle y Guianía.</t>
  </si>
  <si>
    <t>Análisis de funciones de 5 cargos en REPSOL.</t>
  </si>
  <si>
    <t>Asesoria a ATENTO y Centro Nacional de consultoría en analisis de puestos de trabajo.</t>
  </si>
  <si>
    <t>Aseroria a DNP  para vinculación  laboral de Personas con DV.</t>
  </si>
  <si>
    <t>Análisis d elos puestos de trabajo ofrecidos por el Ministerio del Interior y el DNP .</t>
  </si>
  <si>
    <t xml:space="preserve">Se brindo asesoría para adaptación de puesto de trabajo en Servicio Público de empleo. Se realzaron 4 análisi de puestos de trabajo de las vacantes del ICFES. 
</t>
  </si>
  <si>
    <t>Se realizó análisis de puesto de trabajo en: Operador de Transilenio SI18 y  a la Agencia Renovación del Territorio.</t>
  </si>
  <si>
    <t>Revisión del estado del arte sobre adaptación de puestos de trabajo.</t>
  </si>
  <si>
    <t>En elabororación documento</t>
  </si>
  <si>
    <t>En contrucción documento</t>
  </si>
  <si>
    <t>En construcción documento</t>
  </si>
  <si>
    <t>Documeto terminado y en contrucción formato para el análisis de puestos de trabajo por parte de profesionales distintos a terapeutas ocupacionales .</t>
  </si>
  <si>
    <t>Documento para revisión por subdirección.</t>
  </si>
  <si>
    <t xml:space="preserve"> Envío de relación de 16  personas con DV de Bogotá, que serán evaluadas para ser certificados en Instrumentos de persucion por el SENA.</t>
  </si>
  <si>
    <t>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t>
  </si>
  <si>
    <t>Se certificaron 8 personas en las competencias de Canto , percusión,  Instrumento de viento y cuerda pulsada.</t>
  </si>
  <si>
    <t>Gestión para establecer alianza qu epermitirá la certificaión por competencias a nivel nacional.</t>
  </si>
  <si>
    <t>Gestión con el enlace de discapacidad de la dirección general del SENA para continuar con este proceso a nivel nacional.</t>
  </si>
  <si>
    <t>Se realizó  la convocatoria  en coordinación con AGORA para la certificación  por competencias en el área de deportes, declarada decierta.</t>
  </si>
  <si>
    <t>Revisión de documentos para elaboración de propuesta.</t>
  </si>
  <si>
    <t>Revisión para elaboración del documento.</t>
  </si>
  <si>
    <t>Agendamiento de reunión con DNP</t>
  </si>
  <si>
    <t xml:space="preserve">Gestión con DNP para establecer la Ruta para que el tema de discpacidad sea  incluido en los Planes de Desarrollo territoriales ,Pendiente presentación propuesta próximo GES </t>
  </si>
  <si>
    <t>Se envió correo a Federación Nacional de Municipios desde la subdirección solicitando cita para presentación de la propuesta, en espera respuesta.</t>
  </si>
  <si>
    <t>En diseño  Ruta para la inclusión del tema de discapacidad en los planes de desarrollo dirigido a alcaldes y gobernadores.</t>
  </si>
  <si>
    <t>Se enviaron aportes  a la  matriz del KIT Territorial en discapacidad  como insumo para gestión en territorios, actividad liderada por el GES.</t>
  </si>
  <si>
    <t xml:space="preserve">Se revisaron 12 iniciativas de la agenda legislativa. </t>
  </si>
  <si>
    <t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t>
  </si>
  <si>
    <t>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t>
  </si>
  <si>
    <t xml:space="preserve">Presentación a subdirección de Propuesta   Art 44 de la constitución , pendientes aportes y trámite a seguir.
Revisión proyectos le ley que estan cursando en cámara y senado sin identificar posibilidades de incidencia en Discapacidad visual.  </t>
  </si>
  <si>
    <t xml:space="preserve">Se elaboró propuesta en el marco de la reforma del artículo 44 de la Constitución Política de Colombia y logrando aval por parte de la dirección del INCI.    </t>
  </si>
  <si>
    <t xml:space="preserve">Se envió propuesta de  reforma del artículo 44 de la Constitución Política de Colombia por la subdirección  a la Ministra del Interior, para ser integrada a la propuesta de reforma.
Reunión con la asociación  Colombiana de la indudtria de la comunicación  gráfica ANDIGRAF  para revisión del proyecto de ley Braille  y sus implicaciones en el sector empresarial.
En revisón propuestas remitidas por el GES (  reforma a consultorios Jurídicos No 007/2019, proyecto de ley sobre personas adultas mayores, y Ley del Braille) </t>
  </si>
  <si>
    <t xml:space="preserve">Se emitio concepto técnico  a subdirección  de las propuestas remitidas por el GES (  reforma a consultorios Jurídicos No 007/2019, proyecto de ley sobre personas adultas mayores, y Ley del Braille)  </t>
  </si>
  <si>
    <t>Se remitio al coordinador de la Mesa legislativa del GES, los aportes relacionados con los proyectos de   reforma a consultorios Jurídicos No 007/2019, proyecto de ley sobre personas adultas mayores.</t>
  </si>
  <si>
    <t>Reunión con Mininterior y Unidad anminitrativa de Organizaciones Solidarias-UAEOS para articulación de acciones.</t>
  </si>
  <si>
    <t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t>
  </si>
  <si>
    <t>Socialización de cronograma de comisiones INCI a Función publica y UAEOS, concertación para  acompañamiento  a organización de Cienaga en Magdalena.</t>
  </si>
  <si>
    <t>Presentación del Decreto 2011 a la población con discapacidad y al comité municipal de discapacidad en Puerto Boyacá</t>
  </si>
  <si>
    <t>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t>
  </si>
  <si>
    <t xml:space="preserve">Gestión con la Red de apoyo al consumidor para la socialización de la ruta del consumidor a la población con discapacidad visual del país .Socialización  en Bogotá  de la cartilla de derechos y deberes de atención al ciudadano en la Ruta de los servicos de salud a la población con discapacidad- y entrega del materilal a las organizaciones d epersonas con DV a nivel nacional. </t>
  </si>
  <si>
    <t xml:space="preserve"> Gestión con Best Buddies para promocionar curso de competencias blandas; Procuraduria  para divulgación de cartilla de transparencia en el marco de la ley 1712 de 2014, Servicio público de empleo para la atención en los centros de empleo de la PDV.</t>
  </si>
  <si>
    <t>Socialización  con Población con Discpacidad visual de la cartilla de Derechos y deberes del consumidor y tratamiento de Datos personales de la Superintendencia de Industria y Comercio  y entrega de cartlas a organizaciones  del país.</t>
  </si>
  <si>
    <t xml:space="preserve">Convocatoria para la participación del encuentro Nacional de organizaciónes .
</t>
  </si>
  <si>
    <t>Realización del encuentro de Organizaciones a nivel nacional con la participación de 49 organizaciones.</t>
  </si>
  <si>
    <t>Gestión para asesoría presencial a organizaciones en los departamentos de Arauca, Santander, Norte de Santander y Boyacá.</t>
  </si>
  <si>
    <t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t>
  </si>
  <si>
    <t>Asesoría a  un grupo de  20 personas con DV que se quieren organizarce  en el Departamento de Santander. Asesoría a  grupo de personas de la provicncia del Oriente del Boyaca en Almeida  para conformación de organización.</t>
  </si>
  <si>
    <t>Asesoría a grupo de  12 personas con discapaidad visual del municipio de Inirida en Guainía en lo referente a participación, decreto 2011 y emprendimiento.</t>
  </si>
  <si>
    <t>Formación  y certificación através de  IDPAC a 47 personas  en las temáticas de Politicas públicas  y formulación de proyectos comunitarios.</t>
  </si>
  <si>
    <t xml:space="preserve">Revisión  de Decreto 1421, elaboración de casuistica para ajustes de la guia de Educación. </t>
  </si>
  <si>
    <t>Documento en elaboración</t>
  </si>
  <si>
    <t xml:space="preserve">Guia ajustada a decreto 1421 </t>
  </si>
  <si>
    <t>Se realizaron ajustes a la guia para ser entregada a la coordinadora de Educación.</t>
  </si>
  <si>
    <t xml:space="preserve">Se continua en ajustes el documento a la luz del Decreto 1421 </t>
  </si>
  <si>
    <t>Se presentó a la subdirección el programa de fomento a la lectura y la escritura dirigido a la población con discapacidad visual y el cronograma de talleres hasta el mes de julio.</t>
  </si>
  <si>
    <t>Se revisó y se ajustó la propuesta de talleres de fomento a la lectura</t>
  </si>
  <si>
    <t>Se contrató el año anterior con la empresa ARISMA la elaboración de colecciones de geografía, astronomía, arte y matemáticas. Se incumplió con la entrrega pactada para el 31 de enero.</t>
  </si>
  <si>
    <t>Por incumplimiento de la empresa ARISMA no se pudieron recibir las colecciones</t>
  </si>
  <si>
    <t>El 5 de abril es la audiencia con ARISMA. A la fecha, aun no se han recibido las colecciones</t>
  </si>
  <si>
    <t>El 15 de abril se realizó la audiencia con ARISMA. Se hizo la entrega de las 4 colecciones para su revisión.</t>
  </si>
  <si>
    <t>El 30 de mayo se termnó la revisón del material entregado. Algunas piezas deben ser reemplazadas</t>
  </si>
  <si>
    <t>Se entregó a la Empresa ARISMA todo el material con errores para su corrección. Se aprobó el prototipo de corrección sugerido por ARISMA.</t>
  </si>
  <si>
    <t>En ejecución</t>
  </si>
  <si>
    <t xml:space="preserve">Se recibieron en su totalidad las colecciones para la exposición permanente. </t>
  </si>
  <si>
    <t>Se digitalizaron 5 archivos sonoros para la sonoroteca</t>
  </si>
  <si>
    <t>Se digitalizaron 28 archivos sonoros para la sonoroteca</t>
  </si>
  <si>
    <t>Se digitalizaron 23 archivos sonoros para la sonoroteca</t>
  </si>
  <si>
    <t>Se realizaron todos los talleres programados: Museo Geológico; Museo de Arte del Banco de la República; Taller sobre Canadá; Sonido antropomorfo; Concierto de Jazz y Taller de Braille.</t>
  </si>
  <si>
    <t>Se realizaron todos los talleres programados: Tertulia Poetica Hernan Vasques Carreño; Taller interacción consorcio AV82; Taller compensar; Taller destino india; Cumpleaños INCI; Taller interacción super salud; Taller estimulación sensorial fauna arrecifal; Taller Chingaza; Celebración día de la Armada, Taller Braille INCI; Visita Mueso ciencias naturales</t>
  </si>
  <si>
    <t>Se avanzó en el desarrollo de la propuesta</t>
  </si>
  <si>
    <t>Se hicieron consultas para consolidar una propuesta objetiva con participáción de población con discapacidad visual</t>
  </si>
  <si>
    <t>Se entrego a los contratista los archivos estructurar y catalogar según el cronograma de producción</t>
  </si>
  <si>
    <t>Se adelantó la contratación de los estructuradores, pero no se inició el trabajo</t>
  </si>
  <si>
    <t>Se hcieron las contrataciones y se inició el trabajo de estructuración.</t>
  </si>
  <si>
    <t>Se catalogaron y estructuraron 51 libros</t>
  </si>
  <si>
    <t>Se reportaron 260 descargas del mes de enero</t>
  </si>
  <si>
    <t>Se reportaron 300 descargas del mes de febrero</t>
  </si>
  <si>
    <t>Se reportaron 257 descargas del mes de marzo</t>
  </si>
  <si>
    <t>Se reportaron 58 descargas en el mes de junio</t>
  </si>
  <si>
    <t>Se reportaron15 descargas en el mes de julio</t>
  </si>
  <si>
    <t>Se reportaron 487 descargas en el mes de agosto</t>
  </si>
  <si>
    <t>Se hicieron consultas para consolidar una propuesta objetiva con participación de población con discapacidad visual</t>
  </si>
  <si>
    <t>Como se declaró descierta la contratación para la adicuación de la sala de exposiciones no se pudo avanzar en esta meta.</t>
  </si>
  <si>
    <t>Se adecuaron los estudios previos para volver a lanzar la convocatoria para la contratación que permita la implementación de la sala de exposiciones.</t>
  </si>
  <si>
    <t>Se entregaron los estudios previos a la Oficina Asesora Jurídica</t>
  </si>
  <si>
    <t>Se inició el proceso de contratación que terminarán el 9 de mayo y se adjudicará para contratar a partir del 11 de mayo</t>
  </si>
  <si>
    <t>Se firmó el 14 de mayo el contrato con Camilo Casasbuenas para la adecuación de la sala de exposiciones.</t>
  </si>
  <si>
    <t>Se avanzó en los detalles de los diseños y elementos que se incorporarán a la Sala de Exposiciones. Fueron aprobados por el Director General</t>
  </si>
  <si>
    <t>Ejecución del contrato</t>
  </si>
  <si>
    <t xml:space="preserve">Entrega de la exposición permanete. </t>
  </si>
  <si>
    <t>Se está en espera de la adecuación de la sala multisensorial del Centro Cultural para organizar la exposición permanente y las temporales</t>
  </si>
  <si>
    <t>Se definieron los procedimientos de todos los servicios del Centro Cultural</t>
  </si>
  <si>
    <t>Se ajustaron y entregaron a la Oficina Asesora de Planeación los manuales de la Biblioteca Virtual y se subieron a la carpeta del SIG</t>
  </si>
  <si>
    <t>0</t>
  </si>
  <si>
    <t>No se avanzó en el tema</t>
  </si>
  <si>
    <t>Se solicitaron cotizaciones para la adquisicón de ayudas opticas</t>
  </si>
  <si>
    <t>No se avanzó en el tema por cambio de funcionaria</t>
  </si>
  <si>
    <t xml:space="preserve">No se avanzó en el tema </t>
  </si>
  <si>
    <t>Se realizó la tabulación de la encuesta de satisfacción de la cual se tuvieron 14 solicitudes para la adquisición de productos</t>
  </si>
  <si>
    <t>Se realizó el estudio para la adquisición de ayudas opticas no convencionales</t>
  </si>
  <si>
    <t>Se realizó el pronostico de ventas para el año 2019 tomando como base desde el año 2016 hasta el año 2018.</t>
  </si>
  <si>
    <t>Meta cumnplida</t>
  </si>
  <si>
    <t>No se avanzó en el tema popr cambio de funcionaria</t>
  </si>
  <si>
    <t xml:space="preserve">Se solicitaron las cotizaciones necesarias para adelantar el proceso de adquisición de elementos para la comercialización en la Tienda INCI. </t>
  </si>
  <si>
    <t>se publicó el proceso de adquisición por menor cuantía</t>
  </si>
  <si>
    <t>Se realizaron 55 ventas efectivas, hubo problemas con el registro en SIIF por lo tanto estos se registraron en febrero</t>
  </si>
  <si>
    <t xml:space="preserve">En Febrero se atendieron: 134 clientes de acuerdo a SIIF.
En fecha real fueron 86
</t>
  </si>
  <si>
    <t>En Marzo se atendieron: 71 clientes de acuerdo a SIIF.</t>
  </si>
  <si>
    <t>En Abril se atendieron: 132 clientes de acuerdo a SIIF.</t>
  </si>
  <si>
    <t>En Mayo se atendieron: 102 clientes de acuerdo a SIIF.</t>
  </si>
  <si>
    <t>En Junio se atendieron: 75 clientes de acuerdo a planilla diariaria de ventas</t>
  </si>
  <si>
    <t>En Julio se atendieron: 58 clientes de acuerdo a planilla diariaria de ventas</t>
  </si>
  <si>
    <t>En Agosto se atendieron: 90 clientes de acuerdo a SIIF.</t>
  </si>
  <si>
    <t>En Septiembre se atendieron: 97 clientes de acuerdo a SIIF.</t>
  </si>
  <si>
    <t>Al 18 de Octubre de 2019 se atendieron: 64 clientes de acuerdo a SIIF.  Hubo problemas con el aplicativo de facturación y a la fecha no se ha solucionado el problema, de igual manera se atendieron 10 clientes con ventas manuales</t>
  </si>
  <si>
    <t>Se ralizó gestión con la editorial Panamericana</t>
  </si>
  <si>
    <t>Se ralizó gestión con la editorial Santillana y la Camra Colombiana del libro, se programará nueva reunión despues de la Feria del Libro</t>
  </si>
  <si>
    <t>Asistimos a reunión con editorial Santillana en donde se comprometieron a hablar con algunos de los autores de libros de lectura para la sesión de derechos para la impresión en tinta braille. Acercamiento con el área de bilinguismo del MEN y el área de Lectores.</t>
  </si>
  <si>
    <t>Se empezaron a realizar pruebas con el libro way to go 6° del programa de bilinguismo del Ministerio de Educación</t>
  </si>
  <si>
    <t>Se siguen impriendo los textos cedidos por el ministerio de cultura</t>
  </si>
  <si>
    <t>Se siguen impriendo los textos cedidos por el ministerio de cultura.   Se asistió a reunión con la oider del plan nacional de lectura del ministerio de educación para la gestión de titulos para imprimir y dotar en el 2020</t>
  </si>
  <si>
    <t>Se programaron 25 libros del ministerio de cultura para imprimir para dotación</t>
  </si>
  <si>
    <t>Se elaboró el plan de mercadeo y se envió a subdirección para la aprobación y socialización del mismo</t>
  </si>
  <si>
    <t xml:space="preserve">El 10 de abril se revisóel plan de mercadeo con la subdirección, se solicitó ajuste al mismo y quedó pendiente programara nueva reunión para revisasr </t>
  </si>
  <si>
    <t>Se aprobaron el plan de mercadeo y la programación de producción anual y se publicaron en el SIG</t>
  </si>
  <si>
    <t>Meta cumplida</t>
  </si>
  <si>
    <t>Se imprimieron 5518 unidades para clientes externos y 136 para programación de producción interna</t>
  </si>
  <si>
    <t>Se imprimieron 13458 unidades para clientes externos y 1168 para programación de producción interna</t>
  </si>
  <si>
    <t>Se imprimieron 1069 unidades para clientes externos y 4200 para programación de producción interna</t>
  </si>
  <si>
    <t>Se imprimieron 462 unidades para clientes externos y 6800 para programación de producción interna</t>
  </si>
  <si>
    <t>Se imprimieron 5554 unidades para clientes externos y 1850 para programación de producción interna</t>
  </si>
  <si>
    <t>Se imprimieron 15 unidades para clientes externos y 2600 para programación de producción interna</t>
  </si>
  <si>
    <t>Se imprimieron 299 unidades para clientes externos y 5700 para programación de producción interna</t>
  </si>
  <si>
    <t>Se imprimieron 4080 unidades para clientes externos y 3800 para programación de producción interna</t>
  </si>
  <si>
    <t>Se imprimieron 1925 unidades para clientes externos y 6800 para programación de producción interna</t>
  </si>
  <si>
    <t xml:space="preserve">Se imprimieron 110613 unidades para clientes externos </t>
  </si>
  <si>
    <t>Se imprimió un (1) titulo de la programación de producción y no se ha aprobado el plan de mercadeo</t>
  </si>
  <si>
    <t>Se imprimieron cinco (5) titulos o items de la programación de producción y no se ha aprobado el plan de mercadeo</t>
  </si>
  <si>
    <t>Se imprimieron tres (3) titulos o items de la programación de producción y no se ha aprobado el plan de mercadeo</t>
  </si>
  <si>
    <t>Se imprimieron dos (2) titulos o items de la programación de producción y no se ha aprobado el plan de mercadeo</t>
  </si>
  <si>
    <t>Se imprimieron cuatro (4) titulos o items de la programación de producción y  el plan de mercadeo tiene avance 35,70%</t>
  </si>
  <si>
    <t>Se imprimieron nueve (9) titulos o items de la programación de producción</t>
  </si>
  <si>
    <t>Se imprimieron cuatro (4) titulos o items de la programación de producción</t>
  </si>
  <si>
    <t>Se imprimieron diez (10) titulos o items de la programación de producción</t>
  </si>
  <si>
    <t>Se imprimieron las tarjetas electorales para los comicios 2019</t>
  </si>
  <si>
    <t>Trabajamos en la actualización del "PROCEDIMIENTO SERVICIO O PRODUCTO NO CONFORME_29012019"</t>
  </si>
  <si>
    <t>Trabajamos en la actualización del "PROCEDIMIENTO DE LA IMPRENTA", se actualizó el formato de programación de producción</t>
  </si>
  <si>
    <t>No se avanzó , se cumplió con las solicitude de la auditoria de control interno a la Tienda INCI</t>
  </si>
  <si>
    <t>Se elaboró plan de mejora para la tienda</t>
  </si>
  <si>
    <t>No se avanzó en el tema por cambio de funcionaria de la Tienda</t>
  </si>
  <si>
    <t>No se ha avanzado en el tema</t>
  </si>
  <si>
    <t>Se actualizó la caratrización del proceso, el procdimiento de la imprenta y de la tienda</t>
  </si>
  <si>
    <t>Se actualizó el Plan Instituciona de Archivos a 2019.</t>
  </si>
  <si>
    <t>Se actualizó el Plan Institucional de Archivos a 2019.</t>
  </si>
  <si>
    <t>Se da continuidad al Proceso de Reprografia con la Digitalizacion de la Nomina Seccional Bogota y elaboración del SIC</t>
  </si>
  <si>
    <t xml:space="preserve">Se da continuidad al Proceso de Reprografia con la Digitalizacion de la Nomina Seccional Bogota Vigencia 1996 - 1997 y elaboración del SIC </t>
  </si>
  <si>
    <t>Se da continuidad al Proceso de Reprografia con la Digitalizacion de la Nomina Seccional Bogota Vigencia 1998 - 1999 y elaboración del SIC (Plan de Preservación Digital)</t>
  </si>
  <si>
    <t>Se da continuidad al Proceso de Reprografia con la Digitalizacion de la Nomina Seccional Bogota Vigencia 1999 - 2001 y elaboración del SIC (Plan de Preservación Digital).</t>
  </si>
  <si>
    <t>Se da continuidad al Proceso de Reprografia con la Digitalizacion de la Nomina Seccional Bogota Vigencia 2001 - 2003 y elaboración del SIC (Plan de Preservación Digital).</t>
  </si>
  <si>
    <t>Se da continuidad al Proceso de Reprografia con la Digitalizacion de la Nomina Seccional Bogota Vigencia 2003 y elaboración del SIC (Plan de Preservación Digital).</t>
  </si>
  <si>
    <t>Actualmente se esta elaborando el SIC con Base al Manual del AGN</t>
  </si>
  <si>
    <t>Actualmente se esta elaborando el SIC con Base al Manual del AGN, Se elaboro Plan de Preservacion Digital y Publico en Pagina Web</t>
  </si>
  <si>
    <t>Se elaboro Plan de Preservacion Digital y Publico en Pagina Web</t>
  </si>
  <si>
    <t>Se Programan Transferencias Documentales mediante memorando 20191130000914 del 08 de Abril de 2019</t>
  </si>
  <si>
    <t>Se Programan Transferencias Documentales mediante memorando 20191130000914 del 08 de Abril de 2019 y se da inicio a las mismas el dia 10 de Junio de 2019.</t>
  </si>
  <si>
    <t>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t>
  </si>
  <si>
    <t>Se ejecutaron Tranferencias Documentales correspondietes a las siguientes Areas:
- Gestión Humana y de la Información.
Teniendo en cuenta las devoluciones por control de calidad, Se reciben a satisfaccion las Traferencias Documentales,  de las siguientes areas:
- Oficina Asesora de Planeación.
- Subdireccion Tecnica.</t>
  </si>
  <si>
    <t>Se ejecutaron Tranferencias Documentales correspondientes a las siguientes Areas:
- Gestión Humana y de la Información, se realiza control de calidad a la transferencia con el fin de identificar errores e onconsistencias.
- Oficina de Control Interno</t>
  </si>
  <si>
    <t>N/A</t>
  </si>
  <si>
    <t>Con la Oficina Asesora de Planeación Se realizo actualizacion y modificacion de la Norma Fundamental, Formato Caracterizacion del Proceso y Formato Procedimientos, documentos clave para  elaboracion y actualizacion de documentos y formatos del Sistema Integrado de Gestion.</t>
  </si>
  <si>
    <t>Se da inicio a la actualización de los Procedimientos de Correspondencia y PQRSD.</t>
  </si>
  <si>
    <t>Se actualiza Procedimiento de Servicio al Ciudadano y formato de PQRSD</t>
  </si>
  <si>
    <t xml:space="preserve">se actualizan los Procedimientos de de Servicio al Ciudadano, Gestión de PQRSD, Formato PQRSD, Procedimiento Correspodencia Externa Enviada, Procediemiento Correspodencia Externa Recibida y se elabora el Procedimiento Correspodencia Interna, estos se encuentran pendientes de revision y aprobación.  </t>
  </si>
  <si>
    <t>Se Actualiza Norma fundamenteal, se realiza seguimiento a las Actas con el fin de verificar firmas, se evidencia que se gestiono Nota aclaratoria.</t>
  </si>
  <si>
    <t xml:space="preserve">SE HACE SEGUIMIENTO TRIMESTRAL  </t>
  </si>
  <si>
    <t>Se adelantaron Estudios previos del Ingeniero que elaborará las especificaciones tecnicas y presentará  presupuesto con los APUs  de la obra a realizar en el PISO  4</t>
  </si>
  <si>
    <t xml:space="preserve">Se esta elaborando el estudio previo para la obra, definiendo actividades, debido a  estado de la cuebirta del cuarto piso. Y los antecedentes de la misma. No es plancha es  techo en teja recubierto con manto asfáltico. </t>
  </si>
  <si>
    <t>Se determinó elaboracion de estudios previos de la obra del cuarto piso, incluye  volver a impermeabilizar retirando manto actual y hacer modificaciones locativas aprobadas, se está elaborando presupuesto definitvo  para iniciar proceso en Junio</t>
  </si>
  <si>
    <t xml:space="preserve">Se aprobaron Estudios Previos y se  lanzó proceso de contratación </t>
  </si>
  <si>
    <t xml:space="preserve">Se adjudicó el proceso  de contratación de la obra </t>
  </si>
  <si>
    <t>Contrato de Obra del cuarto piso en ejecución.</t>
  </si>
  <si>
    <t>Se recibió capacitación   sobre documentos  accecibles para iniciar proceso de actualización , se iniciará proceso  en el mes de Abril .</t>
  </si>
  <si>
    <t xml:space="preserve">Se está iniciando revisión  de procedimientos, se inció con procedimiento de baja de bienes , se debe adaptar a lo que se ordene en cuanto a accesibildad </t>
  </si>
  <si>
    <t xml:space="preserve">Se continua  revisión  de procedimientos, de los procesos Adminisitrativo </t>
  </si>
  <si>
    <t xml:space="preserve">Se tiene primera versión de procedimientos en revisión y complemento </t>
  </si>
  <si>
    <t xml:space="preserve">Se continua en la elaboración de la actualización de documentos del SIG </t>
  </si>
  <si>
    <t xml:space="preserve">Se entregaron para aprobación y publicación actualización de documentos del SIG </t>
  </si>
  <si>
    <t xml:space="preserve">Se recibió capacitación   sobre documentos  accecibles para iniciar proceso de actualización , se iniciará proceso  en el mes de Abril </t>
  </si>
  <si>
    <t xml:space="preserve">Se está iniciando revisión de procedimientos, se inició con procedimiento de presupuesto, se debe adapatar a  lo que se ordene en cuanto a documentos accesibles.   </t>
  </si>
  <si>
    <t xml:space="preserve">Se continua  revisión  de procedimientos, de los procesos Financiero y Adminisitrativo </t>
  </si>
  <si>
    <t xml:space="preserve">Se formuló el Plan y se publicó en la pagina web de la entidad </t>
  </si>
  <si>
    <t xml:space="preserve">Plan publicado </t>
  </si>
  <si>
    <t>Se publicó Plan de austeridad  en Julio 17 según lo ordenado por  el DAPRE</t>
  </si>
  <si>
    <t xml:space="preserve">Se recibió  capacitación en Abril 04 sobre  aplicación para el reporte del seguimiento al plan de austeridad, se realizará conforme se indica instructivo y publicará con la misma periodicidad que se solicita  en la herramienta de seguimiento que   se implementa </t>
  </si>
  <si>
    <t xml:space="preserve">Se presentó primer informe, este se presenta  en forma trimestral. Se realizó en formato formulado  por el Departamento  Administrativo de la Presidencia de la República. </t>
  </si>
  <si>
    <t xml:space="preserve">Se presentó primer informe, en Abrill este se presenta  en forma trimestral. Se realizó en formato formulado  por el Departamento  Administrativo de la Presidencia de la República. </t>
  </si>
  <si>
    <t>Se publicó el seguimiento del Plan de austeridad  en Julio 17 según lo ordenado por  el DAPRE</t>
  </si>
  <si>
    <t xml:space="preserve">Se publica nuevo informe finaliado tercer trimestre  </t>
  </si>
  <si>
    <t xml:space="preserve">Se han realziado los inventarios a las personas  que se retiran y a las que reciben cargos y a los movimientos internos . </t>
  </si>
  <si>
    <t xml:space="preserve">Se programa reunión de Comité de bajas para Mayo 3 para presentar conceptos técnicos de los bienes que se sugiere  dar de baja de acuerdo a inspecciones fisicas . </t>
  </si>
  <si>
    <t xml:space="preserve">Se dieron de baja  bienes  aprobados en Comité de baja de bienes y se ofrecieron a titulo gratuito  . </t>
  </si>
  <si>
    <t>Se realizan actividades del plan de inventarios y se reporta en cronograma</t>
  </si>
  <si>
    <t xml:space="preserve">El mes de marzo  está en cierre por lo tanto no se ha terminado ejecución de Ingresos para poder realizar el informe trimestral, se presenta despues del 15 fecha de cierre de ingresos.   </t>
  </si>
  <si>
    <t xml:space="preserve">Se eleboró  informe  con cifras de cierre de Marzo 31 de 2019  y se socializó por medio de correo electronico  enviado  a miembros de la  alta dirección del INCI </t>
  </si>
  <si>
    <t xml:space="preserve">Se elabora  informe con cierres mensual . A la fecha se encuentra publicado el de cierre de Marzo de 2019  comentado </t>
  </si>
  <si>
    <t xml:space="preserve">Se  está elaborando informe de Ejecución para publicar en la web </t>
  </si>
  <si>
    <t xml:space="preserve">Se elabora  informe con cierres mensual . A la fecha se encuentra publicado el de cierre de Junio de 2019   </t>
  </si>
  <si>
    <t xml:space="preserve">Se elabora  informe con cierres mensual . A la fecha se encuentra publicado el de cierre de Junio de 2019  comentado </t>
  </si>
  <si>
    <t xml:space="preserve">Se hacen observacione sobre actividades pendientes de cerrar  expuestas en el PUMI y a cargo especialmente del contador </t>
  </si>
  <si>
    <t xml:space="preserve">Se adelantan acciones y adicional como accion de mejora  se adelanta actualizaciín de los procedimeitnos  Adminsitrativo  </t>
  </si>
  <si>
    <t xml:space="preserve">Como accion de mejora  se adelanta actualizaciín de los procedimeitnos  Adminsitrativo teniendo en cuanta observaciones de  plan de mejoramiento </t>
  </si>
  <si>
    <t xml:space="preserve">Se continua con la  revision y actualizacion de documentos del SIG </t>
  </si>
  <si>
    <t>Se realiza actualización de los documentos del SIG</t>
  </si>
  <si>
    <t>Se continua con la actualización y públicación de los documentos del SIG</t>
  </si>
  <si>
    <t>Se hace seguimientoa las acciones, se  envian al Contador para ser resueltas</t>
  </si>
  <si>
    <t>Se hace seguimiento,   se  hacen solicitudes al Contador quien  esta  revisando  los temas para ser resueltos ..</t>
  </si>
  <si>
    <t>Se  hacen solicitudes al Contador quien  esta  revisando  los temas para ser resueltos ..</t>
  </si>
  <si>
    <t xml:space="preserve">Se encuentran las acciones en ejecucion </t>
  </si>
  <si>
    <t xml:space="preserve">Se  entregan  acciones PUMI a nueva contadora para  retomar la ejecución de acciones </t>
  </si>
  <si>
    <t>Conpes de accesibilidad y educación, Ley del Bastón, Decreto reglamentariode la Ley 1712 en accesibilidad.
(Ley del Braille, Ley del Bastón)</t>
  </si>
  <si>
    <t>Finalizado</t>
  </si>
  <si>
    <t xml:space="preserve">Se realizaron todos los talleres programados: 
Jardín Botánico; 6 de fomento a la lectura; 3 de braille; </t>
  </si>
  <si>
    <t>Se reportaron 475 descargas en el mes de junio</t>
  </si>
  <si>
    <t xml:space="preserve">Se realizaron dos de las tres exposiciones temporales: Memoria auditiva y Memoria escrita del bicentenario. </t>
  </si>
  <si>
    <t>se adjudicó el proceso de adquisiciónde elementos contratos 097-098</t>
  </si>
  <si>
    <t xml:space="preserve">En Noviembre de 2019 se atendieron: 66 clientes de acuerdo a SIIF. </t>
  </si>
  <si>
    <t xml:space="preserve">Se siguen impriendo los textos cedidos por el ministerio de cultura.   </t>
  </si>
  <si>
    <t>Se imprimieron 5731 unidades para clientes externos y 1000 para programación de producción interna</t>
  </si>
  <si>
    <t>Se da continuidad al Proceso de Reprografia con la Digitalizacion de la Nomina Seccional Bogota 2003 - 2004</t>
  </si>
  <si>
    <t>Se realiza seguimiento al Plan de Preservacion Digital con el fin de publicar en pagina WEB</t>
  </si>
  <si>
    <t>Se ejecutaron Tranferencias Documentales correspondientes a las siguientes Areas:
- Gestión Humana y de la Información, se realizan devolución teniendo en cuenta que se identificaron errores e inconsistencias.
- Oficina de Control Interno se formaliza y entrega Transferencia Documental</t>
  </si>
  <si>
    <t xml:space="preserve">Se ajustan de acuerdo a observaciones los Procedimientos de de Servicio al Ciudadano, Gestión de PQRSD, Formato PQRSD, Procedimientos Correspodencia Externa Enviada, Procediemiento Correspodencia Externa Recibida y se elabora el Procedimiento Correspodencia Interna, estos se encuentran pendientes de revision y aprobación.  </t>
  </si>
  <si>
    <t>Se gerenera reporte de ORFEO de los procesos Disciplinarios, se realiza induccion de archivo y gestion de documentos al proceso de Servicio al Ciudadano, se solicitan inventarios actualizados a todas las areas de los archivos de gestión.</t>
  </si>
  <si>
    <t>Se da continuidad al Proceso de Reprografia con la Digitalizacion de la Nomina Seccional Bogota 2004-2005</t>
  </si>
  <si>
    <t>Se ejecutaron Tranferencias Documentales correspondientes a las siguientes Areas:
- Oficina Asesora Juridica, Se realiza control de calidad de 30 cajas para verificacion de procesos tecnicos y aplicacion de TRD.
- Oficina de Gestión Humana</t>
  </si>
  <si>
    <t xml:space="preserve">Se ajustan de acuerdo a observaciones los Procedimientos de de Servicio al Ciudadano, Gestión de PQRSD, Formato PQRSD, Procedimientos Correspondencia Externa Enviada, Procedimiento Correspodencia Externa Recibida y se elabora el Procedimiento Correspodencia Interna, estos se encuentran pendientes de revision y aprobación.  </t>
  </si>
  <si>
    <t>Se da continuidad al Proceso de Reprografia con la Digitalizacion de la Nomina Seccional Bogota 2005-2006</t>
  </si>
  <si>
    <t>Se aprueban y publican los procedimientos de:
- Gestion de PQRSD.
-Procedimiento de correspondencia externa enviada.
Procedimiento de Correspodencia Interna.
Procedimiento de Correspondencia Externa Recibida</t>
  </si>
  <si>
    <t>Se realizaza seguiento a la Subdireccion Tecnica en la Gestion de ORFEO y radicados pendientes por tramitar y archivar.</t>
  </si>
  <si>
    <t>Se realiza contrato para adquisición de impresora multifuncional y dos escáner accesibles, se adelanta contratación de office365 y actualización de sistema operativo windows 10</t>
  </si>
  <si>
    <t>Se realiza paso a producción de aplicativo para llevar hojas de vida de los equipos de tecnología del INCI, se realiza paso a producción del aplicativo para registro de asistencias técnicas.</t>
  </si>
  <si>
    <t xml:space="preserve">Actividad cumplida </t>
  </si>
  <si>
    <t>No habìa actividades planeadas</t>
  </si>
  <si>
    <t xml:space="preserve">Se realiza capacitaciòn sobre RCP (Reanimaciòn Cardio Pulmonar) dirigido a los brigadistas de la entidad                                   - Se realiza capacitaciòn sobre riesgo pùblico </t>
  </si>
  <si>
    <t>Se realiza aplicaciòn de la baterìa de riesgo psicosocial                                                             -Se realiza reuniòn en conjunto con la asesora de la ARL para realizar el Dx al SG-SST y diseñar el plan de trabajo para el 2020</t>
  </si>
  <si>
    <t>No se realizò actualización de los documentos del SIG</t>
  </si>
  <si>
    <t>1 gr tutorial instalación y uso  de lazarillo 
1 gr simulacro de evacuación
1 ani pedagogía electoral 
1 ani salud visual gafas protectoras
1 ani salud visual exámenes periódicos 
1 ani salud visual maquillaje</t>
  </si>
  <si>
    <t>AD     Daredevil El hombre sin miedo
ANI    Tips de salud visual, Uso de pantallas 
ANI    Tips de salud visual, Haga pausas activas visuales
ANI    Tips de salud visual, use gafas de sol
ANI    Dia internacional de las personas con discapacidad</t>
  </si>
  <si>
    <t xml:space="preserve">  </t>
  </si>
  <si>
    <t xml:space="preserve">Participación en  la cuarta  mesa del Acuerdo 4 en favor de la Atención Educativa FECODE. </t>
  </si>
  <si>
    <t xml:space="preserve">Se llevó a cabo reunión con  MEN para presentar propuesta de adaptación de la cartilla No. 1 de ACRECER . Se establec ieron compromisos para 2020.  </t>
  </si>
  <si>
    <t>Aportes para mejoras de accesibilidad en la aplicación móvil de la Biblioteca para Ciegos y  accesibilidad y aplicabilidad del modelo de Datos .</t>
  </si>
  <si>
    <t>Partiicpación en reunión de la comisión de movilidad y accesibilidad del GES y establecimeinto de cronograma 2020.</t>
  </si>
  <si>
    <t xml:space="preserve">Se llevó a cabo evento desayuno de trabajo con el fin de gestionar con las entidades más relevantes a nivel país en el tema accesibilidad Web, el apoyo al proceso para que este concepto sea una realidad plena e integra.  El evento conto con la participación de 15 personas de  8 entidades: Procuraduría General de la Nación, Archivo General, Dirección de Gobierno Digital, ICONTEC,Función Pública, SENA, DNP (Programa de Serviico al Ciudadano) Secretaría de Transparencia. </t>
  </si>
  <si>
    <r>
      <rPr>
        <b/>
        <sz val="12"/>
        <rFont val="Arial"/>
        <family val="2"/>
      </rPr>
      <t xml:space="preserve">WEB: </t>
    </r>
    <r>
      <rPr>
        <sz val="12"/>
        <rFont val="Arial"/>
        <family val="2"/>
      </rPr>
      <t xml:space="preserve">Cosejo de Estado.  </t>
    </r>
    <r>
      <rPr>
        <b/>
        <sz val="12"/>
        <rFont val="Arial"/>
        <family val="2"/>
      </rPr>
      <t>WEB,ACCESO AL MEDIO FISICO Y TALLER DE INTERACCIÓN:</t>
    </r>
    <r>
      <rPr>
        <sz val="12"/>
        <rFont val="Arial"/>
        <family val="2"/>
      </rPr>
      <t xml:space="preserve">  Universidad del Magdalena, Terminal de Transporte de Neiva, Consejo de Bogotá.</t>
    </r>
    <r>
      <rPr>
        <b/>
        <sz val="12"/>
        <rFont val="Arial"/>
        <family val="2"/>
      </rPr>
      <t xml:space="preserve"> TECNOLOGIA ESPECIALIZADA: </t>
    </r>
    <r>
      <rPr>
        <sz val="12"/>
        <rFont val="Arial"/>
        <family val="2"/>
      </rPr>
      <t>1 persona natural .</t>
    </r>
  </si>
  <si>
    <t xml:space="preserve">Se entregó a la subdirección el documento final de Lineamientos. </t>
  </si>
  <si>
    <t xml:space="preserve">Se firmo el convenio de Cooperación Interintitucional suscrito entre la Universidad Santo Tomás - seccional Bucaramanga y el Instututo Nacional para Ciegos - INCI para el desarrollo de la investigación "Configuración de Prácticas cotidianas emprendidas por las personas con discapacidad visual, sus familias y/o entorno cercano que permitan identificar las barreras y facilitadores para la inclusión social" </t>
  </si>
  <si>
    <t>Se cuenta con Própuesta formativa  profesionales INCI para la ejecucuón de investigación.</t>
  </si>
  <si>
    <t>Se socializó  con población con Discapacidad visual  la investigación"Entrenamiento auditivo para música TIRESIAS desarrollada por  2 estudiantes d ela Universidad de Antioquia para optar el título de profesionalización  en música. este  software  fué esorado por las áreas de accesibilidad y Educación del INCI</t>
  </si>
  <si>
    <t>A la Fecha  esta pendiente por parte del SENA  la inclusión de la temática de discapacidad visual   (Interacción, estrategias y tecnología)  en la plataforma de la escuela Nacional de instructores.</t>
  </si>
  <si>
    <t>Pendiente documento propuesta para la incorporación del tema en los planes de Desarrollo.</t>
  </si>
  <si>
    <t>Guia en producción, la socialización se realizará en 2020</t>
  </si>
  <si>
    <t>A la  fecha se encuentra en proceso  el protocolo de servicio al ciudadano</t>
  </si>
  <si>
    <t>Se cumplió  con la ejecución total del contrato de obra cuyo objeto era " Efectuar el mantenimiento y adecuación de la infraestructura física del INCI, el cual debe cumplir con las especificaciones técnicas generales de construcción relacionadas con la ejecución de obras civiles, públicas y demás normas relacionadas.</t>
  </si>
  <si>
    <t>Actividad finalizada</t>
  </si>
  <si>
    <t xml:space="preserve">EL INFORME SE PUBLICA HASTA ENERO DESPUES DE FINALIZADA LA VIGENCIA POR LO TANTO EL 70% SE CUMPLIRA HASTA ESE MES </t>
  </si>
  <si>
    <t>Se actualizaron los inventarios de bienes a cargo de funcionarios  debido al movimiento general de oficinas que se propició con la obra en el cuarto piso</t>
  </si>
  <si>
    <t xml:space="preserve">Se publica nuevo informe cuando  finalice  tercer trimestre  </t>
  </si>
  <si>
    <t xml:space="preserve">Se elabora  informe de cierre trimestral a corte de  30 de Septiembre de 2019 y su archivo comentado,  se encuentra publicado en la pagina web   </t>
  </si>
  <si>
    <t xml:space="preserve">Se publicó informe  del tercer trimestre </t>
  </si>
  <si>
    <t xml:space="preserve">Se elabora  informe con cierres mensual . A la fecha se encuentra publicado el de cierre de Septiembre de 2019   </t>
  </si>
  <si>
    <t xml:space="preserve">Se finalizo actualizacion documentos SIG  programados para este año </t>
  </si>
  <si>
    <t xml:space="preserve">Se hace reunion  con la  jefe de Control Interno se cierran unas acccione y se  dejan abiertas otras  </t>
  </si>
  <si>
    <t xml:space="preserve">Se publica nuevo informe terminado el cuarto trimestre </t>
  </si>
  <si>
    <t xml:space="preserve">Se definen nuevas  actividades  con plazo 2010 </t>
  </si>
  <si>
    <t>Se da continuidad al Proceso de Reprografia con la Digitalizacion de la Nomina Seccional Bogota 2006</t>
  </si>
  <si>
    <t>Se ejecutaron Tranferencias Documentales correspondientes a las siguientes Areas:
- Se recibe a satisfaccion tranferencia documental de Oficina Asesora Juridica  y de la Oficina de Gestión Humana</t>
  </si>
  <si>
    <t>Se crean y actualizan los siguientes procedimientos:
- Procedimiento Consulta y Prestamo de documentos y/o expedientes - Archivo Central. 
- Procedimiento Consulta y Prestamo de documentos y/o expedientes - Archivo Gestión. 
- Procedimiento Tranferencias Documentales.
Procedimiento Disposicion Final de Documentos</t>
  </si>
  <si>
    <t>- Actas Consejo Directivo, se deja Nota aclaratoria por el Secretario General para cada unas de las actas que tiene pendiente firma del delegado del MEN
.- Se realiza reunion de ORFEO, con el fin de mirar avances y propuestas para la accesibilidad al Sistema de Gestión Documental - ORFEO. (Evidencia ACTA)</t>
  </si>
  <si>
    <t>Se da cumplimiento a las acciones programadas en el PAA, así: ejecucion auditoría Proceso Gestión Humana, Procedimiento Liquidación de Nómina, revisión del Informe Preliminar con el Auditado en dos sesiones. Elaboración informe de austeridad en el gasto correspondiente al tercer trimestre. Elaboración Informe de Seguimiento al SIGEP. Se informa inicio auditoría Proceso La Imprenta y el auditado solicita su aplazamiento para el mes de noviembre, lo cual es aceptado.</t>
  </si>
  <si>
    <t>Se da cumplimiento a las accioens establecidas en el PAA, así: Se inicia la Auditoría a la Imprenta, elaboración informe pormenorizado periodo julio - octubre, elaboración informe seguimiento al PUMI por procesos, elaboración documento La Mejora Contínua dentro de las acciones de fomento de la cultura del control que se remitió por inci lista a todos los funcionarios.</t>
  </si>
  <si>
    <t xml:space="preserve">Se Realizan adiciones y prorrogas con VF a los contratos de conectividad y servicio alojamiento página web.
Se adquieren licencias office365 y 10 licencias windows 10 por AMP. </t>
  </si>
  <si>
    <t>Se finalizan contratos de soportes y desarrollos del área, se proyectan adquisiciones plan 2020,se realizan prórrogas de los contratos críticos del INCI como son Conectividad y alojamiento Hosting.</t>
  </si>
  <si>
    <t>Se realiza capacitación del aplicativo para registro de asistencia técnica, se finaliza paso a producción de desarrollos finales de ORFEO</t>
  </si>
  <si>
    <t>Consolidacion Base de datos bibliotecas de Bogotá y Antioquia</t>
  </si>
  <si>
    <t>Se aporta en la conformación accesible de la Biblioteca para Ciegos mediante revisiones en distintas plataformas</t>
  </si>
  <si>
    <t>Se continúa aportando a DNP Programa Sevicio al Ciudadano en varios temas entre ellos accesibilidad al medio físico</t>
  </si>
  <si>
    <t>Se aporta a la Comisión Interinstitucional Movilidad y Accesibilidad del GES en el establecimiento de líneas para orientar el tema físico y web</t>
  </si>
  <si>
    <t xml:space="preserve">El evento se desarrollará el 4 de diciembre. </t>
  </si>
  <si>
    <t xml:space="preserve">WEB:  Procuraduría, salud Total EPS, cornare - Corporación Autónoma Regional de las Cuencas de los Rios Negro y Nare,  Empresa Negtsa,  procuraduria general de la Nación, INSOR, Ministerio TIC Gobierno Digital, Dirección Nacional de Bomberos. ESPACIO FISICO: Diago  Pizano arquitecto, Instituto Nacional de Cancerología,  Concejo de Bogotá. TECNOLOGIA  ESPECIALIZADA:  Empresa Negtsa, Intitución Educativa José de san Martín de tabio en  Cundinamarca,  Be my eyes Carter McGrath. </t>
  </si>
  <si>
    <t>WEB: Universidad Popular del Cesar, Universidad del Magdalena,   Corporación Universitaria Nacional CUN,    Fundave, Savia Salud EPS, registraduría Nacional, Bomberos de Bucaramanga, SENA Regional Bogotá, Activos especiales MINhacienda,   Comisión de la Verdad, Instituto Nacioal de Patrimonio,  Departamento Administrativo del Servicio Civil Distrital , Dirección Ejecutiva de Administración Judicial,  Fundación Universitaria Católica del Norte,  Universidad Minuto de Dios Sede Zipaquirá, Consejo Superior de la Judicatura, SENA dirección Genral, Alcaldía de Bogotá,   Ministerio de Educación Nacional, Universidad Santo Tomás Bucaramanga,  Universidad del Valle CIE-SUR,  Instituto Colombiano para la Evaluación - ICFES. ESPACIO FISICO:  Sanitas, El Corral,  Servicio Geológico Colombiano,  SGC,  Departamento Nacional de Planaeción,  Comisión de Regulación de Energía y Gas CREG,   TRANSMILENIO - SITP,   Secretaría de Desarrollo Económico, Universidad de Cundinamarca, DADEP, Instituto Nacional de Cancerología,  Procuraduría General de la Nación, Medimas EPS. TECNOLOGIA  ESPECIALIZADA:Función Pública, SENA Regional Cauca, Secretaría de Educación Distrito de Barranquilla,   Secretaría departamental del Cauca, Escuela Normal superior de Popayán,   EMMAT, Migración Colombia,  Secretaria de Educación de  Santamarta, SE Guainía, SE Vaupés,  SE Guajira, Escuela Nacional de Instructores del SENA Regional Valle. INVESTIGACIÓN: Droguería Colsubsidio, Corporación Parque Explora.  TALLERES Y OTROS:  ARCO Grupo Bancoldex, Comisión Nacional del servicio Civil. IDPAC,   Superintendencia de Industria y Comercio,  Unidad del Servicio Público de Empleo,  Consejo de Bogotá.</t>
  </si>
  <si>
    <t>En etapa final elaboraicón del curso.</t>
  </si>
  <si>
    <t>En ajuste final es docuemnto de lineamiento s de investigación institucionales</t>
  </si>
  <si>
    <t>se realizó adición y prorrogaa los contratos 097-098</t>
  </si>
  <si>
    <t xml:space="preserve">En Diciembre de 2019 se atendieron: 58 clientes de acuerdo a SIIF. </t>
  </si>
  <si>
    <t>Se imprimieron 46 titulos de 59  titulos programados en el 2019</t>
  </si>
  <si>
    <t>Se imprimieron 2189 unidades para clientes externos y 1300 para programación de producción interna</t>
  </si>
  <si>
    <t>Se realizó auditoria de control interno, al 31 de enero de 2020 se pasará las acciones de mejora</t>
  </si>
  <si>
    <t>Se realizó la exposición de la Ruta Libertadora con participación de las fuerzas militares</t>
  </si>
  <si>
    <t xml:space="preserve">Observaciones  </t>
  </si>
  <si>
    <t>Se finalizó la ejecución del Contrato de Obra del cuarto piso.</t>
  </si>
  <si>
    <t xml:space="preserve">Se realiza actualización de procedimientos de 02 procesos. </t>
  </si>
  <si>
    <t>Se finalizan contratos de soportes y desarrollos del área, se proyectan adquisiciones plan 2020,se realizan prórrogas de los contratos críticos del INCI como son Conectividad y alojamiento Hosting. Se adquieren licencias office365 y 10 licencias windows 10 por AMP.   Se realiza capacitación del aplicativo para registro de asistencia técnica, se finaliza paso a producción de desarrollos finales de ORFEO</t>
  </si>
  <si>
    <t>Se da continuidad al Proceso de Reprografia con la Digitalizacion de la Nomina Seccional Bogota 2006, se realizan transferencias documentales de 02 areas, se realiza seguimiento del plan de preservación Digital. Se realiza capacitación de ORFEO</t>
  </si>
  <si>
    <t>(4) Campaña sobre rendición de cuentas con Función pública, Campañas centro Cultural con salidas, campaña sobre inclusión laboral</t>
  </si>
  <si>
    <t>(3) Campaña sobre cartilla derechos y deberes de la Super Industria, campaña sobre libro virtual IGAC, campaña sobre taller braille</t>
  </si>
  <si>
    <t>(5) Campaña sobre taller braille, campaña sobre pedagogía electoral, Campaña sobre día de la salud visual, campaña sobre el bastón blanco, campaña sobre festival de cine</t>
  </si>
  <si>
    <t>(4) Campaña Rendición de cuentas, Invitaciones, Campaña semana de la discapacidad, campaña bicentenario, Campaña diabetes retinopatia</t>
  </si>
  <si>
    <t>(7) Campaña Semana de la discapacidad, Campaña Salud Visual, Campaña no más polvora, no más alcohol adulterado, Campaña rendición de cuentas, Campaña lanzamiento APP biblioteca 3.0, campaña aplicativo música tiresias</t>
  </si>
  <si>
    <t>Campaña sobre atención al ciudadano</t>
  </si>
  <si>
    <t>Campaña amigo secreto</t>
  </si>
  <si>
    <t>campaña sobre pedagogía electoral, campaña entrega amigo secreto</t>
  </si>
  <si>
    <t>Campaña sobre talleres bicentenario, encuentro deportivos interinstitucional</t>
  </si>
  <si>
    <t>campaña sobre la importancia de la rendición de cuentas, campaña sobre Informe de gestión funcionarios, saludo fin de año director Parra</t>
  </si>
  <si>
    <t>Comunicado sobre salida a FAC, visita al museo militar perros guía, comunicado sobre inclusión laboral</t>
  </si>
  <si>
    <t>Comunicado sobre cartilla super industria, comunicado sobre libro virtual IGAC</t>
  </si>
  <si>
    <t>comunicados sobre: (5) Campaña sobre taller braille, campaña sobre pedagogía electoral, Campaña sobre día de la salud visual, campaña sobre el bastón blanco, campaña sobre festival de cine</t>
  </si>
  <si>
    <t>Comunicados sobre: festival de cine, semana de la discapacidad, encuentro de accesibilidad, salud visual retinopatía</t>
  </si>
  <si>
    <t xml:space="preserve">Comunicados sobre salud visual, polvora y alcohol, resultados rendición de cuentas, resultados encuentro de accesibilidad digital, lanzamiento APP Biblioteca 3.0 </t>
  </si>
  <si>
    <t>Informe de avances y actualización de redes</t>
  </si>
  <si>
    <t>Informe para rendición de cuentas</t>
  </si>
  <si>
    <t>evento de experiencias rendición de cuentas de Función pública</t>
  </si>
  <si>
    <t>lanzamiento libro virtual IGAC, encuentro con la FOAL, lanzamiento cartilla Super Industria</t>
  </si>
  <si>
    <t>taller sobre el bastón blanco</t>
  </si>
  <si>
    <t>taller bicentenario</t>
  </si>
  <si>
    <t>Rendición de cuentas, desayuno accesibilidad, taller OMPI, socialización APP biblioteca 3.0, taller destinos fin de año</t>
  </si>
  <si>
    <t xml:space="preserve">Salud Visual:
· Tenga en cuenta al maquillarse
· Prevención de accidentes oculares
· Vaya al doctor
El mal uso de la pólvora
Cuidado con el licor adulterado
Cuidado con la pólvora
</t>
  </si>
  <si>
    <t>No habia actividades planeadas</t>
  </si>
  <si>
    <t xml:space="preserve">Se realiza capacitaciòn  en identificaciòn de peligros                                                            -Manejo de sustancias quìmicas                                -Sketch de seguridad vìal                                    -Se realiza capacitaciòn sobre riesgo pùblico </t>
  </si>
  <si>
    <t>Se recibe informe de riesgo psicosocial           -Se programa plan de trabajo anual para el año 2020 -Se realizan reuniniones periòdicas con el COPASST</t>
  </si>
  <si>
    <t>En el mes de enero de 2020 el Secretario General de la entidad, proyectará la Resolución correspondiente a la tabla de perfiles y honorarios</t>
  </si>
  <si>
    <t>Los líderes de los procesos no remitieron normatividad para actualizar el normograma de la entidad, razón por la cual no hubo necesidad de dicha actualización</t>
  </si>
  <si>
    <t>Se realizó el seguimiento y la actualización del sistema Ekogui con corte a 30 de Octubre de 2019.</t>
  </si>
  <si>
    <t>Se realizó el seguimiento y la actualización del sistema Ekogui con corte a 30 de Noviembre de 2019.</t>
  </si>
  <si>
    <t>Se realizó el seguimiento y la actualización del sistema Ekogui con corte a 20 de Diciembre de 2019.</t>
  </si>
  <si>
    <t>El 31 de octubre se emite la Resolución 20191020003063 por medio de la cual se adoptá el manual interno del comité de conciliación del INCI.</t>
  </si>
  <si>
    <t>El 31 de octubre se emite la Resolución 20191020003063 por medio de la cual se adoptá el manual interno del comité de conciliación del INCI</t>
  </si>
  <si>
    <t>En el mes de diciembre de 2019, se envió el informe y realizó el seguimiento  a la política de prevención del daño antijurídico.</t>
  </si>
  <si>
    <t>Conforme a la resolución 20191020003063 por medio de la cual se adoptá el manual interno del comité de conciliación se pretende formular el plan de acción del comité de conciliación para el mes de febrero 2020.</t>
  </si>
  <si>
    <t>El día  25 de Octubre de 2019 la OAJ reporta los contratos al SIRECI los contratos celebrados en el   mes de septiembre</t>
  </si>
  <si>
    <t>El día 02 de diciembre de 2019 la OAJ reporta los contratos al SIRECI los contratos celebrados en el   mes de octubre</t>
  </si>
  <si>
    <t>El día 26 de Diciembre de 2019 la OAJ reporta los contratos al SIRECI los contratos celebrados en el   mes de noviembre</t>
  </si>
  <si>
    <t>Se realizó el reporte de litigiosidad del mes de Octubre el 06/11/2019 ante el Subcomité sectorial de Defensa Jurídica del Sector Educación</t>
  </si>
  <si>
    <t>Se realizó el reporte de litigiosidad del mes Noviembre el 03/12/2019 ante el Subcomité sectorial de Defensa Jurídica del Sector Educación</t>
  </si>
  <si>
    <t>Se realizó el reporte de litigiosidad del mes de Diciembre  el 19/12/2019 ante el Subcomité sectorial de Defensa Jurídica del Sector Educación</t>
  </si>
  <si>
    <t xml:space="preserve">En el mes de septiembre la OAJ solicito las modificaciones  pertinentes en el PAA a las adquisiciones y procesos allegados para tramite de contratación.
</t>
  </si>
  <si>
    <t xml:space="preserve">En el mes de octubre la OAJ solicito las modificaciones  pertinentes en el PAA a las adquisiciones y procesos allegados para tramite de contratación.
</t>
  </si>
  <si>
    <t xml:space="preserve">En el mes de noviembre la OAJ solicito las modificaciones  pertinentes en el PAA a las adquisiciones y procesos allegados para tramite de contratación.
</t>
  </si>
  <si>
    <t xml:space="preserve">En el mes de diciembrela OAJ solicito las modificaciones  pertinentes en el PAA a las adquisiciones y procesos allegados para tramite de contratación.
</t>
  </si>
  <si>
    <t>actualización de la estrategia de comunicaciones, del procedimiento de comunicaciones internas y de comunicaciones externas</t>
  </si>
  <si>
    <t>En el mes de agosto se actualizaron todos los procedimientos del proceso de la gestión jurídic</t>
  </si>
  <si>
    <t>En el mes de noviembrese actualizaran todos los procedimientos del proceso de la gestión contractual.</t>
  </si>
  <si>
    <t xml:space="preserve">En el mes de noviembrese actualizaran todos los procedimientos del proceso de la gestión contractual. </t>
  </si>
  <si>
    <t xml:space="preserve">En el mes de noviembrese actualizaron todos los procedimientos del proceso de la gestión contractual. </t>
  </si>
  <si>
    <t>actualización de políticas y procedimientos internos y externos de comunicaciones</t>
  </si>
  <si>
    <t xml:space="preserve">El proceso de la gestión jurídica no cuenta con un Plan Único de Mejoramiento Institucional vigente </t>
  </si>
  <si>
    <t>En el mes de diciembre de 2019, se realizó el seguimiento al Plan Único de Mejoramiento Institucional del proceso de la Gestión Contractual</t>
  </si>
  <si>
    <t>Se da cumplimiento a las acciones programadas en el PAA, así: Se finaliza la auditoría a la Imprenta, se finaliza seguimiento al Plan de Mejoramiento institucional, se realializa arqueo Caja Menor, se elabora informe de Deudores morosos, Informe de Evaluación al proceso de rendición de cuentas.</t>
  </si>
  <si>
    <r>
      <t>Formación a</t>
    </r>
    <r>
      <rPr>
        <b/>
        <sz val="12"/>
        <rFont val="Arial"/>
        <family val="2"/>
      </rPr>
      <t xml:space="preserve"> ASOVDIVICI</t>
    </r>
    <r>
      <rPr>
        <sz val="12"/>
        <rFont val="Arial"/>
        <family val="2"/>
      </rPr>
      <t xml:space="preserve"> EN Cienaga departamento de Magdalena,  en temas de cultura organizacional, Organizaciones solidarias y  Decreto 2011 en coordinación con UAEOS y Función Pública</t>
    </r>
  </si>
  <si>
    <r>
      <t>Asesoría a 3 Organizaciones en Puerto Boyacá (</t>
    </r>
    <r>
      <rPr>
        <b/>
        <sz val="12"/>
        <rFont val="Arial"/>
        <family val="2"/>
      </rPr>
      <t>APLIBOY</t>
    </r>
    <r>
      <rPr>
        <sz val="12"/>
        <rFont val="Arial"/>
        <family val="2"/>
      </rPr>
      <t xml:space="preserve">, </t>
    </r>
    <r>
      <rPr>
        <b/>
        <sz val="12"/>
        <rFont val="Arial"/>
        <family val="2"/>
      </rPr>
      <t>MADRES CUIDADORAS DE NIÑOS CON DISCAPACIDAD</t>
    </r>
    <r>
      <rPr>
        <sz val="12"/>
        <rFont val="Arial"/>
        <family val="2"/>
      </rPr>
      <t xml:space="preserve">) 
Fortalecimioento a la Asociación de personas con Discapaaidad de Arauca </t>
    </r>
    <r>
      <rPr>
        <b/>
        <sz val="12"/>
        <rFont val="Arial"/>
        <family val="2"/>
      </rPr>
      <t>MANOS AMIGAS</t>
    </r>
    <r>
      <rPr>
        <sz val="12"/>
        <rFont val="Arial"/>
        <family val="2"/>
      </rPr>
      <t>, con la participación de 17 personas.</t>
    </r>
  </si>
  <si>
    <r>
      <t xml:space="preserve">Fortalecimiento organizacional  a  la </t>
    </r>
    <r>
      <rPr>
        <b/>
        <sz val="12"/>
        <rFont val="Arial"/>
        <family val="2"/>
      </rPr>
      <t>CORPORACION SUPERANDO BARRERAS</t>
    </r>
    <r>
      <rPr>
        <sz val="12"/>
        <rFont val="Arial"/>
        <family val="2"/>
      </rPr>
      <t xml:space="preserve"> de   Itagui en Antioquia  con la participación de 24 personas.   
Fortalecimeinto a 49 organizaciones de Personas con DV del Paía a travpes de encuentro Nacional realizado durante nte primer semestre.
</t>
    </r>
  </si>
  <si>
    <r>
      <t xml:space="preserve"> Seguimiento a  </t>
    </r>
    <r>
      <rPr>
        <b/>
        <sz val="12"/>
        <rFont val="Arial"/>
        <family val="2"/>
      </rPr>
      <t xml:space="preserve">ASOVDIVICI </t>
    </r>
    <r>
      <rPr>
        <sz val="12"/>
        <rFont val="Arial"/>
        <family val="2"/>
      </rPr>
      <t xml:space="preserve">de Cienaga en Magdalena evidenciando acciones de gestión con el SENA para  formación para el trabajo , Trabajo con la fundación rehabilitación integral en procesos de rehabilitación, Participación en capacitación del SENA sobre el desfile de las fiestas del Mar en el marco de procesos de visibilización.Taller con la alcaldía sobre habilidades y competencias que tienen la spersonas con DV, Gestión con Cajamac para soliictar extensión del programa o"idos para ver", Gestión con IES para vinculación de estudiantes con DV.
Seguimiento a  </t>
    </r>
    <r>
      <rPr>
        <b/>
        <sz val="12"/>
        <rFont val="Arial"/>
        <family val="2"/>
      </rPr>
      <t>CORPORACION SUPERANDO BARRERAS</t>
    </r>
    <r>
      <rPr>
        <sz val="12"/>
        <rFont val="Arial"/>
        <family val="2"/>
      </rPr>
      <t xml:space="preserve">  de Itagui, quienes realizan incidencia para lograr un espacio de participación en el consejo municipal.  
Seguimiento vía correo electrónico a  </t>
    </r>
    <r>
      <rPr>
        <b/>
        <sz val="12"/>
        <rFont val="Arial"/>
        <family val="2"/>
      </rPr>
      <t>personas con DV de Bucaramanga en Santande</t>
    </r>
    <r>
      <rPr>
        <sz val="12"/>
        <rFont val="Arial"/>
        <family val="2"/>
      </rPr>
      <t>r  evidenciando gestión con SENA para formación en Olfatometría, orientación  de taller sobre interacción de personas con DV  a la agencia pública de empleo del SENA.
Envio de información a lider de almeida en Boyacá para construcción de PP de discapacidad.</t>
    </r>
  </si>
  <si>
    <t xml:space="preserve">Documentos en  ajustes finales </t>
  </si>
  <si>
    <t xml:space="preserve">Acompañamiento  a organización de discapacidad  del departamento de  Vaupes. </t>
  </si>
  <si>
    <r>
      <t xml:space="preserve">Seguimiento a proceso asociativo en </t>
    </r>
    <r>
      <rPr>
        <b/>
        <sz val="12"/>
        <rFont val="Arial"/>
        <family val="2"/>
      </rPr>
      <t xml:space="preserve">ALMEIDA </t>
    </r>
    <r>
      <rPr>
        <sz val="12"/>
        <rFont val="Arial"/>
        <family val="2"/>
      </rPr>
      <t xml:space="preserve">en Boyacá y  </t>
    </r>
    <r>
      <rPr>
        <b/>
        <sz val="12"/>
        <rFont val="Arial"/>
        <family val="2"/>
      </rPr>
      <t>GUAINIA</t>
    </r>
    <r>
      <rPr>
        <sz val="12"/>
        <rFont val="Arial"/>
        <family val="2"/>
      </rPr>
      <t xml:space="preserve">.   Seguimeinto a Asociación </t>
    </r>
    <r>
      <rPr>
        <b/>
        <sz val="12"/>
        <rFont val="Arial"/>
        <family val="2"/>
      </rPr>
      <t>MANOS AMIGAS</t>
    </r>
    <r>
      <rPr>
        <sz val="12"/>
        <rFont val="Arial"/>
        <family val="2"/>
      </rPr>
      <t xml:space="preserve"> de Arauca. </t>
    </r>
  </si>
  <si>
    <t>Documento  final en producción en imprenta, Evento de socialización  progamado 12 de diciembre</t>
  </si>
  <si>
    <t>Vlr %  Actividad Referente Producto</t>
  </si>
  <si>
    <t xml:space="preserve">13 programas se graban, se producen y emiten </t>
  </si>
  <si>
    <t xml:space="preserve">77 programas se graban, se producen y emiten </t>
  </si>
  <si>
    <t>4  Cápsulas, miniprogramas, promos, cuñas, separadores</t>
  </si>
  <si>
    <t>39 Cápsulas, miniprogramas, promos, cuñas, separadores</t>
  </si>
  <si>
    <t xml:space="preserve">85 programas se graban, se producen y emiten </t>
  </si>
  <si>
    <t>59 Cápsulas, miniprogramas, promos, cuñas, separadores</t>
  </si>
  <si>
    <t xml:space="preserve">84 programas se graban, se producen y emiten </t>
  </si>
  <si>
    <t>45 Cápsulas, miniprogramas, promos, cuñas, separadores</t>
  </si>
  <si>
    <t xml:space="preserve">92 programas se graban, se producen y emiten </t>
  </si>
  <si>
    <t xml:space="preserve">70 programas se graban, se producen y emiten </t>
  </si>
  <si>
    <t>28 Cápsulas, miniprogramas, promos, cuñas, separadores</t>
  </si>
  <si>
    <t xml:space="preserve">95 programas se graban, se producen y emiten </t>
  </si>
  <si>
    <t>32 Cápsulas, miniprogramas, promos, cuñas, separadores</t>
  </si>
  <si>
    <t xml:space="preserve">80 programas se graban, se producen y emiten </t>
  </si>
  <si>
    <t>12 Cápsulas, miniprogramas, promos, cuñas, separadores</t>
  </si>
  <si>
    <t xml:space="preserve">87 programas se graban, se producen y emiten </t>
  </si>
  <si>
    <t>20 Cápsulas, miniprogramas, promos, cuñas, separadores</t>
  </si>
  <si>
    <t xml:space="preserve">37 Cápsulas, miniprogramas, promos, cuñas, separadores, INFORMES  para RCN Y podcast recomendados varios temas.  </t>
  </si>
  <si>
    <t xml:space="preserve">74 programas se graban, se producen y emiten </t>
  </si>
  <si>
    <t xml:space="preserve">33  Cápsulas, minirprogramas, promos, cuñas, separadores, INFORMES  para RCN Y podcast recomendados varios temas.  </t>
  </si>
  <si>
    <t xml:space="preserve">53 programas se graban, se producen y emiten </t>
  </si>
  <si>
    <t xml:space="preserve">27  Cápsulas, minirprogramas, promos, cuñas, separadores, INFORMES  para RCN Y podcast recomendados varios temas.  </t>
  </si>
  <si>
    <t>Se informa por parte de Informática y Tecnología mediante correo electrónico de fecha 28/11/2019:  se han venido realizando ajustes al modelo de acuerdo a los cambios propuestos por la Subdirección, así mismo se debió ajustar todo lo de accesibilidad trabajando conjuntamente con el Ing. Santiago Rodríguez, algunos desarrollos que se habían hecho y se habían quitado debieron ser montados nuevamente y así otras tantas cosas que no han permitido avanzar completamente, sin embargo ya cómo está el aplicativo es operable completamente y accesible, si! se deben realizar otros desarrollos que no estaban contemplados y es para mejorar pero se realizarán para el 2020 con el fin de no seguir alargando este tema.</t>
  </si>
  <si>
    <t>Se evidencia realización de capacitación el 6/12/2019. Pendiente verificar la puesta en producción.</t>
  </si>
  <si>
    <t xml:space="preserve">Se evidencia en la carpeta pública del SIG actualización de la documentación del proceso así:
Caracterización: 29/08/2019
Procedimientos 2 actualizados en 29/08/2019
Formatos actualizados: 6 de 12
</t>
  </si>
  <si>
    <t>Educación:58  
Accesibilidad:55
Empleabilidad: 5 
Campañas: 34</t>
  </si>
  <si>
    <t>Se presentó el plan de producción</t>
  </si>
  <si>
    <t>Se digitalizaron 126 archivos sonoros para la sonoroteca</t>
  </si>
  <si>
    <t>Se digitalizaron 55 archivos sonoros para la sonoroteca</t>
  </si>
  <si>
    <t>Se digitalizaron 43 archivos sonoros para la onoroteca</t>
  </si>
  <si>
    <t>Se digitalizaron 13 archivos sonoros para la sonoroteca</t>
  </si>
  <si>
    <t>Se digitalizaron 7 archivos sonoros para la sonoroteca</t>
  </si>
  <si>
    <t>Se digitalizaron 4 archivos sonoros para la sonoroteca</t>
  </si>
  <si>
    <t>Se digitalizaron 9 archivos sonoros para la sonoroteca</t>
  </si>
  <si>
    <t>Se realizaron tres talleres: Uso del Braillist de Corea; Taller de lectura con apoyo de tecnología en la Biblioteca Nacional y taller de braille</t>
  </si>
  <si>
    <t>Se realizaron todos los talleres programados: Cuba, Fauna colombiana y Braille Alcaldía, Braille INCI</t>
  </si>
  <si>
    <t>Se realizaron todos los talleres programados: Japón, Braille para la Función Pública y público; Visita a la escuela de aviación; Taller con Willis Towers Watson y Colegio Gran Yomasa y el taller de braille del mes.</t>
  </si>
  <si>
    <t>Se realizaron todos los talleres programados: México, Telleres de Braille para IDPAC y CANAPRO.Visita al museo de la Policía y 2 talleres en la Filbo 2019 y el taller de braille del mes</t>
  </si>
  <si>
    <t>Se realizaron todos los talleres programados: Portugal, Talleres de Braille para el Congreso y La U. Santo Tomás.Visita a la Escuela de Suboficiales de Madrid y talleres de interascción en la U. Sergio Arboleda, la CREG, Fundación San Pedro Claver,  Banco de Bogotá y el taller de braille del  mes</t>
  </si>
  <si>
    <t>Se realizaron todos los talleres programados: (2) Talleres Interación Supersalud ; Taller de canto lirico; Taller de Braille compensar; Taller destino Israel; Taller Intercción Chingaza; Taller de interacción Museo Militar; Taller brigadistas del IGAC; Escuela taller para ciegos profesores en Bucaramenga; Taller Interaación Supersociedades; Taller Interaación Nutresa; (2) Talleres Biblioteca Gabriel Turabay - Bucaramanga; Taller Biblioteca Florida Blanca y braille</t>
  </si>
  <si>
    <t xml:space="preserve">Se realizaron todos los talleres programados: Interacción dos con la Superintendencia de salud y uno con la Función Pública; El lanzamiento de la Geografía de Colombia y el taller de braille </t>
  </si>
  <si>
    <t>Se ralizaron todos los talleres programados: Expedición ambiental al Jardín Botánico; Taller de braille con la Función Pública; Celebración del día internacional del bastón; proyección de la película BLIND y taller de braille del mes.</t>
  </si>
  <si>
    <t>Se realizaron todos los talleres programados: 
Bicentenario; Dibujo táctil; Ruta libertadora; Perros guía</t>
  </si>
  <si>
    <t>Se reportaron 476 descargas en el mes de abril</t>
  </si>
  <si>
    <t>Se reportaron 4 descargas en el mes de mayo</t>
  </si>
  <si>
    <t>Se reportaron 488 descargas en el mes de agosto</t>
  </si>
  <si>
    <t>Se reportaron 436 descargas en el mes de agosto</t>
  </si>
  <si>
    <t>Se reportaron 324 descargas en el mes de junio</t>
  </si>
  <si>
    <t>Material dotado (601)
Adquisición en la tienda (964)
Imprimir material (186.267)
Talleres realizado (72)
Textos estructurados (510)
Vídeos con audio-descripción (66)
Producción de la emisora (1272)</t>
  </si>
  <si>
    <t xml:space="preserve">Entrega de la exposición permanente. </t>
  </si>
  <si>
    <t xml:space="preserve">Se publicaron los procedimientos acualizados del Centro Cutural </t>
  </si>
  <si>
    <t xml:space="preserve">El  seguimeinto  se publicó en el mes de Enero después de culminada la vigencia 2019 </t>
  </si>
  <si>
    <t>Acompañamiento  a San Andrés, Boyacá, Tunja, Magdalena, Santa Marta, Putumayo, Tolima, Ibagué, Caquetá, Florencia, Huila, Neiva, Atlantico, Barranquilla,Guaviare, Guajira, Riohacha</t>
  </si>
  <si>
    <t>Acompañamiento en  Bolívar, Cartagena, Caldas, Manizales, Sucre, Sincelejo, Norte de Santander, Cúcuta, Nariño, Pasto, Quindío, Armenia, Chocó,Quibdó, Risaralda, Pereira, Cundinamarca, Bogota, Soacha y Vaupés.</t>
  </si>
  <si>
    <t>Zipaquira</t>
  </si>
  <si>
    <t>Guainía</t>
  </si>
  <si>
    <t>Villavicencio</t>
  </si>
  <si>
    <t>Popayán</t>
  </si>
  <si>
    <t>Cauca</t>
  </si>
  <si>
    <t>Medellín</t>
  </si>
  <si>
    <t>Antioquia</t>
  </si>
  <si>
    <t>Cali</t>
  </si>
  <si>
    <t>Valle</t>
  </si>
  <si>
    <t>Valledupar</t>
  </si>
  <si>
    <t>Cesar</t>
  </si>
  <si>
    <t>Amazonas</t>
  </si>
  <si>
    <t>Arauca</t>
  </si>
  <si>
    <t>Yopal</t>
  </si>
  <si>
    <t>Casanare</t>
  </si>
  <si>
    <t>Vichada</t>
  </si>
  <si>
    <t>Montería</t>
  </si>
  <si>
    <t>Cordoba</t>
  </si>
  <si>
    <t>Vaupes</t>
  </si>
  <si>
    <t>Soacha</t>
  </si>
  <si>
    <t>Bogotá</t>
  </si>
  <si>
    <t>Cundinamarca</t>
  </si>
  <si>
    <t>Pereira</t>
  </si>
  <si>
    <t>Risaralda</t>
  </si>
  <si>
    <t>Quibdó</t>
  </si>
  <si>
    <t>Chocó</t>
  </si>
  <si>
    <t>Armenia</t>
  </si>
  <si>
    <t>Quindió</t>
  </si>
  <si>
    <t>Pasto</t>
  </si>
  <si>
    <t>Nariño</t>
  </si>
  <si>
    <t>Cúcuta</t>
  </si>
  <si>
    <t>Norte de Santander</t>
  </si>
  <si>
    <t>Sincelejo</t>
  </si>
  <si>
    <t>Sucre</t>
  </si>
  <si>
    <t>Manizales</t>
  </si>
  <si>
    <t>Caldas</t>
  </si>
  <si>
    <t>Cartagena</t>
  </si>
  <si>
    <t>Bolivar</t>
  </si>
  <si>
    <t>Riohacha</t>
  </si>
  <si>
    <t>Guajira</t>
  </si>
  <si>
    <t>Guaviare</t>
  </si>
  <si>
    <t>Barranquilla</t>
  </si>
  <si>
    <t>Atlantico</t>
  </si>
  <si>
    <t>Neiva</t>
  </si>
  <si>
    <t>Huila</t>
  </si>
  <si>
    <t>Florencia</t>
  </si>
  <si>
    <t>Caquetá</t>
  </si>
  <si>
    <t>Ibague</t>
  </si>
  <si>
    <t>Tolima</t>
  </si>
  <si>
    <t>Putumayo</t>
  </si>
  <si>
    <t>Santa Marta</t>
  </si>
  <si>
    <t>Magdalena</t>
  </si>
  <si>
    <t>Tunja</t>
  </si>
  <si>
    <t>Boyacá</t>
  </si>
  <si>
    <t>San Andrés</t>
  </si>
  <si>
    <t>Bucaramanga</t>
  </si>
  <si>
    <t>Entidades Terrioriales Certificadas en Educación</t>
  </si>
  <si>
    <t>No.</t>
  </si>
  <si>
    <t xml:space="preserve">META 2019
</t>
  </si>
  <si>
    <t>Instituto Colombiano para la Evaluación -ICFES.</t>
  </si>
  <si>
    <t>Universidad del Valle CIE-SUR</t>
  </si>
  <si>
    <t>Universidad Santo Tomás Bucaramanga</t>
  </si>
  <si>
    <t>Ministerio de Educación Nacional</t>
  </si>
  <si>
    <t>Alcaldía de Bogotá</t>
  </si>
  <si>
    <t>SENA dirección Genral</t>
  </si>
  <si>
    <t>Consejo Superior de la Judicatura</t>
  </si>
  <si>
    <t>Universidad Minuto de Dios Sede Zipaquirá</t>
  </si>
  <si>
    <t>Fundación Universitaria Católica del Norte</t>
  </si>
  <si>
    <t>Medimas EPS.</t>
  </si>
  <si>
    <t>Dirección Ejecutiva de Administración Judicial</t>
  </si>
  <si>
    <t>Escuela Nacional de Instructores del SENA Regional Valle</t>
  </si>
  <si>
    <t>Procuraduría General de la Nación</t>
  </si>
  <si>
    <t xml:space="preserve">Departamento Administrativo del Servicio Civil Distrital </t>
  </si>
  <si>
    <t>SE Guajira</t>
  </si>
  <si>
    <t>Instituto Nacional de Cancerología</t>
  </si>
  <si>
    <t>Instituto Nacioal de Patrimonio</t>
  </si>
  <si>
    <t>SE Vaupés</t>
  </si>
  <si>
    <t>DADEP</t>
  </si>
  <si>
    <t>Comisión de la Verdad</t>
  </si>
  <si>
    <t>SE Guainía</t>
  </si>
  <si>
    <t>Universidad de Cundinamarca</t>
  </si>
  <si>
    <t>Activos especiales MINhacienda</t>
  </si>
  <si>
    <t>Secretaria de Educación de  Santamarta</t>
  </si>
  <si>
    <t>Secretaría de Desarrollo Económico</t>
  </si>
  <si>
    <t>SENA Regional Bogotá</t>
  </si>
  <si>
    <t>Migración Colombia</t>
  </si>
  <si>
    <t>SITP</t>
  </si>
  <si>
    <t>Bomberos de Bucaramanga</t>
  </si>
  <si>
    <t>IDPAC</t>
  </si>
  <si>
    <t>EMMAT</t>
  </si>
  <si>
    <t xml:space="preserve">TRANSMILENIO </t>
  </si>
  <si>
    <t>registraduría Nacional</t>
  </si>
  <si>
    <t>Consejo de Bogotá.</t>
  </si>
  <si>
    <t>Escuela Normal superior de Popayán</t>
  </si>
  <si>
    <t>Comisión de Regulación de Energía y Gas CREG</t>
  </si>
  <si>
    <t>Savia Salud EPS</t>
  </si>
  <si>
    <t>Unidad del Servicio Público de Empleo</t>
  </si>
  <si>
    <t>Secretaría departamental del Cauca</t>
  </si>
  <si>
    <t>Departamento Nacional de Planaeción</t>
  </si>
  <si>
    <t>Fundave</t>
  </si>
  <si>
    <t>Superintendencia de Industria y Comercio</t>
  </si>
  <si>
    <t>Secretaría de Educación Distrito de Barranquilla</t>
  </si>
  <si>
    <t>Servicio Geológico Colombiano  SGC</t>
  </si>
  <si>
    <t>Corporación Universitaria Nacional CUN</t>
  </si>
  <si>
    <t xml:space="preserve">Comisión Nacional del servicio Civil. </t>
  </si>
  <si>
    <t>Corporación Parque Explora</t>
  </si>
  <si>
    <t>SENA Regional Cauca</t>
  </si>
  <si>
    <t>El Corral</t>
  </si>
  <si>
    <t>Universidad del Magdalena</t>
  </si>
  <si>
    <t>ARCO Grupo Bancoldex</t>
  </si>
  <si>
    <t>Droguería Colsubsidio</t>
  </si>
  <si>
    <t>Función Pública</t>
  </si>
  <si>
    <t>Sanitas</t>
  </si>
  <si>
    <t>Universidad Popular del Cesar</t>
  </si>
  <si>
    <t>TALLERES Y OTROS</t>
  </si>
  <si>
    <t>INVESTIGACIÓN</t>
  </si>
  <si>
    <t>TECNOLOGÍA ESPECIALIZADA</t>
  </si>
  <si>
    <t>ESPACIO FISICO</t>
  </si>
  <si>
    <t>WEB</t>
  </si>
  <si>
    <t>META</t>
  </si>
  <si>
    <t>Se asesoró y acompaño a la regional SENA Valle del Cauca con la participación de 45 funcionarios en temas de estrategias pedagógicas y taller de "Como orientar y brindar ayuda a personas con discapacidad " e implementación del Decreto 2011.</t>
  </si>
  <si>
    <t>Valle del Cauca</t>
  </si>
  <si>
    <t>SENA regional Guainía con la participación de 53 personas (30 instructores, 18 comunidad educativa, 5 directivos), Asesoría a grupo de coordinadores regionales de bilinguismo del SENA para dar a conocer estrategias para la atención de población con DV</t>
  </si>
  <si>
    <t>Guania</t>
  </si>
  <si>
    <t>Acompañamiento a Regional SENA de Vaupés con la participación de 30 instructores y 26  de la comunidad educativa</t>
  </si>
  <si>
    <t>Acompañamiento a la Regional SENA Arauca en la cual participaron 45 instructores y 22 de área administrativa y de la agencia pública de empleo</t>
  </si>
  <si>
    <t>Se realizó asesoría en accesibilidad al espacio físico al Centro de Gestión Administrativa de la regional SENA Distrito Capital</t>
  </si>
  <si>
    <t>INSTANCIAS ASESORADAS</t>
  </si>
  <si>
    <t xml:space="preserve">META </t>
  </si>
  <si>
    <t>comunicados sobre: Campaña sobre taller braille, campaña sobre pedagogía electoral, Campaña sobre día de la salud visual, campaña sobre el bastón blanco, campaña sobre festival de cine</t>
  </si>
  <si>
    <t>Comunicados de prensa de: Alcantarillas robadas, taller de reconocimiento de fauna colombiana, encuentro nacional de organizaciones, taller de méxico</t>
  </si>
  <si>
    <t>Comunicados de prensa sobre el día de la radio y sobre el lanzamiento del concurso de cuento del INCI</t>
  </si>
  <si>
    <t>Comunicado sobre el día mundial del braille</t>
  </si>
  <si>
    <t>CAMPAÑAS</t>
  </si>
  <si>
    <t>Decreto reglamentariode la Ley 1712 en accesibilidad, Marrakech.</t>
  </si>
  <si>
    <t>Ley del Braille</t>
  </si>
  <si>
    <t>Ley del Bastón</t>
  </si>
  <si>
    <t>CONPES de accesibilidad y educación</t>
  </si>
  <si>
    <t>DOCUMENTOS</t>
  </si>
  <si>
    <t xml:space="preserve">No </t>
  </si>
  <si>
    <t xml:space="preserve">Seguimiento a proceso asociativo en ALMEIDA en Boyacá 
Seguimiento a proceso asociativo en GUAINIA.   
Seguimiento a Asociación MANOS AMIGAS de Arauca. </t>
  </si>
  <si>
    <t xml:space="preserve"> Seguimiento a  ASOVDIVICI de Cienaga en Magdalena evidenciando acciones de gestión con el SENA para  formación para el trabajo 
Trabajo con la fundación rehabilitación integral en procesos de rehabilitación
Participación en capacitación del SENA sobre el desfile de las fiestas del Mar en el marco de procesos de visibilización.
Taller con la alcaldía sobre habilidades y competencias que tienen las personas con DV
Gestión con Cajamac para solicitar extensión del programa o"idos para ver"
Gestión con IES para vinculación de estudiantes con DV.
Seguimiento a  CORPORACION SUPERANDO BARRERAS  de Itaguí, quienes realizan incidencia para lograr un espacio de participación en el consejo municipal.  
Seguimiento vía correo electrónico a  personas con DV de Bucaramanga en Santander  evidenciando gestión con SENA para formación en Olfatometría, orientación  de taller sobre interacción de personas con DV  a la agencia pública de empleo del SENA.
Envío de información a lider de Almeida en Boyacá para construcción de Política Pública de Discapacidad.</t>
  </si>
  <si>
    <t>Asesoría a 3 Organizaciones en Puerto Boyacá (APLIBOY, MADRES CUIDADORAS DE NIÑOS CON DISCAPACIDAD) 
Fortalecimiento a la Asociación de personas con Discapacidad de Arauca MANOS AMIGAS, con la participación de 17 personas</t>
  </si>
  <si>
    <t>Formación a ASOVDIVICI en Ciénaga departamento de Magdalena en temas de cultura organizacional, Organizaciones solidarias y  Decreto 2011 en coordinación con UAEOS y Función Pública</t>
  </si>
  <si>
    <t>ORGANIZACIONES</t>
  </si>
  <si>
    <t>154 IE y 3  Bibliotecas conmaterial en tinta y braille. Se envio encuesta por correo electronico a las IE  y bibliotecas dotadas en primer semestre para conocer percepción.</t>
  </si>
  <si>
    <t>RESOLUCIONES</t>
  </si>
  <si>
    <t>OBSERVACIÓN</t>
  </si>
  <si>
    <t>En Diciembre  se atendieron: 58 clientes</t>
  </si>
  <si>
    <t>En Noviembre  se atendieron: 66 clientes</t>
  </si>
  <si>
    <t>En Octubre se atendieron: 74 clientes</t>
  </si>
  <si>
    <t>En Septiembre se atendieron: 97 clientes</t>
  </si>
  <si>
    <t>En Agosto se atendieron: 90 clientes</t>
  </si>
  <si>
    <t>En Julio se atendieron: 58 clientes</t>
  </si>
  <si>
    <t xml:space="preserve">En Junio se atendieron: 75 clientes </t>
  </si>
  <si>
    <t xml:space="preserve">En Mayo se atendieron: 102 clientes </t>
  </si>
  <si>
    <t xml:space="preserve">En Abril se atendieron: 132 clientes </t>
  </si>
  <si>
    <t xml:space="preserve">En Marzo se atendieron: 71 clientes </t>
  </si>
  <si>
    <t xml:space="preserve">Se atendieron: 86 clientes </t>
  </si>
  <si>
    <t>Se realizaron 55 ventas efectiva</t>
  </si>
  <si>
    <t>PROCESO DE VENTAS</t>
  </si>
  <si>
    <t xml:space="preserve">No. </t>
  </si>
  <si>
    <t>IMPRESIÓN DE PIEZAS</t>
  </si>
  <si>
    <t>Talleres: 
Bicentenario
Dibujo táctil
Ruta libertadora
Perros guía</t>
  </si>
  <si>
    <t>Talleres: 
Jardín Botánico
6 de fomento a la lectura
3 Talleres de braille</t>
  </si>
  <si>
    <t>Talleres: 
Portugal 
Taller de Braille para el Congreso 
Taller de Braille U. Santo Tomás.
Visita a la Escuela de Suboficiales de Madrid 
Talleres de interacción en la U. Sergio Arboleda, la CREG, Fundación San Pedro Claver,  Banco de Bogotá
Taller de braille del  mes</t>
  </si>
  <si>
    <t>Talleres: 
México
Telleres de Braille para IDPAC y CANAPRO.
Visita al museo de la Policía 
2 talleres en la Filbo 2019
Taller de braille del mes</t>
  </si>
  <si>
    <t>Talleres: 
Japón 
Braille para la Función Pública y público
Visita a la escuela de aviación
Taller con Willis Towers Watson 
Colegio Gran Yomasa 
Taller de braille del mes.</t>
  </si>
  <si>
    <t>Talleres: 
Cuba
Fauna colombiana 
Braille Alcaldía, Braille INCI</t>
  </si>
  <si>
    <t>Se realizaron tres talleres: 
Uso del Braillist de Corea 
Taller de lectura con apoyo de tecnología en la Biblioteca Nacional 
Taller de braille</t>
  </si>
  <si>
    <t>TALLERES</t>
  </si>
  <si>
    <t>No</t>
  </si>
  <si>
    <t>Diciembre</t>
  </si>
  <si>
    <t>Noviembre</t>
  </si>
  <si>
    <t>Octubre</t>
  </si>
  <si>
    <t>Septiembre</t>
  </si>
  <si>
    <t>Agosto</t>
  </si>
  <si>
    <t>Julio</t>
  </si>
  <si>
    <t>Junio</t>
  </si>
  <si>
    <t>Mayo</t>
  </si>
  <si>
    <t>Abril</t>
  </si>
  <si>
    <t>Marzo</t>
  </si>
  <si>
    <t>MES</t>
  </si>
  <si>
    <t>ESTRUCTURACIÓN LIBROS BIBLIOTECA</t>
  </si>
  <si>
    <t>Salud Visual:
· Tenga en cuenta al maquillarse
· Prevención de accidentes oculares
· Vaya al doctor
El mal uso de la pólvora
Cuidado con el licor adulterado
Cuidado con la pólvora</t>
  </si>
  <si>
    <t>El Inci cuida sus ojos versión 2
Silvia y Nickollas premio FIFA The Best
Introducción a la accesibilidad web
Tutorial voiceover iphone
Tips de salud visual, las pantallas
Tips de salud visual, descansos
Tips de salud visual, gafas de sol</t>
  </si>
  <si>
    <t xml:space="preserve">Tutorial conversión de textos en audio con Balabolka
Tutorial OCR con OneNote
Tutorial Instalación de Balabolka
Tutorial @voice
Concurso rendición de cuentas INCI
Evento dispositivo lector de braille
Notas del director 1, Notas del director 2
Spot el Braille al alcance de sus manos
</t>
  </si>
  <si>
    <t xml:space="preserve">GR Día del maestro, GR Evento a través de mis pequeños ojos, GR Función pública biblioteca virtual, GR La importancia del Perro guía   
</t>
  </si>
  <si>
    <t>GR Narrar al oido filbo 2019, Talleres de Braille Filbo 2019, Quién era Louis Braill</t>
  </si>
  <si>
    <t xml:space="preserve">Grabación Alcantarilla sin tapa calle 34, Grabación Taller sensorial Japón, GR Doodle de bach, GR Encuentro nacional de organizaciones discapacidad (2), GR Homenaje a Seiichi Miyake      </t>
  </si>
  <si>
    <t xml:space="preserve">Audio descripción de  Universidad Canina
Grabación de Taller sobre Japón </t>
  </si>
  <si>
    <t>VIDEOS</t>
  </si>
  <si>
    <t>DETALLE</t>
  </si>
  <si>
    <t>TOTAL</t>
  </si>
  <si>
    <t>LAS SIGUIENTES HOJAS DETALLAN LOS PROGRAMAS POR CADA ESPACIO RADIAL</t>
  </si>
  <si>
    <t>123 A TRABAJAR</t>
  </si>
  <si>
    <t>CIERRE DE AÑO</t>
  </si>
  <si>
    <t>OBSERVATORIO NACIONAL DE INCLUSION SOCIAL Y PRODUCTIVA</t>
  </si>
  <si>
    <t xml:space="preserve">NELSON VILLAMIZAR DISCAPACIDAD EN BOGOTA </t>
  </si>
  <si>
    <t>GUIA DE ACCESO A LA EDUCACION</t>
  </si>
  <si>
    <t>MARIA DEL PILAR LUCAS ORIENTACION VOCACIONAL</t>
  </si>
  <si>
    <t>123 A TRABAJR</t>
  </si>
  <si>
    <t>UAEOS SONIA BUENDIA Y GLORIA MEDINA</t>
  </si>
  <si>
    <t>CARTILLA DE DERECHOS Y DEBERES DEL CONSUMIDOR PAOLA AGUDELO</t>
  </si>
  <si>
    <t>REINCORPORACION LABORAL ROCIO DEL PILAR CANDIA OSPINA</t>
  </si>
  <si>
    <t>CIDDCA TURISMO ACCESIBLE</t>
  </si>
  <si>
    <t>LIDER POBLACION VULNERABLE SEMA VALLE CLAUDIA ELENA</t>
  </si>
  <si>
    <t xml:space="preserve">LIDER DISCAPACIDAD DE GUAINIA TOMAS ACOSTA </t>
  </si>
  <si>
    <t>IDPAC - SANDRA SUAREZ, HENRY SALAZAR Y AGUSTIN NAVARRETE</t>
  </si>
  <si>
    <t>FONDO EMPRENDER JULIAN PERDOMO</t>
  </si>
  <si>
    <t>COMO VAMOS EN EL PROGRAMA INTERINSTITUCIONAL</t>
  </si>
  <si>
    <t>PROTECCION AL CONSUMIDOR - JUAN FELIPE PLAZAS</t>
  </si>
  <si>
    <t>AGENCIA PUBLICA DE EMPLEO</t>
  </si>
  <si>
    <t>ALBINOS DE CORAZON</t>
  </si>
  <si>
    <t>LEY 1712</t>
  </si>
  <si>
    <t>AGORA</t>
  </si>
  <si>
    <t>BEST BUDDIES ADRIANA RICO Y ANGELA SALDAÑA</t>
  </si>
  <si>
    <t>FUNCION PUBLICA JHON GUACHETA</t>
  </si>
  <si>
    <t>INCI EN LAS LOCALIDADES DE BOGOTA - NELSON JULIAN VILLAMIZAR</t>
  </si>
  <si>
    <t>ALBINISMO</t>
  </si>
  <si>
    <t>ALCALDIA SUMAPAZ</t>
  </si>
  <si>
    <t>GABRIELA CAVIDEZ CONSEJERA DE DISCAPACIDAD DE LA LOCALIDAD DE SAN CRISTOBAL</t>
  </si>
  <si>
    <t>CERTIFICACION DE DISCAPACIDAD Y EVALUACION DE LAPERDIDA DE CAPACIDAD_ESPERANZA RODRIGUEZ</t>
  </si>
  <si>
    <t>PLAN ESTRATEGICO INCI 2019 - 2022</t>
  </si>
  <si>
    <t>TEMA</t>
  </si>
  <si>
    <t>FECHA</t>
  </si>
  <si>
    <t>PROGRAMA</t>
  </si>
  <si>
    <t>CÓDIGO</t>
  </si>
  <si>
    <t>LAS COSAS AL DERECHO</t>
  </si>
  <si>
    <t>CANAL YOUTUBE INCI COLOMBIA</t>
  </si>
  <si>
    <t>REGLAMENTACION DE LA LEY ESTATUITARIA DE DISCAPACIDAD</t>
  </si>
  <si>
    <t>TRATADO DE MARRAKECH</t>
  </si>
  <si>
    <t>LEYES QUE FAVORECEN E INCIDEN EN LA DISCAPACIDAD</t>
  </si>
  <si>
    <t>DISCAPACIDAD Y SU PARTICIPACION POLITICA</t>
  </si>
  <si>
    <t>SEGUNDO FESTIVAL DE CINE PARA CIEGOS</t>
  </si>
  <si>
    <t>LEY BASTON BLANCO</t>
  </si>
  <si>
    <t>DERECHO AL VOTO BRAILLE</t>
  </si>
  <si>
    <t>HISTORIA DE LA EDUCACION INCLUSIVA</t>
  </si>
  <si>
    <t>COLOMBIA GARANTIZA EL VOTO EN BRAILLE</t>
  </si>
  <si>
    <t>DERECHOS Y DEBERES DEL CONSUMIDOR</t>
  </si>
  <si>
    <t>CAPACIDAD JURIDICA PARA PERSONAS CON DISCAPACIDAD LEY 1996</t>
  </si>
  <si>
    <t>DOTACION BRAILLE</t>
  </si>
  <si>
    <t>RECOMENDACIONES PARA EL EMPLEO DE PCDV</t>
  </si>
  <si>
    <t>CUOTAS LABORALES PARA PCDV</t>
  </si>
  <si>
    <t>INCI GARANTIZA ACCESIBILIDAD</t>
  </si>
  <si>
    <t>LA DISCAPACIDAD EN EL PND</t>
  </si>
  <si>
    <t>ESTERILIZACION DEFINITIVA PERSONAS CON DISCAPACIDAD</t>
  </si>
  <si>
    <t>AL DERECHO 64 AÑOS VIDA JURIDICA INCI</t>
  </si>
  <si>
    <t xml:space="preserve"> LOGROS Y DESAFIOS DE LA CONSTITUCION DE 1991</t>
  </si>
  <si>
    <t>SERVIDOR PUBLICO PREMIACION</t>
  </si>
  <si>
    <t>DIA SERVIDOR PUBLICO</t>
  </si>
  <si>
    <t>APLICACIONES PARA CIEGOS</t>
  </si>
  <si>
    <t>CAMINATA USUARIOS PERROS GUIA</t>
  </si>
  <si>
    <t>EL INCI HACE PRESENCIA EN LAS REGIONES</t>
  </si>
  <si>
    <t>ENCUENTRO CONSULTORIO JURIDICO SANTA MARTA</t>
  </si>
  <si>
    <t>ALIANZA INCI</t>
  </si>
  <si>
    <t>EL DOCENTE ES CIEGO</t>
  </si>
  <si>
    <t>DERECHO A LA INFORMACIÓN PARA LOS CIEGOS</t>
  </si>
  <si>
    <t>PARTICIPACIÓN INCI EN LA FILLBO 2019</t>
  </si>
  <si>
    <t xml:space="preserve"> AL DERECHO RUTA EMPLEO PERSONAS CON DISCAP VISUAL</t>
  </si>
  <si>
    <t>CANALES DE INFORMACION INCI</t>
  </si>
  <si>
    <t>ENCUENTRO NACIONAL DE ORGANIZACIONES DE PERSONAS CON DISCAPACIDAD</t>
  </si>
  <si>
    <t>DECRETO 179  SISTEMA  NACIONAL DE DISCAPACIDAD</t>
  </si>
  <si>
    <t>LIBRE LOCOMOCION PERSONAS DISCA COLOMBIA</t>
  </si>
  <si>
    <t>SEGUNDO CONCURSO NACIONAL DE CUENTO</t>
  </si>
  <si>
    <t xml:space="preserve"> REGLAMENTACION REDES SOCIALES</t>
  </si>
  <si>
    <t>COLPENSIONES Y FONDOS PRIVADOS DE PENSION</t>
  </si>
  <si>
    <t>PERROS GUIA</t>
  </si>
  <si>
    <t>DIA MUNDIAL DE LA RADIO</t>
  </si>
  <si>
    <t>EMPLEO PERSONAS CON DISCAPACIDAD</t>
  </si>
  <si>
    <t>CUARTO COMERCIAL DEL INCI EN TV</t>
  </si>
  <si>
    <t>CALENDARIO BRAILLE</t>
  </si>
  <si>
    <t>CABAÑUELAS INCI</t>
  </si>
  <si>
    <t>DIA MUNDIAL DEL BRAILLE</t>
  </si>
  <si>
    <t>ULTIMO PROGRAMA DEL 2019</t>
  </si>
  <si>
    <t xml:space="preserve">BACKSTAGE </t>
  </si>
  <si>
    <t>CANCIONES BASADAS EN LIBROS</t>
  </si>
  <si>
    <t>CONCIERTOS EN BOGOTA</t>
  </si>
  <si>
    <t>CANCIONES EN LOS TIEMPOS DE LUCHA</t>
  </si>
  <si>
    <t>ACDC LED ZEPELLIN ANDRES PUERTO</t>
  </si>
  <si>
    <t>RITMOS SALSEROS</t>
  </si>
  <si>
    <t>ARTISTAS ENEMIGOS</t>
  </si>
  <si>
    <t>CANCIONES DEL TERROR</t>
  </si>
  <si>
    <t>DESAPARECIDAS DEL 2000</t>
  </si>
  <si>
    <t>LINE UP FESTIVAL ESTEREO PICNIC 2020</t>
  </si>
  <si>
    <t>HIP HOP AL PARQUE</t>
  </si>
  <si>
    <t>ESPECIAL ROCK EN ESPAÑOL</t>
  </si>
  <si>
    <t>CANCIONES DE VICTORIA</t>
  </si>
  <si>
    <t xml:space="preserve">ETAPAS DEL AMOR </t>
  </si>
  <si>
    <t xml:space="preserve">FOO FIGTHERS VS OASIS </t>
  </si>
  <si>
    <t>30 SECONDS TO MARS VS MY CHEMICAL ROMANCE</t>
  </si>
  <si>
    <t>GUNS_N_ROSES_VS_SCORPIONS</t>
  </si>
  <si>
    <t>COLDPLAY_VS_MAROON_5</t>
  </si>
  <si>
    <t>BON_JOVI_VS_POISON</t>
  </si>
  <si>
    <t>THE_STROKES_VS_ARTIC_MONKEYS</t>
  </si>
  <si>
    <t>DANNY WORDNOP VS COREY TAYLOR</t>
  </si>
  <si>
    <t>CEPEDA VS FONSECA</t>
  </si>
  <si>
    <t>MON_LAFERTE_VS_MONSIEUR_PERINE</t>
  </si>
  <si>
    <t>CAFE_TACUBA_VS_MANU_CHAO</t>
  </si>
  <si>
    <t>CANCIONES_CON_ORQUESTA</t>
  </si>
  <si>
    <t>ROCK AL PARQUE 2019</t>
  </si>
  <si>
    <t>ALLISON VS DoN TETTO</t>
  </si>
  <si>
    <t>CANCIONES EN PIANO</t>
  </si>
  <si>
    <t>ATERCIOPELADOS VS DR KRAPULA</t>
  </si>
  <si>
    <t>JASON DERULO VS DRAKE</t>
  </si>
  <si>
    <t>THE BEATLES VS THE ROLLING STONES</t>
  </si>
  <si>
    <t>LINKIN PARK VS BMTH</t>
  </si>
  <si>
    <t>SLASH Y BRIAN MAY</t>
  </si>
  <si>
    <t>REGGAE EN INGLES Y EN ESPAÑOL</t>
  </si>
  <si>
    <t>SIN BANDERA VS CAMILA</t>
  </si>
  <si>
    <t>KISS VS TWISTED SISTER</t>
  </si>
  <si>
    <t>BRYAN ADAMS VS PHILL COLLINS</t>
  </si>
  <si>
    <t>LOS PETITFELLAS VS ALCOLYRIKOZ</t>
  </si>
  <si>
    <t>FITO PAEZ VS ANDRES CALAMARO</t>
  </si>
  <si>
    <t>JASON MRAZ VS JACK JHONSON</t>
  </si>
  <si>
    <t>ALEJANDRO SANZ VS MELENDI</t>
  </si>
  <si>
    <t>MUJERES INSPIRADORAS</t>
  </si>
  <si>
    <t>FABULOSOS_CADILLACS_VS_CAFE_TACVBA</t>
  </si>
  <si>
    <t>HAYLEY_WILLIAMS_VS_AVRIL_LAVIGNE</t>
  </si>
  <si>
    <t>CERATI VS BUNBURY</t>
  </si>
  <si>
    <t>FOO FIGHTERS VS AUDIOSLAVE</t>
  </si>
  <si>
    <r>
      <rPr>
        <b/>
        <sz val="11"/>
        <rFont val="Calibri"/>
        <family val="2"/>
        <scheme val="minor"/>
      </rPr>
      <t>Ficha técnica</t>
    </r>
    <r>
      <rPr>
        <sz val="11"/>
        <rFont val="Calibri"/>
        <family val="2"/>
        <scheme val="minor"/>
      </rPr>
      <t xml:space="preserve">: Franja musical que  presenta los conciertos en vivo de las bandas más destacadas en inglés y español, haciendo vibrar a la audiencia como si estuviera en los grandes estadios del mundo.                                                                                                                                                                                                                                                                                                                                                                                                                                                                                                                                       </t>
    </r>
    <r>
      <rPr>
        <b/>
        <sz val="11"/>
        <rFont val="Calibri"/>
        <family val="2"/>
        <scheme val="minor"/>
      </rPr>
      <t xml:space="preserve">Mar </t>
    </r>
    <r>
      <rPr>
        <sz val="11"/>
        <rFont val="Calibri"/>
        <family val="2"/>
        <scheme val="minor"/>
      </rPr>
      <t xml:space="preserve">02:00 pm a 04:00 pm                                                                                                                                                                                                                                                                                                                                                                                                                            </t>
    </r>
    <r>
      <rPr>
        <b/>
        <sz val="11"/>
        <rFont val="Calibri"/>
        <family val="2"/>
        <scheme val="minor"/>
      </rPr>
      <t>Dom</t>
    </r>
    <r>
      <rPr>
        <sz val="11"/>
        <rFont val="Calibri"/>
        <family val="2"/>
        <scheme val="minor"/>
      </rPr>
      <t xml:space="preserve"> 08:00 pm a 10:00 pm</t>
    </r>
  </si>
  <si>
    <t>BALON SONORO</t>
  </si>
  <si>
    <t>ULTIMO PROGRAMA 2019</t>
  </si>
  <si>
    <t>INVITADO LUIS CASTAÑEDA</t>
  </si>
  <si>
    <t>GANADORES FUTURE STARS</t>
  </si>
  <si>
    <t>ACTUALIDAD GOALBALL</t>
  </si>
  <si>
    <t>JUEGOS NACIONALES 2019</t>
  </si>
  <si>
    <t>HALLOWEEN NIÑOS</t>
  </si>
  <si>
    <t>VISITA DEPORTIVA A MOSQUERA</t>
  </si>
  <si>
    <t>PREPARACION A LOS JUEGOS NACIONALES CRT</t>
  </si>
  <si>
    <t>CARRERA ATLETICA EN SILLA DE RUEDAS LUIS FORERO</t>
  </si>
  <si>
    <t>FUTBOL Y GOLBALL FEMENINO</t>
  </si>
  <si>
    <t xml:space="preserve">ESPAÑA CAMPEON FUTBOL CIEGOS </t>
  </si>
  <si>
    <t>AJEDREZ CAMILA BECERRA</t>
  </si>
  <si>
    <t>PRIMER ANIVERSARIO</t>
  </si>
  <si>
    <t>RESULTADOS JUEGOS PARAPANAMERICANOS 2019</t>
  </si>
  <si>
    <t>RESULTADOS_LIMA_2019</t>
  </si>
  <si>
    <t>NIÑOS</t>
  </si>
  <si>
    <t>ENTREVISTA_LUIS_CASTAÑEDA</t>
  </si>
  <si>
    <t>EQUIPO FURBOL FEMENINO EN CHILE CARLOS BARBOSA</t>
  </si>
  <si>
    <t>AJEDREZ PARA CIEGOS</t>
  </si>
  <si>
    <t>FUTBOL_5_FEMENINO</t>
  </si>
  <si>
    <t>MEDIA_MARATON_DE_BOGOTA</t>
  </si>
  <si>
    <t>FUTBOL_5_FEMENINO_Y_TOUR_DE_FRANCIA</t>
  </si>
  <si>
    <t>FUTBOL 5 CIEGOS</t>
  </si>
  <si>
    <t>RECREACIÓN E INTEGRACIÓN EQUIPO FUTBOL 5</t>
  </si>
  <si>
    <t>TORNEO DEPARTAMENTAL FUTBOL CIEGOS Y COPA AMERICA</t>
  </si>
  <si>
    <t>EVENTOS FIDES Y MINISTERIO DE DEPORTE</t>
  </si>
  <si>
    <t>ENTREVISTAS ANTIOQUIA Y CASANARE</t>
  </si>
  <si>
    <t>JUWGOS NACIONALES CARTAGENA 2019</t>
  </si>
  <si>
    <t>DIAGNOSTICO JUEGOS PARANACIONALES GLORIA LOPEZ</t>
  </si>
  <si>
    <t>JUEGOS PARANACIONALES MEDELLIN</t>
  </si>
  <si>
    <t>JUEGOS_NACIONALES_EN_MEDELLIN</t>
  </si>
  <si>
    <t>NELSON_Y_FREDY</t>
  </si>
  <si>
    <t>COLOMBIA COPA AMERICA 2019</t>
  </si>
  <si>
    <t>INVITADO RISARALDA CAMPEON DEL GRAN PIX</t>
  </si>
  <si>
    <t>GRAND PRIX</t>
  </si>
  <si>
    <t>JORGE ENRIQUE AMOROCHO</t>
  </si>
  <si>
    <t>VANESA LOZANO</t>
  </si>
  <si>
    <t>SEBASTIAN PARRA</t>
  </si>
  <si>
    <t>HECTOR PERALTA</t>
  </si>
  <si>
    <t>BIENVENIDA A LAS NUEVAS VOCES</t>
  </si>
  <si>
    <t>BITACORA</t>
  </si>
  <si>
    <t>MARTHA CLAVIJO</t>
  </si>
  <si>
    <t>MARCO JIMENEZ EFRAIN GUZMAN</t>
  </si>
  <si>
    <t>EXPERIENCIAS ESTUDIANTES Y DOCENTES FELIX RESTREPO</t>
  </si>
  <si>
    <t>SANTIAGO LUNA Y EUGENIO OVANDO</t>
  </si>
  <si>
    <t>BENJAMIN SANTOS Y HERMES CELY</t>
  </si>
  <si>
    <t>GISELLE JOYA Y ELISA MORALES IED SAN JOSE</t>
  </si>
  <si>
    <t>SARA BENAVIDES</t>
  </si>
  <si>
    <t>CAROLINA PALACIOS</t>
  </si>
  <si>
    <t>PIAR ALICIA VARGAS Y NICOL CUBILLOS</t>
  </si>
  <si>
    <t>FUNDACION SINAPSIS VIVIANA BARRERA</t>
  </si>
  <si>
    <t>HABILIDADES BLANDAS_ROSARIO YEPES</t>
  </si>
  <si>
    <t>GRUPO ALIANZA D1421</t>
  </si>
  <si>
    <t>JEFERSON ARLEY ROZO</t>
  </si>
  <si>
    <t>SUJETO DIVERSIDAD Y DISCAPACIDAD ISAAC BELLO</t>
  </si>
  <si>
    <t>JOHANNA HIDROBO</t>
  </si>
  <si>
    <t>MARCELA QUINTERO</t>
  </si>
  <si>
    <t>PREVENCION DEL SUICIDIO_LILIANA ORJUELA LOPEZ</t>
  </si>
  <si>
    <t>DECRETO 1421 U JAVERIANA_ELENA MARULANDA</t>
  </si>
  <si>
    <t>PROGRAMA DE ATENCION AL CIUDADANO_ARMANDO GOMEZ</t>
  </si>
  <si>
    <t>DIVERSIDAD SEXUAL Y DISCAPACIDAD AMARANTA</t>
  </si>
  <si>
    <t>BULLYING ESCOLAR YANETH VALERO</t>
  </si>
  <si>
    <t>EDUCACION ESPECIAL SARAI GUEVARA</t>
  </si>
  <si>
    <t>MARIA MERCEDES CASTILLA</t>
  </si>
  <si>
    <t>RIESGOS EN INTERNET ICBF DANIEL GAVALO</t>
  </si>
  <si>
    <t>DIANA RIOS</t>
  </si>
  <si>
    <t>ALVARO ORTEGA</t>
  </si>
  <si>
    <t>BARTOLOME GOMEZ</t>
  </si>
  <si>
    <t>MUJERES DERECHOS Y DISCAPACIDAD_EDNA ORTEGA HERNANDEZ</t>
  </si>
  <si>
    <t>JOSE GABRIEL CARRASCO Y ANDREA CASAS</t>
  </si>
  <si>
    <t>MARIA PATRICIA CARDENAS</t>
  </si>
  <si>
    <t>MUJER Y DISCAPACIDAD_EDNA ORTEGA</t>
  </si>
  <si>
    <t>ALIANZA D1421_MAURICIO MOLANO REP VENEZUELA</t>
  </si>
  <si>
    <t>LABOR TIFLOLOGICA - MARTHA ROSSO</t>
  </si>
  <si>
    <t>CODIGO</t>
  </si>
  <si>
    <t>CAFÉ CULTURAL</t>
  </si>
  <si>
    <t>RAMON MORA</t>
  </si>
  <si>
    <t>RADIOTEATRO</t>
  </si>
  <si>
    <t>ARMERO CAMILO OCAMPO</t>
  </si>
  <si>
    <t>INVITADOS CIEGOS Y UN PERRO</t>
  </si>
  <si>
    <t>LIBROS DIGITALES ACCESIBLES PEDRO MILLIET</t>
  </si>
  <si>
    <t>ISRAEL</t>
  </si>
  <si>
    <t>DIA_DE_LOS_GATOS_RUT_QUIROZ</t>
  </si>
  <si>
    <t>DIA DE LA ARMADA NACIONAL</t>
  </si>
  <si>
    <t>PERROS</t>
  </si>
  <si>
    <t>INDEPENDENCIA_DE_EEUU</t>
  </si>
  <si>
    <t>DIA DE LA SORDOCEGUERA HERNAN VARGAS CARREÑO</t>
  </si>
  <si>
    <t>DIARIO DE ANA FRANK</t>
  </si>
  <si>
    <t>DIA DEL ALBINISMO</t>
  </si>
  <si>
    <t>DIA DEL NO TABACO</t>
  </si>
  <si>
    <t>MUSEO MUSA OSCAR Y ANGELA</t>
  </si>
  <si>
    <t>FILBO 2019 CAMILA ANDREA CASTELLANOS</t>
  </si>
  <si>
    <t>MUSEO NACIONAL Y PARLAMENTO</t>
  </si>
  <si>
    <t>BACH Y PARQUE CHINGAZA DANIELA MEDRANO</t>
  </si>
  <si>
    <t>MUJERES COLOMBIANAS</t>
  </si>
  <si>
    <t>LA RADIO PEDAGOGICA RADIO</t>
  </si>
  <si>
    <t>TEATRO  CON SORDOCIEGOS FREDY_Y_RODRIGO</t>
  </si>
  <si>
    <t>VOLVER A EMPEZAR EUGENIA, ELVIA,CONSTANSA_SANCHEZ</t>
  </si>
  <si>
    <t>CARLOS VELANDIA 2 PARTE</t>
  </si>
  <si>
    <t>COMANDO INCI</t>
  </si>
  <si>
    <t>CARLOS VELANDIA</t>
  </si>
  <si>
    <t>TENIENTE HISTORIADORA LOIDA NIÑO 2 PARTE</t>
  </si>
  <si>
    <t>TENIENTE HISTORIADORA LOIDA NIÑO 1 PARTE</t>
  </si>
  <si>
    <t>HERMES ALEXANDER LOPEZ 2 PARTE</t>
  </si>
  <si>
    <t>HERMES ALEXANDER LOPEZ 1 PARTE</t>
  </si>
  <si>
    <t>JOSE MANUEL RENDON JORGE ANZOLA</t>
  </si>
  <si>
    <t>INOCENCIO CHINCA JORGE ANZOLA</t>
  </si>
  <si>
    <t>GENERAL LUIS JESUS SUAREZ 2 PARTE</t>
  </si>
  <si>
    <t>GENERAL LUIS JESUS SUAREZ 1 PARTE</t>
  </si>
  <si>
    <t>CAPITAN ALVARO DUARTE 2 PARTE</t>
  </si>
  <si>
    <t xml:space="preserve">CAPITAN ALVARO DUARTE 01 PARTE </t>
  </si>
  <si>
    <t>CAPITAN EDUARDO ALEJANDRO MONTAGUT 2 PARTE</t>
  </si>
  <si>
    <t>CAPITAN EDUARDO ALEJANDRO MONTAGUT</t>
  </si>
  <si>
    <t>CAPITAN JAIME SANCHEZ PARTE 3</t>
  </si>
  <si>
    <t>CAPITAN JAIME SANCHEZ 2 PARTE</t>
  </si>
  <si>
    <t>CAPITAN JAIME SANCHEZ</t>
  </si>
  <si>
    <t>ESPECIAL BATALLA DE BOYACA</t>
  </si>
  <si>
    <t>BATALLA RIO PIENTA_JORGE ANZOLA</t>
  </si>
  <si>
    <t>JORGE ANZOLA CAMPAÑA LIBERTADORA</t>
  </si>
  <si>
    <t>CUMPLEAÑOS ARMADA NACIONAL_JORGE ANZOLA</t>
  </si>
  <si>
    <t>EDGAR CHALA HISTORIADOR 2 PARTE</t>
  </si>
  <si>
    <t>EDGAR CHALA HISTORIADOR 1 PARTE</t>
  </si>
  <si>
    <t>LINDA VALENTINA</t>
  </si>
  <si>
    <t>OSCAR MUSEO MILITAR</t>
  </si>
  <si>
    <t>WILFREN MUÑOZ 2 PARTE</t>
  </si>
  <si>
    <t>WILFREN MUÑOZ 1 PARTE</t>
  </si>
  <si>
    <t>HISTORIA A PROPOSITO DEL BICENTENARIO JORGE ANZOLA 2 PARTE</t>
  </si>
  <si>
    <t>HISTORIA A PROPOSITO DEL BICENTENARIO JORGE ANZOLA 1 PARTE</t>
  </si>
  <si>
    <t>ALEX VELASQUEZ 2 PARTE</t>
  </si>
  <si>
    <t>ALEX VELASQUEZ</t>
  </si>
  <si>
    <t xml:space="preserve">HISTORIA PROCESO DE INDEPENDENCIA 02 PARTE JORGE ANZOLA </t>
  </si>
  <si>
    <t>HISTORIA PROCESO DE INDEPENDENCIA 01 PARTE JORGE ANZOLA</t>
  </si>
  <si>
    <t>JUAN PABLO YEPES 2 PARTE</t>
  </si>
  <si>
    <t>JUAN PABLO YEPES 1 PARTE</t>
  </si>
  <si>
    <t>ANGEL IVAN VALENZUELA 2 PARTE</t>
  </si>
  <si>
    <t>SOLDADO ANGEL IVAN VALENZUELA</t>
  </si>
  <si>
    <t>HISTORIA DEL ALMIRANTE PADILLA</t>
  </si>
  <si>
    <t>FLASH MOBILE</t>
  </si>
  <si>
    <t>CONGRESO DE ANGOSTURAS_JORGE ANZOLA</t>
  </si>
  <si>
    <t>JOSE ACEVEDO_EJERCITO NACIONAL</t>
  </si>
  <si>
    <t>ACCIONES DE LAS NUEVAS GENERACIONES JUAN PABLO BECERRA</t>
  </si>
  <si>
    <t>EL MUNDO AHORA</t>
  </si>
  <si>
    <t>FACT CHEKING EL REMEDIO CONTRA LA DESINFORMACION</t>
  </si>
  <si>
    <t>EDUCACION COLOMBIA MARLENY CORREA Y SARA BENAVIDES</t>
  </si>
  <si>
    <t>FEMINISMO PRINCIPIO DE IGUALDAD NATALIA MORENO LORENA VALLEJO</t>
  </si>
  <si>
    <t xml:space="preserve">INFIDELIDAD EN LA ERA DIGITAL PABLO CASTILLO </t>
  </si>
  <si>
    <t>INTELIGENCIA ARTIFICAL SEBASTIAN URQUIJO OVIDIO IBARRA MARIA ALEJANDRA RODRIGUEZ</t>
  </si>
  <si>
    <t>CAMBIOS TENDENCIAS Y CONSEJOS CAMPO LABORAL  LEONARDO GARCES SERGIO MENDOZA Y ROSARIO YEPES</t>
  </si>
  <si>
    <t xml:space="preserve">SALVEMOS EL RIO BOGOTIA NESTOR FRANCO CAMILO PRIETO </t>
  </si>
  <si>
    <t>RICARDO GARCIA MITOS Y VERDADES DEL VIH SIDA</t>
  </si>
  <si>
    <t>DEPRESIÓN EN NIÑOS Y ADOLESCENTES</t>
  </si>
  <si>
    <t>LEY DE TRANSPARENCIA_WILSON MARTINEZ</t>
  </si>
  <si>
    <t>SUICIDIO Y RUEDA FLOTANTE</t>
  </si>
  <si>
    <t>EQUIPO T ACCESIBLE Y CIBERDEPENDENCIA</t>
  </si>
  <si>
    <t>SISMO Y CUASAR</t>
  </si>
  <si>
    <t>EL REVIEW</t>
  </si>
  <si>
    <t>ALEATORIO 2</t>
  </si>
  <si>
    <t>ALEATORIO</t>
  </si>
  <si>
    <t>BANDAS QUE LLEVARON EL ROCK ALTERNATIVO A OTRO NIVRL</t>
  </si>
  <si>
    <t>CANCIONES FAMOSAS GRACIAS AL DEPORTE</t>
  </si>
  <si>
    <t>CANCIONES 1994</t>
  </si>
  <si>
    <t>CANCIONES RELACIONADAS CON LOS OJOS</t>
  </si>
  <si>
    <t>LIBROS PARA LEER ANTES DE LOS 40</t>
  </si>
  <si>
    <t>EL AYER Y EL HOY</t>
  </si>
  <si>
    <t>CANCIONES PARA UNA CENA ROMANTICA</t>
  </si>
  <si>
    <t>MUSICA 1999</t>
  </si>
  <si>
    <t xml:space="preserve">MEJORES BANDAS NACIDAS EN LOS 90 </t>
  </si>
  <si>
    <t xml:space="preserve">ONDAS ELECTRONICAS ADRIANA PARDO </t>
  </si>
  <si>
    <t>TBT DECRETO 1421</t>
  </si>
  <si>
    <t>ROCK Y COUNTRY</t>
  </si>
  <si>
    <t>CHICAS REBELDES</t>
  </si>
  <si>
    <t>ROCKABILLY_ADRIANA</t>
  </si>
  <si>
    <t>BANDAS QUE CAMBIARON LA HISTORIA DEL ROCK</t>
  </si>
  <si>
    <t>SOUNDTRACK STRANGER THINGS</t>
  </si>
  <si>
    <t>PERSONAJE OCULTO ROCKY</t>
  </si>
  <si>
    <t>PERSONAJE OCULTO SPIDERMAN</t>
  </si>
  <si>
    <t>PERSONAJE OCULTO WHIPLASH</t>
  </si>
  <si>
    <t>JUEVES ALEATORIO</t>
  </si>
  <si>
    <t>GUITARRISTAS QUE CAMBIARON LA HISTORIA DEL ROCK</t>
  </si>
  <si>
    <t>COVERS QUE SUENAN MEJOR QUE SU VERSION ORIGINAL</t>
  </si>
  <si>
    <t>CANCIONES PARA LEVANTARSE CON LA MEJOR ENERGIA</t>
  </si>
  <si>
    <t>MEJORES CANCIONES POP EN INGLES</t>
  </si>
  <si>
    <t>JUEVES CON CARA DE LUNES</t>
  </si>
  <si>
    <t>CANCIONES KARAOKE 90S</t>
  </si>
  <si>
    <t>MEJORES CANCIONES 2000</t>
  </si>
  <si>
    <t>ROCK EN ESPAÑOL</t>
  </si>
  <si>
    <t>CANCIONES FELICES</t>
  </si>
  <si>
    <t>REVIEW LITE TBT</t>
  </si>
  <si>
    <t>CANCIONES CON NOMBRES DE MUJER</t>
  </si>
  <si>
    <t>REVIEW LITE</t>
  </si>
  <si>
    <t>CANCIONES INSPIRADAS EN MOMENTOS IMPORTANTES DE LOS OYENTES</t>
  </si>
  <si>
    <t>CANCIONES GATO</t>
  </si>
  <si>
    <t>CANCIONES PARA SAN VALENTIN</t>
  </si>
  <si>
    <t>ARTISTAS QUE NO HAN GANADO UN GRAMMY</t>
  </si>
  <si>
    <t>LITE</t>
  </si>
  <si>
    <t>MAJORES BOYBAND</t>
  </si>
  <si>
    <t>SALUD VISUAL</t>
  </si>
  <si>
    <t>EVENTO</t>
  </si>
  <si>
    <t>RENDICION DE CUENTAS 2019</t>
  </si>
  <si>
    <t>CONCIERTO JAZZ AUDITORIO INCI</t>
  </si>
  <si>
    <t>SOCIALIZACION LEY DE TRANSPARENCIA EN LA PROCURADURIA</t>
  </si>
  <si>
    <t>ENCUENTRO NACIONAL DE ORGANIZACIONES DE PERSONAS CON DISCAPACIDAD VISUAL</t>
  </si>
  <si>
    <t>Documentos:  4 
Investigación: 0
Organizaciónes: 10</t>
  </si>
  <si>
    <t>Se finalizaron las actividades del plan de capacitación progradas para los meses de noviembre y dicimebre, logrando la meta de personas capacitadas.</t>
  </si>
  <si>
    <r>
      <t xml:space="preserve">Ficha técnica: </t>
    </r>
    <r>
      <rPr>
        <sz val="11"/>
        <rFont val="Calibri"/>
        <family val="2"/>
        <scheme val="minor"/>
      </rPr>
      <t xml:space="preserve">Charla expositiva que divulga conocimientos, consejos y orienta sobre  los casos que permiten la Inclusión laboral de las personas con 
discapacidad. Con invitados en cabina.                                                                                                                                                                                                                 
</t>
    </r>
    <r>
      <rPr>
        <b/>
        <sz val="11"/>
        <rFont val="Calibri"/>
        <family val="2"/>
        <scheme val="minor"/>
      </rPr>
      <t xml:space="preserve">Dom </t>
    </r>
    <r>
      <rPr>
        <sz val="11"/>
        <rFont val="Calibri"/>
        <family val="2"/>
        <scheme val="minor"/>
      </rPr>
      <t xml:space="preserve">6:00 am
</t>
    </r>
    <r>
      <rPr>
        <b/>
        <sz val="11"/>
        <rFont val="Calibri"/>
        <family val="2"/>
        <scheme val="minor"/>
      </rPr>
      <t>Miér</t>
    </r>
    <r>
      <rPr>
        <sz val="11"/>
        <rFont val="Calibri"/>
        <family val="2"/>
        <scheme val="minor"/>
      </rPr>
      <t xml:space="preserve"> 8:00 am  EN VIVO  y 05:00 pm
</t>
    </r>
    <r>
      <rPr>
        <b/>
        <sz val="11"/>
        <rFont val="Calibri"/>
        <family val="2"/>
        <scheme val="minor"/>
      </rPr>
      <t>Sáb</t>
    </r>
    <r>
      <rPr>
        <sz val="11"/>
        <rFont val="Calibri"/>
        <family val="2"/>
        <scheme val="minor"/>
      </rPr>
      <t xml:space="preserve">  01:00 pm</t>
    </r>
  </si>
  <si>
    <r>
      <rPr>
        <b/>
        <sz val="11"/>
        <color theme="1"/>
        <rFont val="Calibri"/>
        <family val="2"/>
        <scheme val="minor"/>
      </rPr>
      <t xml:space="preserve">Ficha técnica:  </t>
    </r>
    <r>
      <rPr>
        <sz val="11"/>
        <color indexed="8"/>
        <rFont val="Calibri"/>
        <family val="2"/>
        <scheme val="minor"/>
      </rPr>
      <t xml:space="preserve">Diálogo didáctico que se caracteriza por desarrollar los temas de discapacidad visual y discapacidad en general, desde el enfoque jurídico. El Director del INCI, Dr. Carlos Parra Dussan como abogado,  expone de  manera clara, concreta, eficaz  las normativas que deben primar por la defensa de los derechos de las personas con discapacidad.                                                                                                                                                                             
</t>
    </r>
    <r>
      <rPr>
        <b/>
        <sz val="11"/>
        <color theme="1"/>
        <rFont val="Calibri"/>
        <family val="2"/>
        <scheme val="minor"/>
      </rPr>
      <t>Mar</t>
    </r>
    <r>
      <rPr>
        <sz val="11"/>
        <color indexed="8"/>
        <rFont val="Calibri"/>
        <family val="2"/>
        <scheme val="minor"/>
      </rPr>
      <t xml:space="preserve"> 8:00 am  y 05:00 pm
</t>
    </r>
    <r>
      <rPr>
        <b/>
        <sz val="11"/>
        <color theme="1"/>
        <rFont val="Calibri"/>
        <family val="2"/>
        <scheme val="minor"/>
      </rPr>
      <t>Vier</t>
    </r>
    <r>
      <rPr>
        <sz val="11"/>
        <color indexed="8"/>
        <rFont val="Calibri"/>
        <family val="2"/>
        <scheme val="minor"/>
      </rPr>
      <t xml:space="preserve"> 02:00 pm y 11:00 pm 
</t>
    </r>
    <r>
      <rPr>
        <b/>
        <sz val="11"/>
        <color theme="1"/>
        <rFont val="Calibri"/>
        <family val="2"/>
        <scheme val="minor"/>
      </rPr>
      <t>Sáb y Dom</t>
    </r>
    <r>
      <rPr>
        <sz val="11"/>
        <color indexed="8"/>
        <rFont val="Calibri"/>
        <family val="2"/>
        <scheme val="minor"/>
      </rPr>
      <t xml:space="preserve"> 11:00 am </t>
    </r>
  </si>
  <si>
    <r>
      <rPr>
        <b/>
        <sz val="11"/>
        <color theme="1"/>
        <rFont val="Calibri"/>
        <family val="2"/>
        <scheme val="minor"/>
      </rPr>
      <t>Ficha Técnica:</t>
    </r>
    <r>
      <rPr>
        <sz val="11"/>
        <color indexed="8"/>
        <rFont val="Calibri"/>
        <family val="2"/>
        <scheme val="minor"/>
      </rPr>
      <t xml:space="preserve"> Magazín deportivo que aborda las novedades de las prácticas paralímpicas de personas con discapcidad visual; en el terreno de juego de INCIRadio y exalta los deportistas paralímpicos.                                                                                                                                                                                                                                                                                                                                                             </t>
    </r>
    <r>
      <rPr>
        <b/>
        <sz val="11"/>
        <color theme="1"/>
        <rFont val="Calibri"/>
        <family val="2"/>
        <scheme val="minor"/>
      </rPr>
      <t>Miér</t>
    </r>
    <r>
      <rPr>
        <sz val="11"/>
        <color indexed="8"/>
        <rFont val="Calibri"/>
        <family val="2"/>
        <scheme val="minor"/>
      </rPr>
      <t xml:space="preserve">  12:00                                                                                                                                 
</t>
    </r>
    <r>
      <rPr>
        <b/>
        <sz val="11"/>
        <color theme="1"/>
        <rFont val="Calibri"/>
        <family val="2"/>
        <scheme val="minor"/>
      </rPr>
      <t xml:space="preserve">Jue </t>
    </r>
    <r>
      <rPr>
        <sz val="11"/>
        <color indexed="8"/>
        <rFont val="Calibri"/>
        <family val="2"/>
        <scheme val="minor"/>
      </rPr>
      <t xml:space="preserve">07:00 am </t>
    </r>
  </si>
  <si>
    <r>
      <rPr>
        <b/>
        <sz val="11"/>
        <color theme="1"/>
        <rFont val="Calibri"/>
        <family val="2"/>
        <scheme val="minor"/>
      </rPr>
      <t>Ficha técnica:</t>
    </r>
    <r>
      <rPr>
        <sz val="11"/>
        <color indexed="8"/>
        <rFont val="Calibri"/>
        <family val="2"/>
        <scheme val="minor"/>
      </rPr>
      <t xml:space="preserve"> Historias de vida de estudiantes, docentes y padres de familia que comparten sus testimonios en el proceso de educación inclusiva de PCDV.                                                                                                                                                                                                                                                                                                      </t>
    </r>
    <r>
      <rPr>
        <b/>
        <sz val="11"/>
        <color theme="1"/>
        <rFont val="Calibri"/>
        <family val="2"/>
        <scheme val="minor"/>
      </rPr>
      <t>Jue</t>
    </r>
    <r>
      <rPr>
        <sz val="11"/>
        <color indexed="8"/>
        <rFont val="Calibri"/>
        <family val="2"/>
        <scheme val="minor"/>
      </rPr>
      <t xml:space="preserve"> 8:00 am EN VIVO y 5:00 pm                            </t>
    </r>
    <r>
      <rPr>
        <b/>
        <sz val="11"/>
        <color theme="1"/>
        <rFont val="Calibri"/>
        <family val="2"/>
        <scheme val="minor"/>
      </rPr>
      <t xml:space="preserve">                                                                                                                                                                                                                            
Dom</t>
    </r>
    <r>
      <rPr>
        <sz val="11"/>
        <color indexed="8"/>
        <rFont val="Calibri"/>
        <family val="2"/>
        <scheme val="minor"/>
      </rPr>
      <t xml:space="preserve"> 9:00 am                                                                                                                                                                                                                                                                                                            
</t>
    </r>
    <r>
      <rPr>
        <b/>
        <sz val="11"/>
        <color theme="1"/>
        <rFont val="Calibri"/>
        <family val="2"/>
        <scheme val="minor"/>
      </rPr>
      <t>Lun</t>
    </r>
    <r>
      <rPr>
        <sz val="11"/>
        <color indexed="8"/>
        <rFont val="Calibri"/>
        <family val="2"/>
        <scheme val="minor"/>
      </rPr>
      <t xml:space="preserve"> 01:00 am</t>
    </r>
  </si>
  <si>
    <r>
      <rPr>
        <b/>
        <sz val="11"/>
        <color theme="1"/>
        <rFont val="Calibri"/>
        <family val="2"/>
        <scheme val="minor"/>
      </rPr>
      <t>Ficha técnica</t>
    </r>
    <r>
      <rPr>
        <sz val="11"/>
        <color indexed="8"/>
        <rFont val="Calibri"/>
        <family val="2"/>
        <scheme val="minor"/>
      </rPr>
      <t xml:space="preserve">: Magazín con un efecto energizante que se apodera de la radio incluyente  con notas literarias e históricas y la participación de invitados del mundo del arte.                                                                                                                                                                                                                                                                      </t>
    </r>
    <r>
      <rPr>
        <b/>
        <sz val="11"/>
        <color theme="1"/>
        <rFont val="Calibri"/>
        <family val="2"/>
        <scheme val="minor"/>
      </rPr>
      <t>Lun</t>
    </r>
    <r>
      <rPr>
        <sz val="11"/>
        <color indexed="8"/>
        <rFont val="Calibri"/>
        <family val="2"/>
        <scheme val="minor"/>
      </rPr>
      <t xml:space="preserve"> 8:00 amy 05:00 pm
</t>
    </r>
    <r>
      <rPr>
        <b/>
        <sz val="11"/>
        <color theme="1"/>
        <rFont val="Calibri"/>
        <family val="2"/>
        <scheme val="minor"/>
      </rPr>
      <t>Jue</t>
    </r>
    <r>
      <rPr>
        <sz val="11"/>
        <color indexed="8"/>
        <rFont val="Calibri"/>
        <family val="2"/>
        <scheme val="minor"/>
      </rPr>
      <t xml:space="preserve"> 11:00 am en VIVO  y 08:00 pm                                                                                                                                                                                                                                         
Dom 07:00 am a 08:00 am y 04:00 pm a 5:00 pm </t>
    </r>
  </si>
  <si>
    <r>
      <rPr>
        <b/>
        <sz val="11"/>
        <color theme="1"/>
        <rFont val="Calibri"/>
        <family val="2"/>
        <scheme val="minor"/>
      </rPr>
      <t>Ficha técnica:</t>
    </r>
    <r>
      <rPr>
        <sz val="11"/>
        <color indexed="8"/>
        <rFont val="Calibri"/>
        <family val="2"/>
        <scheme val="minor"/>
      </rPr>
      <t xml:space="preserve"> Entrevistas a profundidad que construyen la historia de las Fuerzas Militares de Colombia a través de los invitados que son funcionarios activos o retirados  de diferentes fuerzas.                                                                                                                                                                                   
</t>
    </r>
    <r>
      <rPr>
        <b/>
        <sz val="11"/>
        <color theme="1"/>
        <rFont val="Calibri"/>
        <family val="2"/>
        <scheme val="minor"/>
      </rPr>
      <t xml:space="preserve">Lun </t>
    </r>
    <r>
      <rPr>
        <sz val="11"/>
        <color indexed="8"/>
        <rFont val="Calibri"/>
        <family val="2"/>
        <scheme val="minor"/>
      </rPr>
      <t xml:space="preserve">5:00 am                                                                                                                                                                                                                                         </t>
    </r>
    <r>
      <rPr>
        <b/>
        <sz val="11"/>
        <color theme="1"/>
        <rFont val="Calibri"/>
        <family val="2"/>
        <scheme val="minor"/>
      </rPr>
      <t xml:space="preserve">                                                                                                                                                                Mar</t>
    </r>
    <r>
      <rPr>
        <sz val="11"/>
        <color indexed="8"/>
        <rFont val="Calibri"/>
        <family val="2"/>
        <scheme val="minor"/>
      </rPr>
      <t xml:space="preserve"> 11:00 am  y 08:00 pm  
</t>
    </r>
    <r>
      <rPr>
        <b/>
        <sz val="11"/>
        <color theme="1"/>
        <rFont val="Calibri"/>
        <family val="2"/>
        <scheme val="minor"/>
      </rPr>
      <t>Sáb</t>
    </r>
    <r>
      <rPr>
        <sz val="11"/>
        <color indexed="8"/>
        <rFont val="Calibri"/>
        <family val="2"/>
        <scheme val="minor"/>
      </rPr>
      <t xml:space="preserve"> 10:00 am </t>
    </r>
  </si>
  <si>
    <r>
      <rPr>
        <b/>
        <sz val="11"/>
        <color theme="1"/>
        <rFont val="Calibri"/>
        <family val="2"/>
        <scheme val="minor"/>
      </rPr>
      <t>Ficha técnica</t>
    </r>
    <r>
      <rPr>
        <sz val="11"/>
        <color indexed="8"/>
        <rFont val="Calibri"/>
        <family val="2"/>
        <scheme val="minor"/>
      </rPr>
      <t xml:space="preserve">: Programa de investigación periodística que ofrece información sobre diferentes temáticas y que obtiene opiniones diversas que ayudarán a los oyentes a conocer los diferentes ángulos. con Adriana Pardo yJefferson cárdenas.                                                                                                                                                                                                                            </t>
    </r>
    <r>
      <rPr>
        <b/>
        <sz val="11"/>
        <color theme="1"/>
        <rFont val="Calibri"/>
        <family val="2"/>
        <scheme val="minor"/>
      </rPr>
      <t>Mie</t>
    </r>
    <r>
      <rPr>
        <sz val="11"/>
        <color indexed="8"/>
        <rFont val="Calibri"/>
        <family val="2"/>
        <scheme val="minor"/>
      </rPr>
      <t xml:space="preserve"> 3:00 pm EN VIVO                                      
 Mie 10 pm                                   
</t>
    </r>
    <r>
      <rPr>
        <b/>
        <sz val="11"/>
        <color theme="1"/>
        <rFont val="Calibri"/>
        <family val="2"/>
        <scheme val="minor"/>
      </rPr>
      <t>Sáb</t>
    </r>
    <r>
      <rPr>
        <sz val="11"/>
        <color indexed="8"/>
        <rFont val="Calibri"/>
        <family val="2"/>
        <scheme val="minor"/>
      </rPr>
      <t xml:space="preserve"> 08:00 pm                                                 </t>
    </r>
    <r>
      <rPr>
        <b/>
        <sz val="11"/>
        <color theme="1"/>
        <rFont val="Calibri"/>
        <family val="2"/>
        <scheme val="minor"/>
      </rPr>
      <t xml:space="preserve"> </t>
    </r>
    <r>
      <rPr>
        <sz val="11"/>
        <color indexed="8"/>
        <rFont val="Calibri"/>
        <family val="2"/>
        <scheme val="minor"/>
      </rPr>
      <t xml:space="preserve">                                               </t>
    </r>
  </si>
  <si>
    <r>
      <rPr>
        <b/>
        <sz val="11"/>
        <color theme="1"/>
        <rFont val="Calibri"/>
        <family val="2"/>
        <scheme val="minor"/>
      </rPr>
      <t xml:space="preserve">Ficha técnica: </t>
    </r>
    <r>
      <rPr>
        <sz val="11"/>
        <color indexed="8"/>
        <rFont val="Calibri"/>
        <family val="2"/>
        <scheme val="minor"/>
      </rPr>
      <t xml:space="preserve">Franja  musical e informativa  que combina hechos históricos mundiales con  artistas representativos, actualidad, diversidad de géneros y la interacción con los oyentes.                                                                                                                                                                                                                                                                              
</t>
    </r>
    <r>
      <rPr>
        <b/>
        <sz val="11"/>
        <color theme="1"/>
        <rFont val="Calibri"/>
        <family val="2"/>
        <scheme val="minor"/>
      </rPr>
      <t xml:space="preserve">Lun </t>
    </r>
    <r>
      <rPr>
        <sz val="11"/>
        <color indexed="8"/>
        <rFont val="Calibri"/>
        <family val="2"/>
        <scheme val="minor"/>
      </rPr>
      <t xml:space="preserve">6:00 am a 06:30 am                                                                                                    </t>
    </r>
    <r>
      <rPr>
        <b/>
        <sz val="11"/>
        <color theme="1"/>
        <rFont val="Calibri"/>
        <family val="2"/>
        <scheme val="minor"/>
      </rPr>
      <t xml:space="preserve">  
Sáb</t>
    </r>
    <r>
      <rPr>
        <sz val="11"/>
        <color indexed="8"/>
        <rFont val="Calibri"/>
        <family val="2"/>
        <scheme val="minor"/>
      </rPr>
      <t xml:space="preserve"> 04:00 pm a 04:30 pm</t>
    </r>
  </si>
  <si>
    <r>
      <t xml:space="preserve">Ficha técnica: </t>
    </r>
    <r>
      <rPr>
        <sz val="11"/>
        <color indexed="8"/>
        <rFont val="Calibri"/>
        <family val="2"/>
        <scheme val="minor"/>
      </rPr>
      <t xml:space="preserve">Informativo Institucional que  presenta las últimas noticias y eventos de la Entidad.                                                                                                                                                                       </t>
    </r>
    <r>
      <rPr>
        <b/>
        <sz val="11"/>
        <color theme="1"/>
        <rFont val="Calibri"/>
        <family val="2"/>
        <scheme val="minor"/>
      </rPr>
      <t>Vier</t>
    </r>
    <r>
      <rPr>
        <sz val="11"/>
        <color indexed="8"/>
        <rFont val="Calibri"/>
        <family val="2"/>
        <scheme val="minor"/>
      </rPr>
      <t xml:space="preserve"> 11:00 am a 12:00m EN VIVO  y 09:00 pm
</t>
    </r>
    <r>
      <rPr>
        <b/>
        <sz val="11"/>
        <color theme="1"/>
        <rFont val="Calibri"/>
        <family val="2"/>
        <scheme val="minor"/>
      </rPr>
      <t>Sáb</t>
    </r>
    <r>
      <rPr>
        <sz val="11"/>
        <color indexed="8"/>
        <rFont val="Calibri"/>
        <family val="2"/>
        <scheme val="minor"/>
      </rPr>
      <t xml:space="preserve"> 12:00 m
</t>
    </r>
    <r>
      <rPr>
        <b/>
        <sz val="11"/>
        <color theme="1"/>
        <rFont val="Calibri"/>
        <family val="2"/>
        <scheme val="minor"/>
      </rPr>
      <t>Dom</t>
    </r>
    <r>
      <rPr>
        <sz val="11"/>
        <color indexed="8"/>
        <rFont val="Calibri"/>
        <family val="2"/>
        <scheme val="minor"/>
      </rPr>
      <t xml:space="preserve"> 03:00 pm</t>
    </r>
  </si>
  <si>
    <t>INCI COMO VAMOS</t>
  </si>
  <si>
    <t>DICCIONARIO COMPACTO BRAILLE</t>
  </si>
  <si>
    <t>FUNCION PUBLICA DECRETO 2011</t>
  </si>
  <si>
    <t>TALLER RECONOCIMIENTO FAUNA_LAURA SERRANO</t>
  </si>
  <si>
    <t>TALLER EN BRAILLE INCI</t>
  </si>
  <si>
    <t>DESTINOS JAPON</t>
  </si>
  <si>
    <t>REPORTAJE ESLAVE</t>
  </si>
  <si>
    <t>SEICHI MIYAKE</t>
  </si>
  <si>
    <t>ENCUENTRO NAL DE ORG DE PCDV</t>
  </si>
  <si>
    <t>LEY DE TRANSPARENCIA 1712</t>
  </si>
  <si>
    <t>PRIMER TALLER INCI EN FILBO</t>
  </si>
  <si>
    <t>RESUMEN FILBO 2019</t>
  </si>
  <si>
    <t>CAMPAÑA INCI EN LAS CALLES</t>
  </si>
  <si>
    <t>TALLER BRAILLE INCI</t>
  </si>
  <si>
    <t>CAMINATA PERROS GUIA</t>
  </si>
  <si>
    <t>TALLER DESTINOS CANADA</t>
  </si>
  <si>
    <t>ALIANZA SENA INCI Y FECODIV</t>
  </si>
  <si>
    <t>DIA DEL FUNCIONARIO PÚBLICO</t>
  </si>
  <si>
    <t>INCI EN LAS REGIONES HERMES CELY</t>
  </si>
  <si>
    <t>64 AÑOS INCI</t>
  </si>
  <si>
    <t>ACUERDO CON LA OMPI</t>
  </si>
  <si>
    <t>CLAUDIA VALDES</t>
  </si>
  <si>
    <t>SANTIAGO RODRIGUEZ Y SARAI GUEVARA</t>
  </si>
  <si>
    <t>TIPS PERROS GUIA_LUISA MORENO</t>
  </si>
  <si>
    <t>CAPACITACION OMPI</t>
  </si>
  <si>
    <t>NICOL CUBILLOS PEDRO ANDRADE DESDE CALI</t>
  </si>
  <si>
    <t>GEOGRAFIA</t>
  </si>
  <si>
    <t>ALIANZA TALLERES FUNCION PUBLICA</t>
  </si>
  <si>
    <t>SALUD VISUAL Y BASTON BLANCO</t>
  </si>
  <si>
    <t>INICIO DE PEDAGOGIA ELECTORAL MARTHA CASTRO</t>
  </si>
  <si>
    <t>SEGUNDO FESTIVAL DE CINE</t>
  </si>
  <si>
    <t>CONGRESO MERITOCRACIA</t>
  </si>
  <si>
    <t>REFERENCIACION NACIONAL MIN SALUD</t>
  </si>
  <si>
    <t>ACTIVIDADES BICENTENARIO</t>
  </si>
  <si>
    <t>INCI UNAD ALIANZA INCLUSION EDUCATIVA</t>
  </si>
  <si>
    <t>RENDICION CUENTAS 2019</t>
  </si>
  <si>
    <t>CLAUSURA INCI COMO VAMOS 2019</t>
  </si>
  <si>
    <r>
      <t xml:space="preserve">Ficha técnica: </t>
    </r>
    <r>
      <rPr>
        <sz val="11"/>
        <color indexed="8"/>
        <rFont val="Calibri"/>
        <family val="2"/>
        <scheme val="minor"/>
      </rPr>
      <t xml:space="preserve">.                                                                                                                                                                       
</t>
    </r>
    <r>
      <rPr>
        <b/>
        <sz val="11"/>
        <color theme="1"/>
        <rFont val="Calibri"/>
        <family val="2"/>
        <scheme val="minor"/>
      </rPr>
      <t>Martes</t>
    </r>
    <r>
      <rPr>
        <sz val="11"/>
        <color indexed="8"/>
        <rFont val="Calibri"/>
        <family val="2"/>
        <scheme val="minor"/>
      </rPr>
      <t xml:space="preserve"> 3:00 pm EN VIVO  y  10:00 pm
</t>
    </r>
    <r>
      <rPr>
        <b/>
        <sz val="11"/>
        <color theme="1"/>
        <rFont val="Calibri"/>
        <family val="2"/>
        <scheme val="minor"/>
      </rPr>
      <t>Dom</t>
    </r>
    <r>
      <rPr>
        <sz val="11"/>
        <color indexed="8"/>
        <rFont val="Calibri"/>
        <family val="2"/>
        <scheme val="minor"/>
      </rPr>
      <t xml:space="preserve"> 09:00 pm</t>
    </r>
  </si>
  <si>
    <t>INCI MOVIES</t>
  </si>
  <si>
    <t>HISTORIA DEL CINE</t>
  </si>
  <si>
    <t>ERASE UNA VEZ Y MONOS</t>
  </si>
  <si>
    <t>ANTAGONISTAS</t>
  </si>
  <si>
    <t>ACTORES QUE DEJARON LAS PANTALLAS</t>
  </si>
  <si>
    <t>TOP 5 DIA DE LOS MUERTOS</t>
  </si>
  <si>
    <t>MURO DE BERLIN Y WORLD TOUR SHAKIRA</t>
  </si>
  <si>
    <t>DESASTRES NATURALES</t>
  </si>
  <si>
    <t>PELICULAS DE NAVIDAD</t>
  </si>
  <si>
    <t>LAS MEJORES PELICULAS</t>
  </si>
  <si>
    <r>
      <rPr>
        <b/>
        <sz val="11"/>
        <color theme="1"/>
        <rFont val="Calibri"/>
        <family val="2"/>
        <scheme val="minor"/>
      </rPr>
      <t>Ficha técnica:</t>
    </r>
    <r>
      <rPr>
        <b/>
        <sz val="14"/>
        <color theme="1"/>
        <rFont val="Calibri"/>
        <family val="2"/>
        <scheme val="minor"/>
      </rPr>
      <t xml:space="preserve"> </t>
    </r>
    <r>
      <rPr>
        <sz val="11"/>
        <color indexed="8"/>
        <rFont val="Calibri"/>
        <family val="2"/>
        <scheme val="minor"/>
      </rPr>
      <t xml:space="preserve">Novedades tecnológicas y alfabetización digital con enfoque en la discapacidad visual.                                                                                                                                                                                             </t>
    </r>
    <r>
      <rPr>
        <b/>
        <sz val="11"/>
        <color theme="1"/>
        <rFont val="Calibri"/>
        <family val="2"/>
        <scheme val="minor"/>
      </rPr>
      <t xml:space="preserve"> Lun </t>
    </r>
    <r>
      <rPr>
        <sz val="11"/>
        <color indexed="8"/>
        <rFont val="Calibri"/>
        <family val="2"/>
        <scheme val="minor"/>
      </rPr>
      <t xml:space="preserve">3:00 am                                                  
 </t>
    </r>
    <r>
      <rPr>
        <b/>
        <sz val="11"/>
        <color theme="1"/>
        <rFont val="Calibri"/>
        <family val="2"/>
        <scheme val="minor"/>
      </rPr>
      <t>Vier</t>
    </r>
    <r>
      <rPr>
        <sz val="11"/>
        <color indexed="8"/>
        <rFont val="Calibri"/>
        <family val="2"/>
        <scheme val="minor"/>
      </rPr>
      <t xml:space="preserve"> 12:00m  EN VIVO - 10:00 pm                                       
</t>
    </r>
    <r>
      <rPr>
        <b/>
        <sz val="11"/>
        <color theme="1"/>
        <rFont val="Calibri"/>
        <family val="2"/>
        <scheme val="minor"/>
      </rPr>
      <t>Sáb</t>
    </r>
    <r>
      <rPr>
        <sz val="11"/>
        <color indexed="8"/>
        <rFont val="Calibri"/>
        <family val="2"/>
        <scheme val="minor"/>
      </rPr>
      <t xml:space="preserve"> 05:00                                                  
</t>
    </r>
    <r>
      <rPr>
        <b/>
        <sz val="11"/>
        <color theme="1"/>
        <rFont val="Calibri"/>
        <family val="2"/>
        <scheme val="minor"/>
      </rPr>
      <t>Dom</t>
    </r>
    <r>
      <rPr>
        <sz val="11"/>
        <color indexed="8"/>
        <rFont val="Calibri"/>
        <family val="2"/>
        <scheme val="minor"/>
      </rPr>
      <t xml:space="preserve"> 8:00 am </t>
    </r>
  </si>
  <si>
    <t>INCINAUTAS</t>
  </si>
  <si>
    <t>FIBRA OPTICA</t>
  </si>
  <si>
    <t>ACTUALIZACIONES WHATSAPP</t>
  </si>
  <si>
    <t>CANUTE 360</t>
  </si>
  <si>
    <t>COGRESO MOVIL</t>
  </si>
  <si>
    <t>DIA INTERNACIONAL DE LA MUJER</t>
  </si>
  <si>
    <t>ACTUALIZACIONES JAWS 2019</t>
  </si>
  <si>
    <t>KIDDLE</t>
  </si>
  <si>
    <t>INSTITUTO DISTRITAL DEL PATRIMONIO</t>
  </si>
  <si>
    <t>FRANCISCO GARCIA BRAILLE TEACHER</t>
  </si>
  <si>
    <t>ASISTENTE OK GOOGLE</t>
  </si>
  <si>
    <t>TECNOLOGIA DE ANTAÑO</t>
  </si>
  <si>
    <t>SEGURIDAD CIBERNETICA Y HUAWEI</t>
  </si>
  <si>
    <t>ACTIVIDAD PERROS GUIA</t>
  </si>
  <si>
    <t>TECNOLOGIA PARA TODOS</t>
  </si>
  <si>
    <t>NOVEDADES TECNOLOGICAS</t>
  </si>
  <si>
    <t>CAMPUS PARTY</t>
  </si>
  <si>
    <t>WEB RECOMIENDA</t>
  </si>
  <si>
    <t>ACCESIBILIDAD TV SONY</t>
  </si>
  <si>
    <t>CINE PARA TODOS</t>
  </si>
  <si>
    <t>APP TIRESIAS ANDRES TORRES</t>
  </si>
  <si>
    <t>ACTUALIZACION DE WHATSAPP</t>
  </si>
  <si>
    <t>AUDIO DAÑADO</t>
  </si>
  <si>
    <t>CASSETTE FESTIVAL</t>
  </si>
  <si>
    <t>ANDROID 10</t>
  </si>
  <si>
    <t>QUE ES UN PODCATS</t>
  </si>
  <si>
    <t>GOOGLE 21 AÑOS</t>
  </si>
  <si>
    <t>PRIMERA VEZ INTERNET</t>
  </si>
  <si>
    <t>LA VIDA EN LA NUBE</t>
  </si>
  <si>
    <t>GOOGLE CHROME VS MOZILA FIREFOX</t>
  </si>
  <si>
    <t>PRIMER LABORATORIO</t>
  </si>
  <si>
    <t>APPLE 2020</t>
  </si>
  <si>
    <t>HOLOGRAMA QUE SE PUEDE TOCAR</t>
  </si>
  <si>
    <t>DESPEDIDA 2019</t>
  </si>
  <si>
    <r>
      <rPr>
        <b/>
        <sz val="11"/>
        <color theme="1"/>
        <rFont val="Calibri"/>
        <family val="2"/>
        <scheme val="minor"/>
      </rPr>
      <t>Ficha Técnica:</t>
    </r>
    <r>
      <rPr>
        <b/>
        <sz val="14"/>
        <color theme="1"/>
        <rFont val="Calibri"/>
        <family val="2"/>
        <scheme val="minor"/>
      </rPr>
      <t xml:space="preserve"> </t>
    </r>
    <r>
      <rPr>
        <sz val="11"/>
        <color indexed="8"/>
        <rFont val="Calibri"/>
        <family val="2"/>
        <scheme val="minor"/>
      </rPr>
      <t xml:space="preserve">Programa que aborda toda la actualidad deportiva.                                                                                                                                                                                             </t>
    </r>
    <r>
      <rPr>
        <b/>
        <sz val="11"/>
        <color theme="1"/>
        <rFont val="Calibri"/>
        <family val="2"/>
        <scheme val="minor"/>
      </rPr>
      <t xml:space="preserve">        Lun </t>
    </r>
    <r>
      <rPr>
        <sz val="11"/>
        <color indexed="8"/>
        <rFont val="Calibri"/>
        <family val="2"/>
        <scheme val="minor"/>
      </rPr>
      <t xml:space="preserve">04:00 pm EN VIVO y 11:00pm </t>
    </r>
  </si>
  <si>
    <t>INCISPORTS</t>
  </si>
  <si>
    <t>DEPORTES</t>
  </si>
  <si>
    <t>GOL CAMILO VARGAS MIL VS CAL</t>
  </si>
  <si>
    <t>REGRESO DE ZIDANNE AL REAL MADRID</t>
  </si>
  <si>
    <t>CAMISETA NUEVA SELECCIÓN Y DERROTA DE SANTAFE</t>
  </si>
  <si>
    <t>SANTA FE 14 FECHAS PERDIDAS</t>
  </si>
  <si>
    <t>NUEVO TECNICO SANTA FE Y JUEGO PLAY 1</t>
  </si>
  <si>
    <t>TRIPLETA DE CRISTIANO Y LESION DE FALCAO</t>
  </si>
  <si>
    <t>LOS VENGADORES DE CALI Y LLEGADA RODALLEGA A SANTA FE</t>
  </si>
  <si>
    <t>CUADRANGULARES LIGA AGUILA 2019</t>
  </si>
  <si>
    <t>GIRO DE ITALIA Y ALFOMBRAS MARCA NEYMAR</t>
  </si>
  <si>
    <t>PRESELECCIONADOS COLOMBIA Y LIMPIEZA EN SANTA FE</t>
  </si>
  <si>
    <t>LOS 23 DE LA SELECCIÓN COPA AMERICA</t>
  </si>
  <si>
    <t>OSORIO VUELVE A NACIONAL Y COPA AMERICA</t>
  </si>
  <si>
    <t>COPA AMERICA Y COMIENZO TOUR FRANCIA</t>
  </si>
  <si>
    <t>TRIUNFO DE CABAL Y FARAH</t>
  </si>
  <si>
    <t>VETO EN FUTBOL FEMENINO Y PERRO INTRUSO EN LA CANCHA</t>
  </si>
  <si>
    <t>TRIUNFO EGAN BERNAL TOUR FRANCIA 2019</t>
  </si>
  <si>
    <t>SALIDA DT SANTA FE</t>
  </si>
  <si>
    <t>TRIUNFO SELECCIÓN FEMENINA OANAMERICANA</t>
  </si>
  <si>
    <t>JAMES TITULAR</t>
  </si>
  <si>
    <t>DESPEDIDA CRISTIAN FANDIÑO</t>
  </si>
  <si>
    <t>BUEN DESEMPEÑO DE JAMES 2019</t>
  </si>
  <si>
    <t>ALEJANDRO CASTAÑEDA AL ARSENAL</t>
  </si>
  <si>
    <t>SANTAFE EN OCTAVOS</t>
  </si>
  <si>
    <t>JUGADORES DE LA NUEVA GENERACION</t>
  </si>
  <si>
    <t>AMERICA DE CALI CAMPEON</t>
  </si>
  <si>
    <r>
      <rPr>
        <b/>
        <sz val="11"/>
        <color theme="1"/>
        <rFont val="Calibri"/>
        <family val="2"/>
        <scheme val="minor"/>
      </rPr>
      <t xml:space="preserve">Ficha técnica: </t>
    </r>
    <r>
      <rPr>
        <sz val="11"/>
        <color indexed="8"/>
        <rFont val="Calibri"/>
        <family val="2"/>
        <scheme val="minor"/>
      </rPr>
      <t xml:space="preserve">                                                                                                                                                                                                                                                                                                                               </t>
    </r>
    <r>
      <rPr>
        <b/>
        <sz val="11"/>
        <color theme="1"/>
        <rFont val="Calibri"/>
        <family val="2"/>
        <scheme val="minor"/>
      </rPr>
      <t>Sáb</t>
    </r>
    <r>
      <rPr>
        <sz val="11"/>
        <color indexed="8"/>
        <rFont val="Calibri"/>
        <family val="2"/>
        <scheme val="minor"/>
      </rPr>
      <t xml:space="preserve"> 9:00 am
</t>
    </r>
    <r>
      <rPr>
        <b/>
        <sz val="11"/>
        <color theme="1"/>
        <rFont val="Calibri"/>
        <family val="2"/>
        <scheme val="minor"/>
      </rPr>
      <t>Dom</t>
    </r>
    <r>
      <rPr>
        <sz val="11"/>
        <color indexed="8"/>
        <rFont val="Calibri"/>
        <family val="2"/>
        <scheme val="minor"/>
      </rPr>
      <t xml:space="preserve"> 10:00 am 
</t>
    </r>
    <r>
      <rPr>
        <b/>
        <sz val="11"/>
        <color theme="1"/>
        <rFont val="Calibri"/>
        <family val="2"/>
        <scheme val="minor"/>
      </rPr>
      <t>Lun</t>
    </r>
    <r>
      <rPr>
        <sz val="11"/>
        <color indexed="8"/>
        <rFont val="Calibri"/>
        <family val="2"/>
        <scheme val="minor"/>
      </rPr>
      <t xml:space="preserve"> 4:00 am, 11:00 am EN VIVO y 8:00 p.m.</t>
    </r>
  </si>
  <si>
    <t>LA VOZ JURIDICA</t>
  </si>
  <si>
    <t>CONCILIACION_MABEL BONILLA Y JENNIFER BURGOS</t>
  </si>
  <si>
    <t>CONTRATO DE TRANSACCION_ANGELA SALAZAR JORGE CAMELO Y VALENTINA PIZA</t>
  </si>
  <si>
    <t>YURI BURGOS, VALENTINA FE RNANDEZ Y JORGE CAMELO</t>
  </si>
  <si>
    <t>SEGURIDAD SOCIAL CARLOS DUARTE Y KAREN MACIAS</t>
  </si>
  <si>
    <t>PENSIONES_CARLOS DUARTE LILIANA MORALES Y NICOLAS</t>
  </si>
  <si>
    <t>PENSIONES_CARLOS DUARTE</t>
  </si>
  <si>
    <t>CARLOS DUARTE PENSIONES ESPECIALES</t>
  </si>
  <si>
    <t>PENSIONES ESPECIALES Y BEPS</t>
  </si>
  <si>
    <t>PENSIONES SOBREVIVIENTES</t>
  </si>
  <si>
    <t>DERECHO DE FAMILIA</t>
  </si>
  <si>
    <t>CAUSALES DE DIVORCIO</t>
  </si>
  <si>
    <t>SUCESIONES NELSON RUEDA</t>
  </si>
  <si>
    <t>FILIACION NELSON RUEDA</t>
  </si>
  <si>
    <t>OBLIGACIONES ALIMENTARIAS_NELSON RUEDA</t>
  </si>
  <si>
    <t>INTERDICCION_NELSON RUEDA, ELIBERTO RUIZ Y LAURA DEL PILAR</t>
  </si>
  <si>
    <t>ADOPCIÓN_ NELSON RUEDA Y CAMILO ORTEGA</t>
  </si>
  <si>
    <t>TITULOS VALORES FRANCISCO TRUJILLO Y ALEJANDRA GONZALES</t>
  </si>
  <si>
    <t>TITULOS VALORES PAGARE FRANCISCO TRUJILLO</t>
  </si>
  <si>
    <t>POLIZAS FRANCISCO TRUJILLO</t>
  </si>
  <si>
    <t>FRANCISCO TRUJILLO</t>
  </si>
  <si>
    <t>PROCESOS EJECUTIVOS FRANCISCO TRUJILLO</t>
  </si>
  <si>
    <t>DERECHO ADMINISTRATIVO CAROLINA ROA</t>
  </si>
  <si>
    <t>DERECHO DE PETICIÓN CAROLINA ROJAS</t>
  </si>
  <si>
    <t>ACCION DE TUTELA CAROLINA ROJAS</t>
  </si>
  <si>
    <t>ACCION DE TUTELA 2 CAROLINA ROJAS</t>
  </si>
  <si>
    <t>INCIDENTE DE DESACATO CAROLINA ROJAS</t>
  </si>
  <si>
    <t>ATENCION AL CIUDADANO MARIA HELENA CRUZ</t>
  </si>
  <si>
    <t>LETRAS A CIEGAS</t>
  </si>
  <si>
    <t>EL_LAZARILLO_DE_TORMES_PABLO_EMILIO_ZARMIENTO</t>
  </si>
  <si>
    <t>PEDRO_PARAMO</t>
  </si>
  <si>
    <t>GUILLERMO_OTALVARO_PAREJA</t>
  </si>
  <si>
    <t>A_LA_DIESTRA_ DE_DIOS_PADRE_TARCISIO_ANDRADE</t>
  </si>
  <si>
    <t>LA_MARIA_HERMES_CELI</t>
  </si>
  <si>
    <t>CHARLES DICKENS</t>
  </si>
  <si>
    <r>
      <rPr>
        <b/>
        <sz val="11"/>
        <color theme="1"/>
        <rFont val="Calibri"/>
        <family val="2"/>
        <scheme val="minor"/>
      </rPr>
      <t xml:space="preserve">Ficha técnica: </t>
    </r>
    <r>
      <rPr>
        <sz val="11"/>
        <color indexed="8"/>
        <rFont val="Calibri"/>
        <family val="2"/>
        <scheme val="minor"/>
      </rPr>
      <t xml:space="preserve">Programa educativo en formato de mesa redonda que aborda todos los temas de educación inclusiva basados desde el trabajo que desarrolla la Entidad.                                                                                                                                                                                                                                                                                                                                                 </t>
    </r>
    <r>
      <rPr>
        <b/>
        <sz val="11"/>
        <color theme="1"/>
        <rFont val="Calibri"/>
        <family val="2"/>
        <scheme val="minor"/>
      </rPr>
      <t>Sáb</t>
    </r>
    <r>
      <rPr>
        <sz val="11"/>
        <color indexed="8"/>
        <rFont val="Calibri"/>
        <family val="2"/>
        <scheme val="minor"/>
      </rPr>
      <t xml:space="preserve"> 9:00 am
</t>
    </r>
    <r>
      <rPr>
        <b/>
        <sz val="11"/>
        <color theme="1"/>
        <rFont val="Calibri"/>
        <family val="2"/>
        <scheme val="minor"/>
      </rPr>
      <t>Dom</t>
    </r>
    <r>
      <rPr>
        <sz val="11"/>
        <color indexed="8"/>
        <rFont val="Calibri"/>
        <family val="2"/>
        <scheme val="minor"/>
      </rPr>
      <t xml:space="preserve"> 10:00 am 
</t>
    </r>
    <r>
      <rPr>
        <b/>
        <sz val="11"/>
        <color theme="1"/>
        <rFont val="Calibri"/>
        <family val="2"/>
        <scheme val="minor"/>
      </rPr>
      <t>Lun</t>
    </r>
    <r>
      <rPr>
        <sz val="11"/>
        <color indexed="8"/>
        <rFont val="Calibri"/>
        <family val="2"/>
        <scheme val="minor"/>
      </rPr>
      <t xml:space="preserve"> 4:00 am, 11:00 am EN VIVO y 8:00 p.m.</t>
    </r>
  </si>
  <si>
    <t>LIBRETA DE APUNTES</t>
  </si>
  <si>
    <t>PLAN_ESTRATEGICO_INCI_2019-2022</t>
  </si>
  <si>
    <t>DERECHOS Y MALLAS DE APRENDIZAJE</t>
  </si>
  <si>
    <t>PLAN DECENAL EDUCACION 2016</t>
  </si>
  <si>
    <t>MODALIDADES DE ATENCION PRIMERA INFANCIA</t>
  </si>
  <si>
    <t>FAMILIA_Y_DISCAPACIDAD</t>
  </si>
  <si>
    <t>FAMILIA_Y_DISCAPACIDAD_PARTE_2</t>
  </si>
  <si>
    <t>ESTANDARES_BASICOS_DE_COMPETENCIA</t>
  </si>
  <si>
    <t>ESTRATEGIAS PEDAGOGICAS EN EDUCACION INICIAL</t>
  </si>
  <si>
    <t>TECNOLOGIAS ACCESIBLES</t>
  </si>
  <si>
    <t>ESTANDARES BASICOS DE COMPETENCIAS</t>
  </si>
  <si>
    <t>ENSEÑANZA LECTOESCRITURA BRAILLE</t>
  </si>
  <si>
    <t>PLAN DE EDUCACIÓN GOBIERNO ACTUAL</t>
  </si>
  <si>
    <t>ESTANDARES_BASICOS_DE_COMPETENCIAS_EN_LENGUAS_EXTRANGERAS</t>
  </si>
  <si>
    <t>ESCALA_DE_VALORACION_CUALITATIVA_DEL_DESARROLLO_INFANTIL_</t>
  </si>
  <si>
    <t>APOYO PEDAGOGICO A ESTUDIANTES EN CONDICION DE VULNERABILIDAD</t>
  </si>
  <si>
    <t>ESTANDARES BASICOS DE COMPETENCIAS MATEMATICAS</t>
  </si>
  <si>
    <t>ESTANDARES BASICOS DE COMPETENCIAS MATEMATICAS 2 PARTE</t>
  </si>
  <si>
    <t>EL ABACO</t>
  </si>
  <si>
    <t>DIDACTICAS FLEXIBLES ALEXIMA</t>
  </si>
  <si>
    <t>ESTANDARES BASICOS DE COMPETENCIAS EN CIENCIAS SOCIALES Y NATURALES</t>
  </si>
  <si>
    <t>ESTANDARES_BASICOS_DE_COMPETENCIAS_EN_CIENCIAS_SOCIALES_Y_NATURALES_PARTE_2</t>
  </si>
  <si>
    <t>RED CIESD PAOLA ALCAZAR</t>
  </si>
  <si>
    <t>PRIMERO MIL DIAS DE VIDA</t>
  </si>
  <si>
    <t>DISCAPACIDAD MULTIPLE SIMAT SARAI GUEVARA</t>
  </si>
  <si>
    <t>ORIENTACION Y MOVILIDAD</t>
  </si>
  <si>
    <t>PRIMEROS MIL DIAS PARA CAMBIAR EL MUNDO</t>
  </si>
  <si>
    <t>RESUMEN DEL 2019</t>
  </si>
  <si>
    <r>
      <rPr>
        <b/>
        <sz val="11"/>
        <color theme="1"/>
        <rFont val="Calibri"/>
        <family val="2"/>
        <scheme val="minor"/>
      </rPr>
      <t>Ficha técnica:</t>
    </r>
    <r>
      <rPr>
        <sz val="11"/>
        <color indexed="8"/>
        <rFont val="Calibri"/>
        <family val="2"/>
        <scheme val="minor"/>
      </rPr>
      <t xml:space="preserve"> Magazín de la mañana de la radio incluyente que presenta gran variedad de noticias positivas e información de interés a través de  diferentes secciones enfocadas en el tema de la discapacidad.                                                                                                                                                                                                                                                                                                                                           </t>
    </r>
    <r>
      <rPr>
        <b/>
        <sz val="11"/>
        <color theme="1"/>
        <rFont val="Calibri"/>
        <family val="2"/>
        <scheme val="minor"/>
      </rPr>
      <t>Lun</t>
    </r>
    <r>
      <rPr>
        <sz val="11"/>
        <color indexed="8"/>
        <rFont val="Calibri"/>
        <family val="2"/>
        <scheme val="minor"/>
      </rPr>
      <t xml:space="preserve"> a </t>
    </r>
    <r>
      <rPr>
        <b/>
        <sz val="11"/>
        <color theme="1"/>
        <rFont val="Calibri"/>
        <family val="2"/>
        <scheme val="minor"/>
      </rPr>
      <t xml:space="preserve">Vier </t>
    </r>
    <r>
      <rPr>
        <sz val="11"/>
        <color indexed="8"/>
        <rFont val="Calibri"/>
        <family val="2"/>
        <scheme val="minor"/>
      </rPr>
      <t xml:space="preserve">en VIVO 9:00 am a 11:00 am  y 06:00 pm a 08:00 pm                                    
</t>
    </r>
    <r>
      <rPr>
        <b/>
        <sz val="11"/>
        <color theme="1"/>
        <rFont val="Calibri"/>
        <family val="2"/>
        <scheme val="minor"/>
      </rPr>
      <t>Sáb</t>
    </r>
    <r>
      <rPr>
        <sz val="11"/>
        <color indexed="8"/>
        <rFont val="Calibri"/>
        <family val="2"/>
        <scheme val="minor"/>
      </rPr>
      <t xml:space="preserve"> 06:00 am a 08:00 am y 6:00 pm a 08:00 pm</t>
    </r>
  </si>
  <si>
    <t xml:space="preserve">MAÑANAS INCI </t>
  </si>
  <si>
    <t>LO QUE VIENE EN GRAMMY 2019</t>
  </si>
  <si>
    <t>SUPERBOWL</t>
  </si>
  <si>
    <t>ESTRENOS MUSICALES</t>
  </si>
  <si>
    <t>DIA CONTRA EL CANCER</t>
  </si>
  <si>
    <t>MAÑANAS INCI</t>
  </si>
  <si>
    <t>DIA SEGURIDAD INTERNET</t>
  </si>
  <si>
    <t>BOB MARLEY</t>
  </si>
  <si>
    <t>LEGARDA MURIÓ</t>
  </si>
  <si>
    <t>GRAMMY RESULTADOS</t>
  </si>
  <si>
    <t>DIA DE LA RADIO</t>
  </si>
  <si>
    <t>DIA CARDIOPATIA GENETICA Y SAN VALENTIN</t>
  </si>
  <si>
    <t>DIA DEL CANCER INFANTIL</t>
  </si>
  <si>
    <t>SINDORME DE ASPERGER</t>
  </si>
  <si>
    <t>CONVOCATORIA_CUENTO_EN_BRAILLE</t>
  </si>
  <si>
    <t>DIA DEL GATO</t>
  </si>
  <si>
    <t>DATOS BOGOTA</t>
  </si>
  <si>
    <t>PLANES FIN DE SEMANA</t>
  </si>
  <si>
    <t>OSCAR 2019</t>
  </si>
  <si>
    <t>AGENDA CULTURAL INCI</t>
  </si>
  <si>
    <t>DIA INTERNACIONAL DONACION</t>
  </si>
  <si>
    <t>DIA CERO DISCRIMINACION</t>
  </si>
  <si>
    <t>CORTES LUZ Y AGUA</t>
  </si>
  <si>
    <t>DIA MUNDIAL EFICIENCIA ENERGETICA</t>
  </si>
  <si>
    <t>ENFERMEDAD DE STARGARDT</t>
  </si>
  <si>
    <t>BALADAS VOZ FEMENINA</t>
  </si>
  <si>
    <t>DIA DE LA MUJER</t>
  </si>
  <si>
    <t>MEJORA EL AMBIENTE EN BOGOTA</t>
  </si>
  <si>
    <t>DIA DEL GLAUCOMA</t>
  </si>
  <si>
    <t>DIA DEL ALCALDE</t>
  </si>
  <si>
    <t>DANNY OCEAN</t>
  </si>
  <si>
    <t>DIA DE LOS DERECHOS DEL CONSUMIDOR</t>
  </si>
  <si>
    <t>CONMEMORACION_CREADOR_BALDOSAS_PODOTACTILES</t>
  </si>
  <si>
    <t>DIA INTERNACIONAL DE LA FELICIDAD</t>
  </si>
  <si>
    <t>DIA INTERNACIONAL DE LA POESIA</t>
  </si>
  <si>
    <t>DIA MUNDIAL DEL AGUA</t>
  </si>
  <si>
    <t>DIA MUNDIAL DEL TEATRO</t>
  </si>
  <si>
    <t>ENCUENTRO_ORGANIZACIONES_INCI_2019</t>
  </si>
  <si>
    <t>NUEVO VIDEO RAMMSTEIN</t>
  </si>
  <si>
    <t>DIA DE LA DIVERSION EN EL TRABAJO</t>
  </si>
  <si>
    <t>DIA DEL AUTISMO</t>
  </si>
  <si>
    <t>INCENDIO CHOCO</t>
  </si>
  <si>
    <t>FALLECIMIENTO_PASTOR_LOPEZ</t>
  </si>
  <si>
    <t>EL BOGOTAZO</t>
  </si>
  <si>
    <t>PARKINSON</t>
  </si>
  <si>
    <t>DIA DEL ARTE</t>
  </si>
  <si>
    <t>DIA MUNDIAL DE LA VOZ</t>
  </si>
  <si>
    <t>DIA DEL CAMPESINO</t>
  </si>
  <si>
    <t>DIA DE LA TIERRA</t>
  </si>
  <si>
    <t>DIA DEL LIBRO Y EL IDIOMA</t>
  </si>
  <si>
    <t>MENINGITIS</t>
  </si>
  <si>
    <t>MALTRATO INFANTIL</t>
  </si>
  <si>
    <t>DIA DEL NIÑO</t>
  </si>
  <si>
    <t>DIA DE LA DANZA</t>
  </si>
  <si>
    <t>JAZZ</t>
  </si>
  <si>
    <t>DIA CONTRA EL ACCESO ESCOLAR</t>
  </si>
  <si>
    <t>DIA LIBERTAD DE PRENSA</t>
  </si>
  <si>
    <t>DIA SIN DIETAS</t>
  </si>
  <si>
    <t>MERIDIANO 74</t>
  </si>
  <si>
    <t>PERROS DE TRANSMILENIO</t>
  </si>
  <si>
    <t>ENTREVISTA CREACIÓN DE CONTENIDOS</t>
  </si>
  <si>
    <t>FALLECIMIENTOS ESCALONA</t>
  </si>
  <si>
    <t>FRANK SINATRA Y BB KING</t>
  </si>
  <si>
    <t>DIA DEL PROFESOR</t>
  </si>
  <si>
    <t>DIA INTERNACIONAL DE LA CONVIVENCIA EN PAZ</t>
  </si>
  <si>
    <t>DIA INTERNACIONAL DE LAS ABEJAS</t>
  </si>
  <si>
    <t>DIA AFROCOLOMBIANIDAD</t>
  </si>
  <si>
    <t>DIA BIODIVERSIDAD</t>
  </si>
  <si>
    <t>DIA DEL CANCER DE PIEL</t>
  </si>
  <si>
    <t>CAMILO MARTINEZ</t>
  </si>
  <si>
    <t>QUE COMIENCE LA FIESTA</t>
  </si>
  <si>
    <t>DIA DEL JUEGO</t>
  </si>
  <si>
    <t>DIA MUNDIAL DE LA SALUD DIGESTIVA</t>
  </si>
  <si>
    <t>DIA MUNDIAL DE LA ESCLEROSIS MULTIPLE</t>
  </si>
  <si>
    <t>DIA SIN TABACO</t>
  </si>
  <si>
    <t xml:space="preserve">NIÑOS EN LA VIOLENCIA </t>
  </si>
  <si>
    <t>DIA DEL MEDIO AMBIENTE</t>
  </si>
  <si>
    <t>DIA CANCER DE PROSTATA</t>
  </si>
  <si>
    <t>TRABAJO INFANTIL</t>
  </si>
  <si>
    <t>DIA DEL TAXISTA</t>
  </si>
  <si>
    <t>RECOMENDACIONES INICIO SEMANA</t>
  </si>
  <si>
    <t>SUSHI</t>
  </si>
  <si>
    <t>ELIMINAR VIOLENCIA SEXUAL EN LOS CONFLICTOS</t>
  </si>
  <si>
    <t>SOAT PARA MASCOTAS</t>
  </si>
  <si>
    <t>DIA CONTRA LAS DROGAS</t>
  </si>
  <si>
    <t>DIA DEL CAFÉ</t>
  </si>
  <si>
    <t>OVNIS</t>
  </si>
  <si>
    <t>DIA DEL DIBUJANTE COLOMBIANO</t>
  </si>
  <si>
    <t>DIA DEL COOPERATIVISMO</t>
  </si>
  <si>
    <t>CELEBRA LA VIDA</t>
  </si>
  <si>
    <t>CUMBIA</t>
  </si>
  <si>
    <t>THE BEATLES</t>
  </si>
  <si>
    <t>DIA DE LA POBLACIÓN</t>
  </si>
  <si>
    <t>CUMPLEAÑOS INCI</t>
  </si>
  <si>
    <t>CELIA CRUZ</t>
  </si>
  <si>
    <t>YELLOW SUBMARINE</t>
  </si>
  <si>
    <t>DANCEHALL 90</t>
  </si>
  <si>
    <t>BICENTENARIO Y PLANES FIN DE SEMANA</t>
  </si>
  <si>
    <t>FLAMENCO</t>
  </si>
  <si>
    <t>MUSICA BRASILEÑA</t>
  </si>
  <si>
    <t>FUNK TBT</t>
  </si>
  <si>
    <t>MOVILIZACION POR LOS LIDERES</t>
  </si>
  <si>
    <t>TOMA DECISIONES</t>
  </si>
  <si>
    <t>DIA DE LA AMISTAD</t>
  </si>
  <si>
    <t>HITS GLOBAL</t>
  </si>
  <si>
    <t>DIA DE LA ALEGRIA</t>
  </si>
  <si>
    <t>GANBRIEL MUÑOZ LOPEZ</t>
  </si>
  <si>
    <t>TOMAR DESICIONES</t>
  </si>
  <si>
    <t>DIA DE LOS PUEBLOS INDIGENAS</t>
  </si>
  <si>
    <t>DIA INTERNACIONAL DE LA JUVENTUD</t>
  </si>
  <si>
    <t>ZURDOS</t>
  </si>
  <si>
    <t>DEDICACIONES</t>
  </si>
  <si>
    <t>MUJERES SALSERAS</t>
  </si>
  <si>
    <t>MADONNA Y ELVIS</t>
  </si>
  <si>
    <t>PERRO GUIA Y MUSEO MILITAR</t>
  </si>
  <si>
    <t>DANCE</t>
  </si>
  <si>
    <t>DIA DEL INTERNAUTA</t>
  </si>
  <si>
    <t>MUSICA DE 1989</t>
  </si>
  <si>
    <t>MUSICA DE 1990</t>
  </si>
  <si>
    <t>EVENTO JAVERIANA</t>
  </si>
  <si>
    <t>DECRETO 1421 2 PARTE</t>
  </si>
  <si>
    <t>ATENTADO ESPECTADOR</t>
  </si>
  <si>
    <t>MUSICA DEL 2005</t>
  </si>
  <si>
    <t>GUSTAVO CERATI</t>
  </si>
  <si>
    <t>MARICE ANAYA</t>
  </si>
  <si>
    <t>MUSICA PARA LEVANTARSE DE LA CAMA</t>
  </si>
  <si>
    <t>DIA MUNDIAL DEL SUICIDIO</t>
  </si>
  <si>
    <t>TECNOLOGIA</t>
  </si>
  <si>
    <t>VISITANTES MEDELLIN</t>
  </si>
  <si>
    <t>JAZZ AL PARQUE</t>
  </si>
  <si>
    <t>CANCIONES AMOR Y AMISTAD</t>
  </si>
  <si>
    <t>JIMMY HENDRIX</t>
  </si>
  <si>
    <t>REPORTAJE IGAC</t>
  </si>
  <si>
    <t>PARO NACIONAL DE TAXISTAS</t>
  </si>
  <si>
    <t>GRAMMY</t>
  </si>
  <si>
    <t>INVITADO JAVERIANA</t>
  </si>
  <si>
    <t>BICICLETAS</t>
  </si>
  <si>
    <t>TURISMO</t>
  </si>
  <si>
    <t>DIA DE LA TRADUCCION</t>
  </si>
  <si>
    <t>VEGETARIANISMO</t>
  </si>
  <si>
    <t>NO HUBO METEORITO</t>
  </si>
  <si>
    <t>DIA DE LOS ANIMALES PAOLA VERA</t>
  </si>
  <si>
    <t>LUNES DE TOMAR DECISIONES</t>
  </si>
  <si>
    <t>CUMPLE ADRI</t>
  </si>
  <si>
    <t>VISITA ESTUDIANTES PEDAGOGICA</t>
  </si>
  <si>
    <t>DIA DEL BASTON BLANCOOK</t>
  </si>
  <si>
    <t>DIA INTERNACIONAL DEL JEFE</t>
  </si>
  <si>
    <t>DIA DEL COLOR</t>
  </si>
  <si>
    <t>CANCER DE SENO</t>
  </si>
  <si>
    <t>TOMAR DECISIONES</t>
  </si>
  <si>
    <t>TARTAMUDEZ</t>
  </si>
  <si>
    <t>CARTAS HECHAS CANCION</t>
  </si>
  <si>
    <t>RECOMENDACIONES ELECCIONES</t>
  </si>
  <si>
    <t>QUE ES EL VOTO EN BLANCO</t>
  </si>
  <si>
    <t>VOTACIONES 2019</t>
  </si>
  <si>
    <t>DIA DE LA ANIMACION</t>
  </si>
  <si>
    <t>INAUGURACION FESTIVAL DE CINE</t>
  </si>
  <si>
    <t>HALLOWEEN</t>
  </si>
  <si>
    <t>DIA DE LOS MUERTOS</t>
  </si>
  <si>
    <t>TSUNAMI</t>
  </si>
  <si>
    <t>TOMA PALACIO DE JUSTICIA</t>
  </si>
  <si>
    <t>JUEVES DE TBT</t>
  </si>
  <si>
    <t>VERSION INCI COMO VAMOS</t>
  </si>
  <si>
    <t>DIA DE LA NEUMONIA</t>
  </si>
  <si>
    <t>ARMERO</t>
  </si>
  <si>
    <t>LATIN GRAMMYS 2019</t>
  </si>
  <si>
    <t>LO MAS ESCUCHADO EN COLOMBIA</t>
  </si>
  <si>
    <t>DIA DEL RETRETE</t>
  </si>
  <si>
    <t>DIA DEL NIÑO Y EL SICOLOGO</t>
  </si>
  <si>
    <t>PARO NACIONAL 21N</t>
  </si>
  <si>
    <t>DIA CONTRA LA VIOLENCIA</t>
  </si>
  <si>
    <t>PARO NACIONAL</t>
  </si>
  <si>
    <t>CHAPECOENSE Y CHESPIRITO</t>
  </si>
  <si>
    <t>DIA MUNDIAL PERSONAS DE DERECHOS HUMANOS</t>
  </si>
  <si>
    <t>RECETA PANETON</t>
  </si>
  <si>
    <t>DIA INTERNACIONAL DE LA DISCAPACIDAD</t>
  </si>
  <si>
    <t>DIA CONTRA LA CORRUPCION</t>
  </si>
  <si>
    <t>MUERTE DE MAIRE FREDRIKSSON</t>
  </si>
  <si>
    <t>DIA DE LAS MONTAÑAS</t>
  </si>
  <si>
    <t>JUEVES DE TBT Y PROYECTOR</t>
  </si>
  <si>
    <t>HALLACAS VENEZOLANAS</t>
  </si>
  <si>
    <t>INICIO NOVENAS</t>
  </si>
  <si>
    <t>MEJORES PELICULAS DE LA DECADA</t>
  </si>
  <si>
    <t>DIA DEL MIGRANTE</t>
  </si>
  <si>
    <r>
      <t xml:space="preserve">Ficha técnica: </t>
    </r>
    <r>
      <rPr>
        <sz val="11"/>
        <color indexed="8"/>
        <rFont val="Calibri"/>
        <family val="2"/>
        <scheme val="minor"/>
      </rPr>
      <t xml:space="preserve">Franja musical especializa/ por generación – dirigido a jóvenes con Manuel Sánchez Matamoros, participante voluntario.                            </t>
    </r>
    <r>
      <rPr>
        <b/>
        <sz val="11"/>
        <color theme="1"/>
        <rFont val="Calibri"/>
        <family val="2"/>
        <scheme val="minor"/>
      </rPr>
      <t xml:space="preserve">        
Mar</t>
    </r>
    <r>
      <rPr>
        <sz val="11"/>
        <color indexed="8"/>
        <rFont val="Calibri"/>
        <family val="2"/>
        <scheme val="minor"/>
      </rPr>
      <t xml:space="preserve"> 04:00 pm EN  VIVO  y 11:00 pm                                   </t>
    </r>
    <r>
      <rPr>
        <b/>
        <sz val="11"/>
        <color theme="1"/>
        <rFont val="Calibri"/>
        <family val="2"/>
        <scheme val="minor"/>
      </rPr>
      <t xml:space="preserve"> 
Sáb</t>
    </r>
    <r>
      <rPr>
        <sz val="11"/>
        <color indexed="8"/>
        <rFont val="Calibri"/>
        <family val="2"/>
        <scheme val="minor"/>
      </rPr>
      <t xml:space="preserve"> 2:00 pm</t>
    </r>
  </si>
  <si>
    <t xml:space="preserve">MI GENERACIÓN </t>
  </si>
  <si>
    <t>MUSICA NUEVA</t>
  </si>
  <si>
    <t>HOMENAJE A LA NATURALEZA</t>
  </si>
  <si>
    <t>CANCIONES DE COMERCIALES 1 PARTE</t>
  </si>
  <si>
    <t>CANCIONES DE COMERCIALES 2 PARTE</t>
  </si>
  <si>
    <t>CANCIONES DEL TIEMPO</t>
  </si>
  <si>
    <t>LA MUSICA Y SUS COLORES</t>
  </si>
  <si>
    <t>CANCIONES HECHAS POESIA</t>
  </si>
  <si>
    <t>NUEVA MUSICA</t>
  </si>
  <si>
    <t>POSIBLES CANCIONES DE VERANO</t>
  </si>
  <si>
    <t>DE LA A A LA J</t>
  </si>
  <si>
    <t>DE LA K A LA R</t>
  </si>
  <si>
    <t>DE LA R A LA Z</t>
  </si>
  <si>
    <t>CANCIONES CON VIDA</t>
  </si>
  <si>
    <t>CANCIONES DE AMOR</t>
  </si>
  <si>
    <t>MUSICA ELECTRONICA</t>
  </si>
  <si>
    <t>NUEVOS SONIDOS</t>
  </si>
  <si>
    <t>CANCIONES DECADA</t>
  </si>
  <si>
    <t>VOCES FEMENINAS</t>
  </si>
  <si>
    <t>CANCIONES DE AMOR Y AMISTAD</t>
  </si>
  <si>
    <t>ACTUALIDAD MUSICAL</t>
  </si>
  <si>
    <t>MEJORES CANCIONES POP</t>
  </si>
  <si>
    <t>BANDAS ANTES Y DESPUES</t>
  </si>
  <si>
    <t>MUSICA DE LOS 2000</t>
  </si>
  <si>
    <t>CUATRO AÑOS AL AIRE</t>
  </si>
  <si>
    <t>CANCIONES NAVIDEÑAS</t>
  </si>
  <si>
    <r>
      <rPr>
        <b/>
        <sz val="11"/>
        <color theme="1"/>
        <rFont val="Calibri"/>
        <family val="2"/>
        <scheme val="minor"/>
      </rPr>
      <t>Ficha técnica:</t>
    </r>
    <r>
      <rPr>
        <b/>
        <sz val="14"/>
        <color theme="1"/>
        <rFont val="Calibri"/>
        <family val="2"/>
        <scheme val="minor"/>
      </rPr>
      <t xml:space="preserve"> </t>
    </r>
    <r>
      <rPr>
        <sz val="11"/>
        <color indexed="8"/>
        <rFont val="Calibri"/>
        <family val="2"/>
        <scheme val="minor"/>
      </rPr>
      <t xml:space="preserve">Programa especializado en salud y rehabilitación integral de las personas con discapacidad;  con entrevista a expertos del sector. Utiliza testimoniales y audios de campañas del Ministerio de Salud, organizaciones y Secretarias de salud.                                                                                                                                                                                                                                       </t>
    </r>
    <r>
      <rPr>
        <b/>
        <sz val="11"/>
        <color theme="1"/>
        <rFont val="Calibri"/>
        <family val="2"/>
        <scheme val="minor"/>
      </rPr>
      <t xml:space="preserve"> Lun </t>
    </r>
    <r>
      <rPr>
        <sz val="11"/>
        <color indexed="8"/>
        <rFont val="Calibri"/>
        <family val="2"/>
        <scheme val="minor"/>
      </rPr>
      <t xml:space="preserve">2:00 am                                                                                           
</t>
    </r>
    <r>
      <rPr>
        <b/>
        <sz val="11"/>
        <color theme="1"/>
        <rFont val="Calibri"/>
        <family val="2"/>
        <scheme val="minor"/>
      </rPr>
      <t xml:space="preserve">Miér </t>
    </r>
    <r>
      <rPr>
        <sz val="11"/>
        <color indexed="8"/>
        <rFont val="Calibri"/>
        <family val="2"/>
        <scheme val="minor"/>
      </rPr>
      <t>11:00 am EN VIVO y 08:00 pm
Dom 12:00 m a 01:00 pm</t>
    </r>
  </si>
  <si>
    <t>PARA ESTAR BIEN ESTAR CON SALUD</t>
  </si>
  <si>
    <t>MEDICINA ORIENTAL - MARIA AMPARO SANCHEZ</t>
  </si>
  <si>
    <t>LACTANCIA MATERNA - DAYANA ZULUAGA</t>
  </si>
  <si>
    <t>PERROS GUÍA. INVITADO JUAN CARLOS GUERRERO</t>
  </si>
  <si>
    <t>TERAPIA OCUPACIONAL CLAUDIA ARDILA ANGELICA CHAVARRO</t>
  </si>
  <si>
    <t>HEPATITIS C MINSALUD</t>
  </si>
  <si>
    <t>DE 0 A SIEMPRE DRA MARIA COSTANZA RAMIREZ</t>
  </si>
  <si>
    <t>SALUD ORAL MARCELA SALDAÑA</t>
  </si>
  <si>
    <t>PARTO RESPETADO DAYANA ZULUAGA</t>
  </si>
  <si>
    <t>TERAPIA_OCUPACIONAL_EN_EDUCACION_INCLUSIVA</t>
  </si>
  <si>
    <t>SEGURIDAD_Y_SALUD_EN_EL_TRABAJO_LAURA_CABALLERO</t>
  </si>
  <si>
    <t>TRANSTORNO DE ANSIEDAD GENERALIZADO FABIOLA LOZANO</t>
  </si>
  <si>
    <t>ENFERMEDADES RESPIRATORIAS EN NIÑOS DANIELA REINA</t>
  </si>
  <si>
    <t>ESTIMULACION VISUAL LAURA</t>
  </si>
  <si>
    <t>DERECHOS SEXUALES PARA PERSONAS CON DISCAPACIDAD NATALIA ACEVEDO</t>
  </si>
  <si>
    <t>BAJA VISION MIRIAM HERRERA</t>
  </si>
  <si>
    <t>DESARROLLO DE LOS NIÑOS MARIA CONSTANZA RAMIREZ</t>
  </si>
  <si>
    <t>ADICCIONES EN LOS JOVENES MARTHA SUESCUN</t>
  </si>
  <si>
    <t>SALUD ORAL KAREN REINA</t>
  </si>
  <si>
    <t>PRIMER ESTUDIO DE ERROR REFRACTIVO EN COLOMBIA_LUISA CASAS LUQUE</t>
  </si>
  <si>
    <t>DESARROLLO INTEGRAL DE LOS NIÑOS DE 3 A 6 MESES</t>
  </si>
  <si>
    <t>PAUTAS DE CRIANZA DAYANA ZULUAGA FLORES</t>
  </si>
  <si>
    <t>RELACIONES SALUDABLES Y TOXICAS MARTHA SUESCUN</t>
  </si>
  <si>
    <t xml:space="preserve">MUJERES CON DISCAPACIDAD EN LA HISTORIA </t>
  </si>
  <si>
    <t>EMBARAZO EN ADOLESCENTES DARLYN PEÑA</t>
  </si>
  <si>
    <t>DONACION DE SANGRE XIOMARA MERCHAN</t>
  </si>
  <si>
    <t>FERTILIDAD JUNNY DESCHAMPS</t>
  </si>
  <si>
    <t>MIOPIA LUISA CASAS</t>
  </si>
  <si>
    <t>SALUD MENTAL EN LA NIÑEZ</t>
  </si>
  <si>
    <t>DANZA JAQUELINE OLAYA</t>
  </si>
  <si>
    <t>DESARROLLO DE 9 A 12 MESES</t>
  </si>
  <si>
    <t>SOMOS UNO</t>
  </si>
  <si>
    <t>HISTORIA_DE_LOS_PERROS_GUIA_JOSE_MOLINA_HOYOS</t>
  </si>
  <si>
    <t>HISTORIA_DE_LOS_PEROS_GUIA__SEGUNDA_PARTE_JUAN_GUILLERMO_RODRIGUEZ</t>
  </si>
  <si>
    <t>CARACTERISTICAS_DEL_PERRO_GUIA_Y_CUIDADOS_DE_LAS_OREJAS</t>
  </si>
  <si>
    <t>IMPORTANCIA_DE_LOS_PERROS_GUIA</t>
  </si>
  <si>
    <t>PERROS_DE_ASISTENCIA</t>
  </si>
  <si>
    <t>ESCUELAS</t>
  </si>
  <si>
    <t>HISTORIA_DE_LA_FUNDACION</t>
  </si>
  <si>
    <r>
      <rPr>
        <b/>
        <sz val="11"/>
        <color theme="1"/>
        <rFont val="Calibri"/>
        <family val="2"/>
        <scheme val="minor"/>
      </rPr>
      <t xml:space="preserve">Ficha técnica: </t>
    </r>
    <r>
      <rPr>
        <sz val="11"/>
        <color indexed="8"/>
        <rFont val="Calibri"/>
        <family val="2"/>
        <scheme val="minor"/>
      </rPr>
      <t xml:space="preserve">Franja musical especializado por generación. Dirigido a jóvenes que les gusta el género urbano. Se está construyendo la red mundial de personas con discapacidad visual que reportan en sus países la información sobre artistas y música de este género.  Con Camilo Garnica, participante voluntario.                                                                                                                                                                                   </t>
    </r>
    <r>
      <rPr>
        <b/>
        <sz val="11"/>
        <color theme="1"/>
        <rFont val="Calibri"/>
        <family val="2"/>
        <scheme val="minor"/>
      </rPr>
      <t>Mier</t>
    </r>
    <r>
      <rPr>
        <sz val="11"/>
        <color indexed="8"/>
        <rFont val="Calibri"/>
        <family val="2"/>
        <scheme val="minor"/>
      </rPr>
      <t xml:space="preserve"> 04:00 pm  EN VIVO  y 11:00 pm </t>
    </r>
    <r>
      <rPr>
        <b/>
        <sz val="11"/>
        <color theme="1"/>
        <rFont val="Calibri"/>
        <family val="2"/>
        <scheme val="minor"/>
      </rPr>
      <t xml:space="preserve">                                                                                                        
Dom</t>
    </r>
    <r>
      <rPr>
        <sz val="11"/>
        <color indexed="8"/>
        <rFont val="Calibri"/>
        <family val="2"/>
        <scheme val="minor"/>
      </rPr>
      <t xml:space="preserve"> 02:00 pm a 03:00 pm 
</t>
    </r>
    <r>
      <rPr>
        <b/>
        <sz val="14"/>
        <color theme="1"/>
        <rFont val="Calibri"/>
        <family val="2"/>
        <scheme val="minor"/>
      </rPr>
      <t xml:space="preserve">
</t>
    </r>
  </si>
  <si>
    <t>URBANO LIVE</t>
  </si>
  <si>
    <t>ENTREVISTA MAU Y RICKY</t>
  </si>
  <si>
    <t>MUSICA URBANA</t>
  </si>
  <si>
    <t>URBALO LIVE</t>
  </si>
  <si>
    <t>CUMPLEAÑOS CAMILO</t>
  </si>
  <si>
    <t>CANCION BONFANTE</t>
  </si>
  <si>
    <t>DOBLE CANCION DANNY OCEAN</t>
  </si>
  <si>
    <t>ENTREVISTA DANI D</t>
  </si>
  <si>
    <t>AVENTURA</t>
  </si>
  <si>
    <t>COLABORACIONES_ARTISTAS_POP_USA</t>
  </si>
  <si>
    <t>ENTREVISTA MERIDIANO 74</t>
  </si>
  <si>
    <t>PREMIO HEAT</t>
  </si>
  <si>
    <t>ESTRENOS</t>
  </si>
  <si>
    <t>DUOS CLASICOS</t>
  </si>
  <si>
    <t>CANCIONES DE VERANO</t>
  </si>
  <si>
    <t>MUSICA DEL 2016</t>
  </si>
  <si>
    <t>DANNY OCEAN EN BOGOTA</t>
  </si>
  <si>
    <t>PREMIOS URBAN AWARDS</t>
  </si>
  <si>
    <t>USTED TIENE LA PLABARA</t>
  </si>
  <si>
    <t>COLOMBIA GEOGRAFIA DE COSTAS</t>
  </si>
  <si>
    <t>CARTAS DE SIMON BOLIVAR A MANUELITA SAENZ</t>
  </si>
  <si>
    <t>BOGOTA ROMANTICA</t>
  </si>
  <si>
    <t>POLICARPA SALAVARRIETA</t>
  </si>
  <si>
    <t>SONIDOS DEL AMAZONAS</t>
  </si>
  <si>
    <t>POETA AURELIO ARTURO</t>
  </si>
  <si>
    <t>TIPOS DE POESIA</t>
  </si>
  <si>
    <t>SONIDOS DEL TREN Y OTRAS</t>
  </si>
  <si>
    <t>NADAISMO</t>
  </si>
  <si>
    <t>JORGE VILLAMIL</t>
  </si>
  <si>
    <t>QUIJOTE DE LA MANCHA</t>
  </si>
  <si>
    <t>REFAEL POMBO</t>
  </si>
  <si>
    <t>BOGOTA DE ANTAÑO</t>
  </si>
  <si>
    <t>SUR AMERICA BICENTENARIO</t>
  </si>
  <si>
    <t>LA MUJER Y SU DOLOR</t>
  </si>
  <si>
    <t>LOS NINOS AROMAN EL MUNDO</t>
  </si>
  <si>
    <t>CUATRO EMES Y UNA B</t>
  </si>
  <si>
    <t>BOLEROS</t>
  </si>
  <si>
    <t>TERTULIA</t>
  </si>
  <si>
    <t>COMO ESCRIBIR POESIA</t>
  </si>
  <si>
    <t>200 AÑOS COLOMBIA</t>
  </si>
  <si>
    <t>POEMAS A POLICARPA SALAVARRIETA</t>
  </si>
  <si>
    <t>HOMENAJE A LUCHO BERMUDEZ</t>
  </si>
  <si>
    <t>JOSE ASUNCION SILVA Y MAS</t>
  </si>
  <si>
    <t>LAS MUJERES EN LA TERTULIA</t>
  </si>
  <si>
    <t>JOSE ASUNCION SILVA Y POETAS ANTIGUOS</t>
  </si>
  <si>
    <r>
      <t>Ficha técnica: F</t>
    </r>
    <r>
      <rPr>
        <sz val="11"/>
        <color indexed="8"/>
        <rFont val="Calibri"/>
        <family val="2"/>
        <scheme val="minor"/>
      </rPr>
      <t xml:space="preserve">ranja Musical  que  hace un recorrido por todos los rincones del continente americano a través la música , información y actualdiad.                                                                                                                                              </t>
    </r>
    <r>
      <rPr>
        <b/>
        <sz val="11"/>
        <color theme="1"/>
        <rFont val="Calibri"/>
        <family val="2"/>
        <scheme val="minor"/>
      </rPr>
      <t>Lun</t>
    </r>
    <r>
      <rPr>
        <sz val="11"/>
        <color indexed="8"/>
        <rFont val="Calibri"/>
        <family val="2"/>
        <scheme val="minor"/>
      </rPr>
      <t xml:space="preserve"> 02:00 pm  EN VIVO y  09:00 pm                                                                  </t>
    </r>
    <r>
      <rPr>
        <b/>
        <sz val="11"/>
        <color theme="1"/>
        <rFont val="Calibri"/>
        <family val="2"/>
        <scheme val="minor"/>
      </rPr>
      <t xml:space="preserve"> 
Dom</t>
    </r>
    <r>
      <rPr>
        <sz val="11"/>
        <color indexed="8"/>
        <rFont val="Calibri"/>
        <family val="2"/>
        <scheme val="minor"/>
      </rPr>
      <t xml:space="preserve"> 06:00 pm</t>
    </r>
  </si>
  <si>
    <t>VIVO LATINO</t>
  </si>
  <si>
    <t>TALLER RECONOCIMIENTO FAUNA COLOMBIANA</t>
  </si>
  <si>
    <t>DIA NACIONAL LENGUAS NATIVAS</t>
  </si>
  <si>
    <t>VIÑA DEL MAR</t>
  </si>
  <si>
    <t>MUJERES EN LA MUSICA LATINA</t>
  </si>
  <si>
    <t>MUSICA LATINA</t>
  </si>
  <si>
    <t>MUJERES VS HOMBRES</t>
  </si>
  <si>
    <t>CLASICOS EN ESPAÑOL</t>
  </si>
  <si>
    <t>NOVEDADES MUSICALES</t>
  </si>
  <si>
    <t>MUSICA DE ANTANIO</t>
  </si>
  <si>
    <t>MUJERES COLOMBIANAS DE LA MUSICA INDEPENDIENTE</t>
  </si>
  <si>
    <t>MUJERES EMERGENTES</t>
  </si>
  <si>
    <t>VOCES MASCULINAS POP COLOMBIANO</t>
  </si>
  <si>
    <t>BANDAS ROCK LATINO LEGENDARIAS</t>
  </si>
  <si>
    <t>EMBAJADORES DE LA MUSICA COLOMBIANA</t>
  </si>
  <si>
    <t>COLOMBIA EN LOS LATIN GRAMMY 2019</t>
  </si>
  <si>
    <t>BANDAS LOCALES Y NACIONALES EMERGENTES</t>
  </si>
  <si>
    <t>INDIE QUE ROMPE FRONTERAS</t>
  </si>
  <si>
    <t>RECORDANDO EL 2007</t>
  </si>
  <si>
    <t>CANCIONES DE LA DECADA</t>
  </si>
  <si>
    <t>CUENTO</t>
  </si>
  <si>
    <t>CUENTO GASTON EL BASTON COINCIDIR HENRY DIAZ</t>
  </si>
  <si>
    <r>
      <rPr>
        <b/>
        <sz val="11"/>
        <color theme="1"/>
        <rFont val="Calibri"/>
        <family val="2"/>
        <scheme val="minor"/>
      </rPr>
      <t>Ficha técnica</t>
    </r>
    <r>
      <rPr>
        <sz val="11"/>
        <color indexed="8"/>
        <rFont val="Calibri"/>
        <family val="2"/>
        <scheme val="minor"/>
      </rPr>
      <t xml:space="preserve">: Relatos de un país distinto en cada capítulo. Un destino descrito a través de los sentidos con Jorge Colmenares.                                                                                                                                                                                                                            </t>
    </r>
    <r>
      <rPr>
        <b/>
        <sz val="11"/>
        <color theme="1"/>
        <rFont val="Calibri"/>
        <family val="2"/>
        <scheme val="minor"/>
      </rPr>
      <t>Lun</t>
    </r>
    <r>
      <rPr>
        <sz val="11"/>
        <color indexed="8"/>
        <rFont val="Calibri"/>
        <family val="2"/>
        <scheme val="minor"/>
      </rPr>
      <t xml:space="preserve"> 7:00 am                                        
</t>
    </r>
    <r>
      <rPr>
        <b/>
        <sz val="11"/>
        <color theme="1"/>
        <rFont val="Calibri"/>
        <family val="2"/>
        <scheme val="minor"/>
      </rPr>
      <t>Vier</t>
    </r>
    <r>
      <rPr>
        <sz val="11"/>
        <color indexed="8"/>
        <rFont val="Calibri"/>
        <family val="2"/>
        <scheme val="minor"/>
      </rPr>
      <t xml:space="preserve"> 8:00 am EN VIVO - 04:00 pm                                   
</t>
    </r>
    <r>
      <rPr>
        <b/>
        <sz val="11"/>
        <color theme="1"/>
        <rFont val="Calibri"/>
        <family val="2"/>
        <scheme val="minor"/>
      </rPr>
      <t>Sáb</t>
    </r>
    <r>
      <rPr>
        <sz val="11"/>
        <color indexed="8"/>
        <rFont val="Calibri"/>
        <family val="2"/>
        <scheme val="minor"/>
      </rPr>
      <t xml:space="preserve"> 03:00 pm                                                 </t>
    </r>
    <r>
      <rPr>
        <b/>
        <sz val="11"/>
        <color theme="1"/>
        <rFont val="Calibri"/>
        <family val="2"/>
        <scheme val="minor"/>
      </rPr>
      <t xml:space="preserve"> 
Dom</t>
    </r>
    <r>
      <rPr>
        <sz val="11"/>
        <color indexed="8"/>
        <rFont val="Calibri"/>
        <family val="2"/>
        <scheme val="minor"/>
      </rPr>
      <t xml:space="preserve"> 01:00 pm                                                             </t>
    </r>
  </si>
  <si>
    <t>DESTINOS</t>
  </si>
  <si>
    <t>NIGERIA</t>
  </si>
  <si>
    <r>
      <rPr>
        <b/>
        <sz val="11"/>
        <color theme="1"/>
        <rFont val="Calibri"/>
        <family val="2"/>
        <scheme val="minor"/>
      </rPr>
      <t>Ficha técnica</t>
    </r>
    <r>
      <rPr>
        <sz val="11"/>
        <color indexed="8"/>
        <rFont val="Calibri"/>
        <family val="2"/>
        <scheme val="minor"/>
      </rPr>
      <t xml:space="preserve">: </t>
    </r>
    <r>
      <rPr>
        <sz val="11"/>
        <color indexed="8"/>
        <rFont val="Calibri"/>
        <family val="2"/>
        <scheme val="minor"/>
      </rPr>
      <t xml:space="preserve">                  </t>
    </r>
    <r>
      <rPr>
        <sz val="11"/>
        <color indexed="8"/>
        <rFont val="Calibri"/>
        <family val="2"/>
        <scheme val="minor"/>
      </rPr>
      <t xml:space="preserve">                                                 </t>
    </r>
    <r>
      <rPr>
        <b/>
        <sz val="11"/>
        <color theme="1"/>
        <rFont val="Calibri"/>
        <family val="2"/>
        <scheme val="minor"/>
      </rPr>
      <t xml:space="preserve"> </t>
    </r>
    <r>
      <rPr>
        <sz val="11"/>
        <color indexed="8"/>
        <rFont val="Calibri"/>
        <family val="2"/>
        <scheme val="minor"/>
      </rPr>
      <t xml:space="preserve">                                                           </t>
    </r>
  </si>
  <si>
    <t>FECODIV EN LA RADIO</t>
  </si>
  <si>
    <t>PRESENTACION DE FEDERACION</t>
  </si>
  <si>
    <t>DEPORTE PARALIMPICO</t>
  </si>
  <si>
    <t>EVENTO SANTA MARTA</t>
  </si>
  <si>
    <t>PROYECTOS DE EMPRENDIMIENTO</t>
  </si>
  <si>
    <t>ARTE MUSICA Y CULTURA</t>
  </si>
  <si>
    <t>SENA AGORA SANDRA ANGARITA</t>
  </si>
  <si>
    <t>EMPRENDIMIENTO 2</t>
  </si>
  <si>
    <t>TECNOLOGIA VIAJE A MEXICO RONYS LOPEZ AYAZO</t>
  </si>
  <si>
    <t>FESTIVAL DE VERANO AMPARO WISWEL</t>
  </si>
  <si>
    <t>FAMILIA DE CIEGOS DE COLOMBIA</t>
  </si>
  <si>
    <t>CONCLUSIONES EVENTO SANTA MARTA FECODIV</t>
  </si>
  <si>
    <t>LOTERIA PARA CIEGOS_JOSE RAMON SARMIENTO</t>
  </si>
  <si>
    <t>ARTISTAS FECODIV JOSE RAMON SARMIENTO</t>
  </si>
  <si>
    <t>PROFESOR JEFFERSON ALEJANDRO CASTAÑEDA JOSE RAMON SARMIENTO LIMA 2019</t>
  </si>
  <si>
    <t>DESPEDIDA</t>
  </si>
  <si>
    <r>
      <rPr>
        <b/>
        <sz val="11"/>
        <color theme="1"/>
        <rFont val="Calibri"/>
        <family val="2"/>
        <scheme val="minor"/>
      </rPr>
      <t>Ficha técnica:</t>
    </r>
    <r>
      <rPr>
        <sz val="11"/>
        <color indexed="8"/>
        <rFont val="Calibri"/>
        <family val="2"/>
        <scheme val="minor"/>
      </rPr>
      <t xml:space="preserve"> Programa informativo que presenta  las  noticias regionales y de actualidad en temas de discapacidad, análisis, bloques de información especializada, música y comentarios sobre música.
Se desarrolla con 13 personas con discapacidad visual que hacen parte de  la Red Nacional de Reporteros de INCIRadio.                                                       
</t>
    </r>
    <r>
      <rPr>
        <b/>
        <sz val="11"/>
        <color theme="1"/>
        <rFont val="Calibri"/>
        <family val="2"/>
        <scheme val="minor"/>
      </rPr>
      <t>Vier</t>
    </r>
    <r>
      <rPr>
        <sz val="11"/>
        <color indexed="8"/>
        <rFont val="Calibri"/>
        <family val="2"/>
        <scheme val="minor"/>
      </rPr>
      <t xml:space="preserve"> 03:00 pm  EN VIVO  y 08:00 pm 
</t>
    </r>
    <r>
      <rPr>
        <b/>
        <sz val="11"/>
        <color theme="1"/>
        <rFont val="Calibri"/>
        <family val="2"/>
        <scheme val="minor"/>
      </rPr>
      <t>Sáb</t>
    </r>
    <r>
      <rPr>
        <sz val="11"/>
        <color indexed="8"/>
        <rFont val="Calibri"/>
        <family val="2"/>
        <scheme val="minor"/>
      </rPr>
      <t xml:space="preserve"> 08:00 am                                                                                                                                                                                                                                                          </t>
    </r>
    <r>
      <rPr>
        <b/>
        <sz val="11"/>
        <color theme="1"/>
        <rFont val="Calibri"/>
        <family val="2"/>
        <scheme val="minor"/>
      </rPr>
      <t>Lun</t>
    </r>
    <r>
      <rPr>
        <sz val="11"/>
        <color indexed="8"/>
        <rFont val="Calibri"/>
        <family val="2"/>
        <scheme val="minor"/>
      </rPr>
      <t xml:space="preserve"> 12:00 am</t>
    </r>
  </si>
  <si>
    <t>INCI NOTICIAS</t>
  </si>
  <si>
    <t>NUEVAS REPORTERAS MAGDALENA Y PEREIRA</t>
  </si>
  <si>
    <t>ENTREVISTA ADRIANA PACHECO Y LIDIA BERNAL</t>
  </si>
  <si>
    <t>MANUAL ACCESIBILIDAD</t>
  </si>
  <si>
    <t>APLICACION POLICE</t>
  </si>
  <si>
    <t>CONTAMINACION</t>
  </si>
  <si>
    <t>DIA DEL HOMBRE</t>
  </si>
  <si>
    <t>ENCUENTRO NACIONAL INCI</t>
  </si>
  <si>
    <t>STEPHANIA GOMEZ</t>
  </si>
  <si>
    <t>MIO</t>
  </si>
  <si>
    <t>DIA DEL TRABAJO</t>
  </si>
  <si>
    <t>MADRES</t>
  </si>
  <si>
    <t>VIVIENDA PROPIA</t>
  </si>
  <si>
    <t>J MARIO</t>
  </si>
  <si>
    <t>DIA DEL PADRE</t>
  </si>
  <si>
    <t>PROD JEFFERSON</t>
  </si>
  <si>
    <t>ENTREVISTA BOGOTÁ</t>
  </si>
  <si>
    <t>SIN CLARIINVIDENTE</t>
  </si>
  <si>
    <t>AGENDA DISCAPACIDAD</t>
  </si>
  <si>
    <t>SERIE CON AUDIODESCRIPCION</t>
  </si>
  <si>
    <t>SALSA Y ALGO MÁS</t>
  </si>
  <si>
    <t>JOE QUIJANO Y PASTOR LOPEZ</t>
  </si>
  <si>
    <t>DE DONDE VINO LA SALSA</t>
  </si>
  <si>
    <t>ISRAEL LOPEZ Y JORGE VELOZA</t>
  </si>
  <si>
    <t>GUAYACAN</t>
  </si>
  <si>
    <t>MANOLITO SIMONET TITO PUENTES HECTOR LAVOE Y MAS</t>
  </si>
  <si>
    <t>REY DEL TIMBAL</t>
  </si>
  <si>
    <t>GILBERTO CALDERON</t>
  </si>
  <si>
    <t>NESTOR TORRES Y MIGUELITO VALDEZ</t>
  </si>
  <si>
    <t>EFEMERIDES 27 ABRIL</t>
  </si>
  <si>
    <t>WILLIE COLON</t>
  </si>
  <si>
    <t>CARLOS RAFAEL PERDOMO</t>
  </si>
  <si>
    <t>CANCIONES CON VARIAS VERSIONES</t>
  </si>
  <si>
    <t xml:space="preserve">Resolución dotación No 20191200000553 Marzo 2019
Resolución dotación No 20191200000633 Marzo 2019
Resolución dotacion No 20191200001343 Junio 2019
Resolución dotación No 20191200001433 Junio 2019
Resolución dotación No 20191200001513 Junio 2019
Resolución dotación No 20191200002023 Agosto 2019
Resolución dotación No 20191200002163 Agosto 2019
Resolución dotación No 20191200003303 Diciembre 2019
</t>
  </si>
  <si>
    <t>Vacía</t>
  </si>
  <si>
    <t>TÍTULOS PRODUCIDOS</t>
  </si>
  <si>
    <t>REMISIÓN</t>
  </si>
  <si>
    <t>ORDEN DE PRODUCCIÓN (OP)</t>
  </si>
  <si>
    <t>AVISOS - BANCO W.S.A</t>
  </si>
  <si>
    <t>REMISIÓN No. 001</t>
  </si>
  <si>
    <t>O.P. No. 001-2018</t>
  </si>
  <si>
    <t>ESCALA IMPRESORES S.A.S.  Impresión en braille de 2 avisos Invita D3 25000 en láminas de Zinc farmacéutica</t>
  </si>
  <si>
    <t>REMISIÓN No. 003-2018</t>
  </si>
  <si>
    <t>O.P. No. 003-2018</t>
  </si>
  <si>
    <t xml:space="preserve">PORVENIR S.A -  GUÍA DE DOCUMENTOS BASICOS PARA ESTUDIO DE DEVOLUCIÓN DE SALDOS POR PENSIÓN EN ARL SOBREVIVENCIA </t>
  </si>
  <si>
    <t>REMISIÓN No. 004 - 2018</t>
  </si>
  <si>
    <t>O.P. No. 184 del 2017</t>
  </si>
  <si>
    <t xml:space="preserve">PORVENIR S.A -  GUÍA DE DOCUMENTOS BASICOS PARA ESTUDIO DE RECLAMACIÓN POR SOBREVIVENCIA </t>
  </si>
  <si>
    <t>REMISIÓN No. 005 - 2018</t>
  </si>
  <si>
    <t>O.P. No. 185 del 2017</t>
  </si>
  <si>
    <t>PORVENIR S.A -  GUÍA DE DOCUMENTOS BASICOS PARA ESTUDIO DE RECLAMACIÓN POR VEJEZ ANTICIPADA</t>
  </si>
  <si>
    <t>REMISIÓN No. 006 - 2018</t>
  </si>
  <si>
    <t>O.P. No. 186 del 2017</t>
  </si>
  <si>
    <t>PORVENIR S.A - GUÍA DE DOCUMENTOS BASICOS PARA ESTUDIO DE RECLAMACIÓN POR VEJEZ NORMAL</t>
  </si>
  <si>
    <t>REMISIÓN No. 007 - 2018</t>
  </si>
  <si>
    <t>O.P. No. 187 del 2017</t>
  </si>
  <si>
    <t>PORVENIR S.A -  REQUISITOS PARA RETIRAR TUS CESANTIAS</t>
  </si>
  <si>
    <t>REMISIÓN No. 008 - 2018</t>
  </si>
  <si>
    <t>O.P. No. 188 del 2017</t>
  </si>
  <si>
    <t>PORVENIR S.A - GUÍA DE DOCUMENTOS BÁSICOS PARA ESTUDIO DE SUSTITUCIÓN PENSIONAL</t>
  </si>
  <si>
    <t>REMISIÓN No. 009 - 2018</t>
  </si>
  <si>
    <t>O.P. No. 189 del 2017</t>
  </si>
  <si>
    <t>PORVENIR S.A -  GUÍA DE DOCUMENTOS BÁSICOS PARA ESTUDIO DE DEVOLUCIÓN DE SALDOS DE PENSIÓN POR VEJEZ NORMAL</t>
  </si>
  <si>
    <t>REMISIÓN No. 010 - 2018</t>
  </si>
  <si>
    <t>O.P. No. 191 del 2017</t>
  </si>
  <si>
    <t>PORVENIR S.A -  GUÍA DE DOCUMENTOS BÁSICOS PARA ESTUDIO DE DEVOLUCIÓN DE SALDOS POR PENSIÓN EN ARL DE INVALIDEZ</t>
  </si>
  <si>
    <t>REMISIÓN No. 011 - 2018</t>
  </si>
  <si>
    <t>O.P. No. 192 del 2017</t>
  </si>
  <si>
    <t>PORVENIR S.A - 
PORVENIR LO ACOMPAÑA EN CADA MOMENTO</t>
  </si>
  <si>
    <t>REMISIÓN No. 012 - 2018</t>
  </si>
  <si>
    <t>O.P. No. 193 del 2017</t>
  </si>
  <si>
    <t>VISION IMPRESORES - TOBRACORT 0,3%</t>
  </si>
  <si>
    <t>REMISIÓN No. 013-2018</t>
  </si>
  <si>
    <t>O.P. No. 004-2018</t>
  </si>
  <si>
    <t>SIGN LINE - BIENVENIDO RESPIRE CON TRANQUILIDAD…</t>
  </si>
  <si>
    <t>REMISIÓN No. 014-2018</t>
  </si>
  <si>
    <t>O.P. No. 005-2018</t>
  </si>
  <si>
    <t>LEY ESTATUTARIA 1618 DE 2013 DERECHOS DE LAS PERSONAS CON DISCAPACIDAD</t>
  </si>
  <si>
    <t>REMISIÓN No. 015-2018</t>
  </si>
  <si>
    <t>O.P. No. 170-2017</t>
  </si>
  <si>
    <t>GUIA LABORAL PARA PERSONAS CON DISCAPACIDAD - SUBDIRECCION</t>
  </si>
  <si>
    <t>REMISIÓN No. 016-2018</t>
  </si>
  <si>
    <t>O.P. No.178-2017</t>
  </si>
  <si>
    <t>FACTURAS GAS NATURAL</t>
  </si>
  <si>
    <t>REMISIÓN No. 017-2018</t>
  </si>
  <si>
    <t>O.P. No.015-2017</t>
  </si>
  <si>
    <t>FACTURAS CODENSA</t>
  </si>
  <si>
    <t>REMISIÓN No. 018-2018</t>
  </si>
  <si>
    <t>O.P. No.016-2017</t>
  </si>
  <si>
    <t xml:space="preserve">JET IMPRESORES - TARJETAS DE PRESENTACION REF: FABIAN CALDERON </t>
  </si>
  <si>
    <t>REMISIÓN No. 019-2018</t>
  </si>
  <si>
    <t>O.P. No.017-2017</t>
  </si>
  <si>
    <t>DECALOGO DEL PERIODISTA - ASESOR DIRECCION GENERAL - COMUNICACIONES</t>
  </si>
  <si>
    <t>REMISIÓN No. 020-2018</t>
  </si>
  <si>
    <t>O.P. No.018-2018</t>
  </si>
  <si>
    <t>ESCALA IMPRESORES-(Lagrigen Procaps-Alap 0.2%)</t>
  </si>
  <si>
    <t>REMISIÓN No. 027-2018</t>
  </si>
  <si>
    <t>O.P. No. 027-2018</t>
  </si>
  <si>
    <t>ARTE LITOGRAFICO (LATANOX)</t>
  </si>
  <si>
    <t>REMISIÓN No. 028-2018</t>
  </si>
  <si>
    <t>O.P. No. 025-2018</t>
  </si>
  <si>
    <t>SIGN LINE - (Impresión en braille de 20 avisos sobre 4 láminas de Zinc)</t>
  </si>
  <si>
    <t>REMISIÓN No. 029-2018</t>
  </si>
  <si>
    <t>O.P. No. 008-2018</t>
  </si>
  <si>
    <t>SIGN LINE - (Impresión en braille de 30 avisos sobre 6 láminas de Zinc)</t>
  </si>
  <si>
    <t>REMISIÓN No. 030-2018</t>
  </si>
  <si>
    <t>O.P. No. 009-2018</t>
  </si>
  <si>
    <t>CALENDARIO TRIBUTARIO 2018-SUDAMERIS</t>
  </si>
  <si>
    <t>REMISIÓN No. 031-2018</t>
  </si>
  <si>
    <t>O.P. No. 006-2018</t>
  </si>
  <si>
    <t>SIGN LINE - (Impresión en braille de 15 avisos sobre tres láminas de Zinc)</t>
  </si>
  <si>
    <t>REMISIÓN No. 032-2018</t>
  </si>
  <si>
    <t>O.P. No. 026-2018</t>
  </si>
  <si>
    <t>ESCALA IMPRESORES - (Tobracort 0.3% -zachte capsules colecalciferol benferol 800 ie -invita d3 5.600 ui soft capsules)</t>
  </si>
  <si>
    <t>REMISIÓN No. 033-2018</t>
  </si>
  <si>
    <t>O.P. No. 029-2018</t>
  </si>
  <si>
    <t>GAMA EDITORES - (IMPRESIÓN EN BRAILLE SOBRE ACRILICOS SUMINISTRADOS POR EL CLIENTE)</t>
  </si>
  <si>
    <t>REMISIÓN No. 034-2018</t>
  </si>
  <si>
    <t>O.P. No. 011-2018</t>
  </si>
  <si>
    <t>TRUSAN SAS - (Impresión en braille de 5 avisos sobre una lámina de Zinc)</t>
  </si>
  <si>
    <t>REMISIÓN No. 035-2018</t>
  </si>
  <si>
    <t>O.P. No. 030-2018</t>
  </si>
  <si>
    <t>REMISIÓN No. 036-2018</t>
  </si>
  <si>
    <t>O.P. No. 031-2018</t>
  </si>
  <si>
    <t>ESCALA IMPRESORES-(benferol 5600 iu )</t>
  </si>
  <si>
    <t>REMISIÓN No. 037-2018</t>
  </si>
  <si>
    <t>O.P. No. 032-2018</t>
  </si>
  <si>
    <t>ESCALA IMPRESORES-(altavita d3 25000 iu  soft capsules)</t>
  </si>
  <si>
    <t>REMISIÓN No. 038-2018</t>
  </si>
  <si>
    <t>O.P. No. 033-2018</t>
  </si>
  <si>
    <t>SIGN LINE - (Impresión en braille de 9 avisos sobre dos láminas de Zinc)</t>
  </si>
  <si>
    <t>REMISIÓN No. 039-2018</t>
  </si>
  <si>
    <t>O.P. No. 035-2018</t>
  </si>
  <si>
    <t>IMPRESIÓN DE TARJETONES ELECTORALES PARA SENADO Y CAMARA 2018-THOMAS GREG</t>
  </si>
  <si>
    <t>REMISIÓN No. 040-2018</t>
  </si>
  <si>
    <t>O.P. No. 007-2018</t>
  </si>
  <si>
    <t>SEÑALES SITP-EUCOL</t>
  </si>
  <si>
    <t>REMISIÓN No. 041-2018</t>
  </si>
  <si>
    <t>O.P. No.010-2018</t>
  </si>
  <si>
    <t>REIMPRESIÓN CALENDARIOS INCI</t>
  </si>
  <si>
    <t>REMISIÓN No. 042-2018</t>
  </si>
  <si>
    <t>O.P. No. 034-2018</t>
  </si>
  <si>
    <t>REY NARANJO EDITORES SAS - (Impresión en braille de  sobre dos láminas de Zinc)</t>
  </si>
  <si>
    <t>REMISIÓN No. 043-2018</t>
  </si>
  <si>
    <t>O.P. No. 037-2018</t>
  </si>
  <si>
    <t>SIGN LINE - (Impresión en braille de 6 avisos sobre una lámina de Zinc)</t>
  </si>
  <si>
    <t>REMISIÓN No. 044-2018</t>
  </si>
  <si>
    <t>O.P. No. 038-2018</t>
  </si>
  <si>
    <t>Impresión Decreto 2011 de 2017 en Tinta Braille- Subdirección</t>
  </si>
  <si>
    <t>REMISIÓN No. 045-2018</t>
  </si>
  <si>
    <t>O.P. No. 039-2018</t>
  </si>
  <si>
    <t>Impresión Decreto 392 de 2018  en Tinta Braille- Subdirección</t>
  </si>
  <si>
    <t>REMISIÓN No. 046-2018</t>
  </si>
  <si>
    <t>O.P. No. 040-2018</t>
  </si>
  <si>
    <t>Impresión Decreto 2177 de 2017  en Tinta Braille- Subdirección</t>
  </si>
  <si>
    <t>REMISIÓN No. 047-2018</t>
  </si>
  <si>
    <t>O.P. No. 041-2018</t>
  </si>
  <si>
    <t>DINAMICA GRAFICA - (Impresión en braille de 1 referencia farmacéutica: F-l-u-z-i-n-a  #-1-0 sobre lámina de zinc)</t>
  </si>
  <si>
    <t>REMISIÓN No. 048-2018</t>
  </si>
  <si>
    <t>O.P. No. 042-2018</t>
  </si>
  <si>
    <t>LED BACK - (IMPRESIÓN EN BRAILLE SOBRE ACRILICOS SUMINISTRADOS POR EL CLIENTE)</t>
  </si>
  <si>
    <t>REMISIÓN No. 049-2018</t>
  </si>
  <si>
    <t>O.P. No. 043-2018</t>
  </si>
  <si>
    <t>FACTURAS GAS NATURAL - MARZO</t>
  </si>
  <si>
    <t>REMISIÓN No. 050-2018</t>
  </si>
  <si>
    <t>O.P. No.044-2018</t>
  </si>
  <si>
    <t>ESCALA IMPRESORES - (Tobracort 0.3% )</t>
  </si>
  <si>
    <t>REMISIÓN No. 051-2018</t>
  </si>
  <si>
    <t>O.P. No. 045-2018</t>
  </si>
  <si>
    <t>Jet Impresores-Impresión en braille de una (1) referencia de tarjeta, 76 tamaños en media carta suministrados por el cliente</t>
  </si>
  <si>
    <t>REMISIÓN No. 052-2018</t>
  </si>
  <si>
    <t>O.P. No.047-2018</t>
  </si>
  <si>
    <t>IMPRESIÓN EN TINTA BRAILLE DE TRES EJEMPLARES DE LIBRO EDITORIAL 7 GATOS - Subdirección</t>
  </si>
  <si>
    <t>REMISIÓN No. 053-2018</t>
  </si>
  <si>
    <t>O.P. No. 049-2018</t>
  </si>
  <si>
    <t>FACTURAS CODENSA - MARZO</t>
  </si>
  <si>
    <t>REMISIÓN No. 054-2018</t>
  </si>
  <si>
    <t>O.P. No.050-2018</t>
  </si>
  <si>
    <t>CARTILLA BAJA VISION-SUBDIRECCION</t>
  </si>
  <si>
    <t>REMISIÓN No. 055-2018</t>
  </si>
  <si>
    <t>O.P. No. 046-2018</t>
  </si>
  <si>
    <t>SIGN LINE - (Impresión en braille de 10 avisos sobre dos láminas de Zinc)</t>
  </si>
  <si>
    <t>REMISIÓN No. 056-2018</t>
  </si>
  <si>
    <t>O.P. No. 056-2018</t>
  </si>
  <si>
    <t>IMPRESIÓN ALFABETOS BRAILLE INCI</t>
  </si>
  <si>
    <t>REMISIÓN No. 057-2018</t>
  </si>
  <si>
    <t>O.P. No. 052-2018</t>
  </si>
  <si>
    <t>IMPRESIÓN EN TINTA BRAILLE  LIBROS LEER Y PUNTO-SUBDIRECCION</t>
  </si>
  <si>
    <t>REMISIÓN No. 058-2018</t>
  </si>
  <si>
    <t>O.P. No. 051-2018</t>
  </si>
  <si>
    <t>IMPRESIÓN EN TINTA BRAILLE SEPARADORES DE PÁGINAS INCI-SUBDIRECCION</t>
  </si>
  <si>
    <t>REMISIÓN No. 059-2018</t>
  </si>
  <si>
    <t>O.P. No. 053-2018</t>
  </si>
  <si>
    <t>SIGN LINE - (Impresión en braille de 4 avisos sobre una lámina de Zinc)</t>
  </si>
  <si>
    <t>REMISIÓN No. 060-2018</t>
  </si>
  <si>
    <t>O.P. No. 057-2018</t>
  </si>
  <si>
    <t>IMPRESIÓN CATALOGO DE SERVICIOS INCI (SUBDIRECCION)</t>
  </si>
  <si>
    <t>REMISIÓN No. 061-2018</t>
  </si>
  <si>
    <t>O.P. No. 054-2018</t>
  </si>
  <si>
    <t>REMISIÓN No. 062-2018</t>
  </si>
  <si>
    <t>O.P. No. 059-2018</t>
  </si>
  <si>
    <t>Jet Impresores-Impresión en braille de dos (2) referencias de tarjetas, 75 tamaños en media carta suministrados por el cliente</t>
  </si>
  <si>
    <t>REMISIÓN No. 063-2018</t>
  </si>
  <si>
    <t>O.P. No.060-2018</t>
  </si>
  <si>
    <t>GRÁFICAS JAIBER - (Impresión en braille de 4 referencias farmaceuticas sobre cuatro láminas de Zinc)</t>
  </si>
  <si>
    <t>REMISIÓN No. 064-2018</t>
  </si>
  <si>
    <t>O.P. No. 061-2018</t>
  </si>
  <si>
    <t>FACTURAS GAS NATURAL - ABRIL</t>
  </si>
  <si>
    <t>REMISIÓN No. 065-2018</t>
  </si>
  <si>
    <t>O.P. No.062-2018</t>
  </si>
  <si>
    <t>FACTURAS CODENSA - ABRIL</t>
  </si>
  <si>
    <t>REMISIÓN No. 066-2018</t>
  </si>
  <si>
    <t>O.P. No.063-2018</t>
  </si>
  <si>
    <t>DNI-IMPRESIÓN EN TINTA BRAILLE DE 5 UNIDADES DE FORMATO DE PQRSF</t>
  </si>
  <si>
    <t>REMISIÓN No. 067-2018</t>
  </si>
  <si>
    <t>O.P. No. 064-2018</t>
  </si>
  <si>
    <t>Impresión en braille derechos y deberes de los pacientes de la Clínica del Country</t>
  </si>
  <si>
    <t>REMISIÓN No. 068-2018</t>
  </si>
  <si>
    <t>O.P. No. 065-2018</t>
  </si>
  <si>
    <t>SIGN LINE - (Impresión en braille de 6 avisos sobre dos láminas de Zinc)</t>
  </si>
  <si>
    <t>REMISIÓN No. 069-2018</t>
  </si>
  <si>
    <t>O.P. No. 066-2018</t>
  </si>
  <si>
    <t>DINAMICA GRAFICA - (Impresión en braille de 1 referencia farmacéutica sobre una lámina de Zinc)</t>
  </si>
  <si>
    <t>REMISIÓN No. 070-2018</t>
  </si>
  <si>
    <t>O.P. No. 067-2018</t>
  </si>
  <si>
    <t>IMPRESIÓN DE TARJETONES ELECTORALES PRESIDENCIALES 2018 EN TINTA BRAILLE-THOMAS GREG</t>
  </si>
  <si>
    <t>REMISIÓN No. 071-2018</t>
  </si>
  <si>
    <t>O.P. No. 058-2018</t>
  </si>
  <si>
    <t>REMISIÓN No. 072-2018</t>
  </si>
  <si>
    <t>O.P. No. 068-2018</t>
  </si>
  <si>
    <t>Transcripción e impresión en tinta braille de 10 ejemplares de "recursos de reposición interpuestos en contra de la Resolución N° 0315 de 31 de agosto de 2017" solicitado por juridica.</t>
  </si>
  <si>
    <t>REMISIÓN No. 073-2018</t>
  </si>
  <si>
    <t>O.P. No. 069-2018</t>
  </si>
  <si>
    <t>IMPRESIÓN EN TINTA BRAILLE DE 7 EJEMPLARES PARA EL PARLAMENTO ANDINO (SUBDIRECCION)</t>
  </si>
  <si>
    <t>REMISIÓN No. 074-2018</t>
  </si>
  <si>
    <t>O.P. No. 070-2018</t>
  </si>
  <si>
    <t>TRANSCRIPCION E IMPRESIÓN EN TINTA BRAILLE DEL DECRETO DE EDUCACIÓN INCLUSIVA (SUBDIRECCION)</t>
  </si>
  <si>
    <t>REMISIÓN No. 075-2018</t>
  </si>
  <si>
    <t>O.P. No. 073-2018</t>
  </si>
  <si>
    <t>IMPRESIÓN EN TINTA DEL DECRETO DE EDUCACIÓN INCLUSIVA (SUBDIRECCION)</t>
  </si>
  <si>
    <t>REMISIÓN No. 076-2018</t>
  </si>
  <si>
    <t>O.P. No. 074-2018</t>
  </si>
  <si>
    <t>IMPRESIÓN EN TINTA BRAILLE DE CARTILLA EDUCACIÓN FINANCIERA BÁSICA (BNP PARIBAS)</t>
  </si>
  <si>
    <t>REMISIÓN No. 077-2018</t>
  </si>
  <si>
    <t>O.P. No. 048-2018</t>
  </si>
  <si>
    <t>TRANSCRIPCION E IMPRESIÓN DE 10 COPIAS DEL DECRETO 2177 DE 2017 (SUBDIRECCION)</t>
  </si>
  <si>
    <t>REMISIÓN No. 078-2018</t>
  </si>
  <si>
    <t>O.P. No. 075-2018</t>
  </si>
  <si>
    <t>IMPRESIÓN DE CARTILLA ¿CÓMO GUIAR Y BRINDAR AYUDA A UNA PERSONA CON DISCAPACIDAD VISUAL? (SUBDIRECCION)</t>
  </si>
  <si>
    <t>REMISIÓN No. 079-2018</t>
  </si>
  <si>
    <t>O.P. No. 071-2018</t>
  </si>
  <si>
    <t>TRANSCRIPCION E IMPRESIÓN DE 10 COPIAS DEL DECRETO 2158 DE 2017 (SUBDIRECCION)</t>
  </si>
  <si>
    <t>REMISIÓN No. 080-2018</t>
  </si>
  <si>
    <t>O.P. No. 079-2018</t>
  </si>
  <si>
    <t>IMPRESIÓN EN TINTA DE 10 COPIAS DEL DECRETO 1421 DE 2017 (EVENTO SUBDIRECCION)</t>
  </si>
  <si>
    <t>REMISIÓN No. 081-2018</t>
  </si>
  <si>
    <t>O.P. No. 080-2018</t>
  </si>
  <si>
    <t>IMPRESIÓN EN TINTA DE 30 COPIAS DE PREGUNTAS SOCIALIZACIÓN DECRETO 1421  DE 2017 (EVENTO SUBDIRECCION)</t>
  </si>
  <si>
    <t>REMISIÓN No. 082-2018</t>
  </si>
  <si>
    <t>O.P. No. 081-2018</t>
  </si>
  <si>
    <t>IMPRESIÓN EN TINTA DE 60 COPIAS DE ENCUESTA DE SATISFACCION  (EVENTO SUBDIRECCION)</t>
  </si>
  <si>
    <t>REMISIÓN No. 083-2018</t>
  </si>
  <si>
    <t>O.P. No. 082-2018</t>
  </si>
  <si>
    <t>IMPRESIÓN EN TINTA DE 30 COPIAS DE RUTA INTERSECTORIAL A PERSONAS CON DISCAPACIDAD EDUCACION-SALUD  (EVENTO SUBDIRECCION)</t>
  </si>
  <si>
    <t>REMISIÓN No. 084-2018</t>
  </si>
  <si>
    <t>O.P. No. 083-2018</t>
  </si>
  <si>
    <t>TRANSCRIPCION E IMPRESIÓN DE 10 COPIAS DEL DECRETO 2011 DE 2017 (SUBDIRECCION)</t>
  </si>
  <si>
    <t>REMISIÓN No. 085-2018</t>
  </si>
  <si>
    <t>O.P. No. 076-2018</t>
  </si>
  <si>
    <t>TRANSCRIPCION E IMPRESIÓN DE 10 COPIAS DEL DECRETO 392 DE 2018 (SUBDIRECCION)</t>
  </si>
  <si>
    <t>REMISIÓN No. 086-2018</t>
  </si>
  <si>
    <t>O.P. No. 077-2018</t>
  </si>
  <si>
    <t>TRANSCRIPCION E IMPRESIÓN DE 10 COPIAS DEL DECRETO 1421 DE 2017 (SUBDIRECCION)</t>
  </si>
  <si>
    <t>REMISIÓN No. 087-2018</t>
  </si>
  <si>
    <t>O.P. No. 078-2018</t>
  </si>
  <si>
    <t>IMPRESIÓN EN TINTA BRAILLE  DE 24 DIPLOMAS  (EVENTO SUBDIRECCION-COMUNICACIONES)</t>
  </si>
  <si>
    <t>REMISIÓN No. 088-2018</t>
  </si>
  <si>
    <t>O.P. No. 084-2018</t>
  </si>
  <si>
    <t>IMPRESIÓN EN TINTA BRAILLE  DE VOLANTES CONSULTORIO JURIDICO INCI  (SUBDIRECCION)</t>
  </si>
  <si>
    <t>REMISIÓN No. 089-2018</t>
  </si>
  <si>
    <t>O.P. No. 085-2018</t>
  </si>
  <si>
    <t>TRANSCRIPCION E IMPRESIÓN DE 10 COPIAS DE LA RESOLUCION 583 DE 2018 (SUBDIRECCION)</t>
  </si>
  <si>
    <t>REMISIÓN No. 090-2018</t>
  </si>
  <si>
    <t>O.P. No. 086-2018</t>
  </si>
  <si>
    <t>TRANSCRIPCION E IMPRESIÓN DE 10 COPIAS LEY 1145 DE 2017 (SUBDIRECCION)</t>
  </si>
  <si>
    <t>REMISIÓN No. 091-2018</t>
  </si>
  <si>
    <t>FACTURAS GAS NATURAL - MAYO</t>
  </si>
  <si>
    <t>REMISIÓN No. 092-2018</t>
  </si>
  <si>
    <t>O.P. No.088-2018</t>
  </si>
  <si>
    <t>ALIANZA - (IMPRESIÓN EN BRAILLE DE 9 AVISOS IMPRESOS SOBRE ACRILICOS SUMINISTRADOS POR EL CLIENTE)</t>
  </si>
  <si>
    <t>REMISIÓN No. 093-2018</t>
  </si>
  <si>
    <t>O.P. No. 092-2018</t>
  </si>
  <si>
    <t>Impresión en tinta braille de agenda del congreso turismo accesible (TurAccecible)</t>
  </si>
  <si>
    <t>REMISIÓN No. 094-2018</t>
  </si>
  <si>
    <t>O.P. No. 090-2018</t>
  </si>
  <si>
    <t>Termoformado de 16 piezas- Subdirección</t>
  </si>
  <si>
    <t>REMISIÓN No. 095-2018</t>
  </si>
  <si>
    <t>O.P. No. 096-2018</t>
  </si>
  <si>
    <t>Impresión de tarjetas electorales para elección de presidente-segunda vuelta</t>
  </si>
  <si>
    <t>REMISIÓN No. 096-2018</t>
  </si>
  <si>
    <t>O.P. No. 095-2018</t>
  </si>
  <si>
    <t>GAMA DIGITAL - (IMPRESIÓN EN BRAILLE DE 39 AVISOS IMPRESOS SOBRE ACRILICOS SUMINISTRADOS POR EL CLIENTE)</t>
  </si>
  <si>
    <t>REMISIÓN No. 097-2018</t>
  </si>
  <si>
    <t>O.P. No. 091-2018</t>
  </si>
  <si>
    <t>Impresión de calendario mundialista INCI-Comunicaciones</t>
  </si>
  <si>
    <t>REMISIÓN No. 098-2018</t>
  </si>
  <si>
    <t>O.P. No. 097-2018</t>
  </si>
  <si>
    <t>FACTURAS CODENSA - MAYO 2018</t>
  </si>
  <si>
    <t>REMISIÓN No. 099-2018</t>
  </si>
  <si>
    <t>O.P. No.089-2018</t>
  </si>
  <si>
    <t>FACTURAS CODENSA - ABRIL (2)</t>
  </si>
  <si>
    <t>REMISIÓN No. 100-2018</t>
  </si>
  <si>
    <t>O.P. No.098-2018</t>
  </si>
  <si>
    <t>BANCO W.S.A (Impresión en Braille de 149 Unidades de avisos, sobre acrílicos suministrados por el cliente.)</t>
  </si>
  <si>
    <t>REMISIÓN No. 101-2018</t>
  </si>
  <si>
    <t>O.P. No. 093-2018</t>
  </si>
  <si>
    <t>BANCO W.S.A (Impresión en Braille de 20 Unidades de avisos, sobre acrílicos suministrados por el cliente.)</t>
  </si>
  <si>
    <t>REMISIÓN No. 102-2018</t>
  </si>
  <si>
    <t>O.P. No. 094-2018</t>
  </si>
  <si>
    <t>IMPRESIÓN EN BRAILLE DE 22 UNIDADES SOBRE POLIVINILO SUMINISTRADO POR EL CLIENTE -CONSEÑALES (INSTITUTO DISTRITAL DE TURISMO)</t>
  </si>
  <si>
    <t>REMISIÓN No. 103-2018</t>
  </si>
  <si>
    <t>O.P. No. 101-2018</t>
  </si>
  <si>
    <t>GJ COMUNICACIONES-Impresión en Braille de dos (2) referencias de tarjetas personales, material suministrado por el cliente (56 tamaños en media carta)</t>
  </si>
  <si>
    <t>REMISIÓN No. 104-2018</t>
  </si>
  <si>
    <t>O.P. No.103-2018</t>
  </si>
  <si>
    <t>FACTURAS GAS NATURAL - JUNIO</t>
  </si>
  <si>
    <t>REMISIÓN No. 105-2018</t>
  </si>
  <si>
    <t>O.P. No.099-2018</t>
  </si>
  <si>
    <t>REMISIÓN No. 106-2018</t>
  </si>
  <si>
    <t>O.P. No.104-2018</t>
  </si>
  <si>
    <t>IMPRESIÓN DE CARTILLA MATERIAL DIDACTICO PARA ESTUDIANTES CON DISCAPACIDAD (SUBDIRECCION)</t>
  </si>
  <si>
    <t>REMISIÓN No. 107-2018</t>
  </si>
  <si>
    <t>O.P. No. 072-2018</t>
  </si>
  <si>
    <t>FACTURAS CODENSA - JUNIO 2018</t>
  </si>
  <si>
    <t>REMISIÓN No. 108-2018</t>
  </si>
  <si>
    <t>O.P. No.100-2018</t>
  </si>
  <si>
    <t>TRANSCRIPCION E IMPRESIÓN EN TINTA BRAILLE DE 100 COPIAS LEY 1752 DE 2015 (SUBDIRECCION)</t>
  </si>
  <si>
    <t>REMISIÓN No. 109-2018</t>
  </si>
  <si>
    <t>O.P. No. 102-2018</t>
  </si>
  <si>
    <t>IMPRESIÓN EN BRAILLE DE UNA (1) UNIDADE SOBRE ACRILICO SUMINISTRADO POR EL CLIENTE -MARCA Y MEDIOS</t>
  </si>
  <si>
    <t>REMISIÓN No. 110-2018</t>
  </si>
  <si>
    <t>O.P. No. 105-2018</t>
  </si>
  <si>
    <t>IMPRESIÓN DE 500 FOLLETOS BIBLIOTECA VIRTUAL (SUBDIRECCION)</t>
  </si>
  <si>
    <t>REMISIÓN No. 111-2018</t>
  </si>
  <si>
    <t>O.P. No. 106-2018</t>
  </si>
  <si>
    <t>IMPRESIÓN EN BRAILLE DE UNA (1) UNIDADE SOBRE ACRILICO SUMINISTRADO POR EL CLIENTE -(NOTARIA UNICA AGUA DE DIOS-EDILBERTO RODRIGUEZ)</t>
  </si>
  <si>
    <t>REMISIÓN No. 112-2018</t>
  </si>
  <si>
    <t>O.P. No. 112-2018</t>
  </si>
  <si>
    <t>FUCOLDE- Cartilla Descubriendo el nuevo país</t>
  </si>
  <si>
    <t>REMISIÓN No. 113-2018</t>
  </si>
  <si>
    <t>O.P. No. 107-2018</t>
  </si>
  <si>
    <t>IMPRESIÓN DE CARTILAS "AMBIENTES ACCESIBLES Y SEGUROS" -SECRETARIA DISTRITAL DE MOVILIDAD</t>
  </si>
  <si>
    <t>REMISIÓN No. 114-2018</t>
  </si>
  <si>
    <t>O.P. No. 036-2018</t>
  </si>
  <si>
    <t>CRUZ ROJA-Impresión en braille de siete (7) referencias de tarjetas de presentación en media carta suministradas por el cliente</t>
  </si>
  <si>
    <t>REMISIÓN No. 115-2018</t>
  </si>
  <si>
    <t>O.P. No.116-2018</t>
  </si>
  <si>
    <t>IDECOR PUBLICIDAD-IMPRESIÓN EN BRAILLE DE VEINTE (20) UNIDADES SOBRE ACRILICO SUMINISTRADO POR EL CLIENTE (CLINICA CORPAS)</t>
  </si>
  <si>
    <t>REMISIÓN No. 116-2018</t>
  </si>
  <si>
    <t>O.P. No. 115-2018</t>
  </si>
  <si>
    <t>REMISIÓN No. 117-2018</t>
  </si>
  <si>
    <t>O.P. No. 117-2018</t>
  </si>
  <si>
    <t>FACTURAS GAS NATURAL - JULIO</t>
  </si>
  <si>
    <t>REMISIÓN No. 118-2018</t>
  </si>
  <si>
    <t>O.P. No.110-2018</t>
  </si>
  <si>
    <t>FACTURAS CODENSA - JULIO 2018</t>
  </si>
  <si>
    <t>REMISIÓN No. 119-2018</t>
  </si>
  <si>
    <t>O.P. No.111-2018</t>
  </si>
  <si>
    <t xml:space="preserve">Centro Dermatologico Federico Lleras Acosta- Impresión en tinta braille  de Instructivo de cómo actuar en caso de evacuación para personas con discapacidad visual. </t>
  </si>
  <si>
    <t>REMISIÓN No. 120-2018</t>
  </si>
  <si>
    <t>O.P. No. 118-2018</t>
  </si>
  <si>
    <t xml:space="preserve">Centro Dermatologico Federico Lleras Acosta- Impresión en braille en 4 acrilicos de Instructivo de cómo actuar en caso de evacuación para personas con discapacidad visual </t>
  </si>
  <si>
    <t>REMISIÓN No. 121-2018</t>
  </si>
  <si>
    <t>O.P. No. 119-2018</t>
  </si>
  <si>
    <t>UNIVERSIDAD JAVERIANA-1 Lámina de Zinc</t>
  </si>
  <si>
    <t>REMISIÓN No. 122-2018</t>
  </si>
  <si>
    <t>O.P. No. 114-2018</t>
  </si>
  <si>
    <t>UNIVERSIDAD JAVERIANA-Separadores Alfabeto Braille</t>
  </si>
  <si>
    <t>REMISIÓN No. 123-2018</t>
  </si>
  <si>
    <t>O.P. No. 113-2018</t>
  </si>
  <si>
    <t>GRÁFICAS JAIBER - (Impresión en braille de 1 referencia farmaceutica sobre una lámina de Zinc)</t>
  </si>
  <si>
    <t>REMISIÓN No. 124-2018</t>
  </si>
  <si>
    <t>O.P. No. 123-2018</t>
  </si>
  <si>
    <t>SIGN LINE- (Impresión en braille de avisos en 4  láminas de Zinc )</t>
  </si>
  <si>
    <t>REMISIÓN No. 125-2018</t>
  </si>
  <si>
    <t>O.P. No. 124-2018</t>
  </si>
  <si>
    <t>JET IMPRESORES- (Impresión en braille de 70 tarjetas de presentación suministradas por el cliente con 1 lámina de Zinc )</t>
  </si>
  <si>
    <t>REMISIÓN No. 126-2018</t>
  </si>
  <si>
    <t>O.P. No.125-2018</t>
  </si>
  <si>
    <t xml:space="preserve">Castell Publicidad Digital- Impresión en braille en tinta UV Led de once (11)unidades sobre acrilicio suministrado por el cliente </t>
  </si>
  <si>
    <t>REMISIÓN No. 127-2018</t>
  </si>
  <si>
    <t>O.P. No. 133-2018</t>
  </si>
  <si>
    <t>IMPRESIÓN DE 1000 CARTILLAS ACCESIBLES CAR</t>
  </si>
  <si>
    <t>REMISIÓN No. 128-2018</t>
  </si>
  <si>
    <t>O.P. No. 055-2018</t>
  </si>
  <si>
    <t>SUPERSALUD-CARTILLA DE PARTICIPACIÓN CIUDADANA</t>
  </si>
  <si>
    <t>REMISIÓN No. 129-2018</t>
  </si>
  <si>
    <t>O.P. No. 109-2018</t>
  </si>
  <si>
    <t>IMPRESIÓN EN TINTA BRAILLE DEL DECRETO DE EDUCACIÓN INCLUSIVA (SUBDIRECCION)</t>
  </si>
  <si>
    <t>REMISIÓN No. 130-2018</t>
  </si>
  <si>
    <t>O.P. No. 135-2018</t>
  </si>
  <si>
    <t>REMISIÓN No. 131-2018</t>
  </si>
  <si>
    <t>O.P. No. 136-2018</t>
  </si>
  <si>
    <t>REMISIÓN No. 132-2018</t>
  </si>
  <si>
    <t>O.P. No. 137-2018</t>
  </si>
  <si>
    <t>Hermanas Hospitalarias Clínica la Inmaculada-Consentimiento informado</t>
  </si>
  <si>
    <t>REMISIÓN No. 133-2018</t>
  </si>
  <si>
    <t>O.P. No. 121-2018</t>
  </si>
  <si>
    <t>Hermanas Hospitalarias Clínica la Inmaculada-Derechos y deberes de nuestros pacientes</t>
  </si>
  <si>
    <t>REMISIÓN No. 134-2018</t>
  </si>
  <si>
    <t>O.P. No. 122-2018</t>
  </si>
  <si>
    <t>IMPRESIÓN EN TINTA BRAILLE DE 200 FOLLETOS DE CADA UNO DE LOS SERVICIOS (ATENCION AL CIUDADANO, ASISTENCIA TECNICA, LA TIENDA, AUDIOSDESCRIPCION, IMPRENTA) INCI (SUBDIRECCION)</t>
  </si>
  <si>
    <t>REMISIÓN No. 135-2018</t>
  </si>
  <si>
    <t>O.P. No. 138-2018</t>
  </si>
  <si>
    <t>AGENDAS TIPO BOLSILLO INCI (SUBDIRECCION)</t>
  </si>
  <si>
    <t>REMISIÓN No. 136-2018</t>
  </si>
  <si>
    <t>O.P. No. 139-2018</t>
  </si>
  <si>
    <t>CARTILLA PRIMER FESTIVAL DE CINE PARA CIEGOS</t>
  </si>
  <si>
    <t>REMISIÓN No. 137-2018</t>
  </si>
  <si>
    <t>O.P. No. 140-2018</t>
  </si>
  <si>
    <t>Impresión en tinta braille de tarjetas electorales para la consulta popular anticorrupción</t>
  </si>
  <si>
    <t>REMISIÓN No. 138-2018</t>
  </si>
  <si>
    <t>O.P. No. 120-2018</t>
  </si>
  <si>
    <t>FACTURAS GAS NATURAL - AGOSTO</t>
  </si>
  <si>
    <t>REMISIÓN No. 139-2018</t>
  </si>
  <si>
    <t>O.P. No.126-2018</t>
  </si>
  <si>
    <t>REMISIÓN No. 140-2018</t>
  </si>
  <si>
    <t>O.P. No. 108-2018</t>
  </si>
  <si>
    <t>CONSORCIO UT SED 2018- IMPRESIÓN EN TINTA BRAILLE AGENDA FORO EDUCATIVO DISTRITAL 2018</t>
  </si>
  <si>
    <t>REMISIÓN No. 141-2018</t>
  </si>
  <si>
    <t>O.P. No. 141-2018</t>
  </si>
  <si>
    <t>CLINICA VIP</t>
  </si>
  <si>
    <t>REMISIÓN No. 142-2018</t>
  </si>
  <si>
    <t>O.P. No. 134-2018</t>
  </si>
  <si>
    <t>SIGN LINE- (Impresión en braille de avisos en 1 lámina de Zinc )</t>
  </si>
  <si>
    <t>REMISIÓN No. 143-2018</t>
  </si>
  <si>
    <t>O.P. No. 142-2018</t>
  </si>
  <si>
    <t>Mecars Impresores- (Impresión en braille de 2 láminas de Zinc referencias farmaceuticas )</t>
  </si>
  <si>
    <t>REMISIÓN No. 144-2018</t>
  </si>
  <si>
    <t>O.P. No. 145-2018</t>
  </si>
  <si>
    <t>FACTURAS CODENSA - AGOSTO 2018</t>
  </si>
  <si>
    <t>REMISIÓN No. 145-2018</t>
  </si>
  <si>
    <t>O.P. No.127-2018</t>
  </si>
  <si>
    <t>ALPIGRAMA- IMPRESIÓN EN BRAILLE DE TARJETAS UNICEF SUMINISTRADAS POR EL CLIENTE</t>
  </si>
  <si>
    <t>REMISIÓN No. 146-2018</t>
  </si>
  <si>
    <t>O.P. No.148-2018</t>
  </si>
  <si>
    <t>FUNDALECTURA-Impresión tinta braille de 3 titulos (Las lagrimas de potira, El Irupé y El Junco)</t>
  </si>
  <si>
    <t>REMISIÓN No. 147-2018</t>
  </si>
  <si>
    <t>O.P. No. 128-2018</t>
  </si>
  <si>
    <t>JET IMPRESORES -Impresión Braille - Tarjetas de presentación suministradas por el cliente</t>
  </si>
  <si>
    <t>REMISIÓN No. 148-2018</t>
  </si>
  <si>
    <t>O.P. No.149-2018</t>
  </si>
  <si>
    <t>TUYA-TARJETA ÉXITO</t>
  </si>
  <si>
    <t>REMISIÓN No. 149-2018</t>
  </si>
  <si>
    <t>O.P. No. 129-2018</t>
  </si>
  <si>
    <t>TUYA-TARJETA ÉXITO GOLD</t>
  </si>
  <si>
    <t>REMISIÓN No. 150-2018</t>
  </si>
  <si>
    <t>O.P. No. 130-2018</t>
  </si>
  <si>
    <t>TUYA-TARJETA CARULLA</t>
  </si>
  <si>
    <t>REMISIÓN No. 151-2018</t>
  </si>
  <si>
    <t>O.P. No. 131-2018</t>
  </si>
  <si>
    <t>TUYA-TARJETA ALKOSTO</t>
  </si>
  <si>
    <t>REMISIÓN No. 152-2018</t>
  </si>
  <si>
    <t>O.P. No. 132-2018</t>
  </si>
  <si>
    <t>IMPRESIÓN EN TINTA BRAILLE DE ALFABETOS BRAILLE INCI</t>
  </si>
  <si>
    <t>REMISIÓN No. 153-2018</t>
  </si>
  <si>
    <t>O.P. No. 146-2018</t>
  </si>
  <si>
    <t>PRODUCCION DE 250 CUADERNOS PARA ESCRITURA BRAILLE DE 50 HOJAS</t>
  </si>
  <si>
    <t>REMISIÓN No. 154-2018</t>
  </si>
  <si>
    <t>O.P. No. 143-2018</t>
  </si>
  <si>
    <t>PRODUCCION DE 250 CUADERNOS PARA ESCRITURA BAJA VISION DE 80 HOJAS</t>
  </si>
  <si>
    <t>REMISIÓN No. 155-2018</t>
  </si>
  <si>
    <t>O.P. No. 144-2018</t>
  </si>
  <si>
    <t>REMISIÓN No. 156-2018</t>
  </si>
  <si>
    <t>O.P. No. 153-2018</t>
  </si>
  <si>
    <t>PNUD-IMPRESIÓN EN TINTA BRAILLE DE QUINTO INFORME DE SEGUIMIENTO AL CONGRESO DE LA REPUBLICA</t>
  </si>
  <si>
    <t>REMISIÓN No. 157-2018</t>
  </si>
  <si>
    <t>O.P. No. 147-2018</t>
  </si>
  <si>
    <t>ALIGRAF- (Impresión en braille de 1 lámina de Zinc referencia farmaceutica-Cebión )</t>
  </si>
  <si>
    <t>REMISIÓN No. 158-2018</t>
  </si>
  <si>
    <t>O.P. No. 154-2018</t>
  </si>
  <si>
    <t>FACTURAS GAS NATURAL - SEPTIEMBRE</t>
  </si>
  <si>
    <t>REMISIÓN No. 159-2018</t>
  </si>
  <si>
    <t>O.P. No.150-2018</t>
  </si>
  <si>
    <t>DINAMICA GRAFICA - (Impresión en braille de 2 láminas de Zinc referencias farmaceuticas-Ranidin Iny)</t>
  </si>
  <si>
    <t>REMISIÓN No. 160-2018</t>
  </si>
  <si>
    <t>O.P. No. 166-2018</t>
  </si>
  <si>
    <t>TOTTO-FOLLETO PRISMA INN</t>
  </si>
  <si>
    <t>REMISIÓN No. 161-2018</t>
  </si>
  <si>
    <t>O.P. No. 155-2018</t>
  </si>
  <si>
    <t>LUIS ENRIQUE MARTINEZ-SEPARADORES PROCURADURIA</t>
  </si>
  <si>
    <t>REMISIÓN No. 162-2018</t>
  </si>
  <si>
    <t>O.P. No. 156-2018</t>
  </si>
  <si>
    <t>VISIÓN IMPRESORES (Impresión en braille de 1 Lámina de Zinc - Referencia Farmacéutica: TOBRACORT 0,3%)</t>
  </si>
  <si>
    <t>REMISIÓN No. 163-2018</t>
  </si>
  <si>
    <t>O.P. No. 157-2018</t>
  </si>
  <si>
    <t xml:space="preserve">Andrés Gomez- Impresión en braille en tinta UV Led de doce (12) unidades sobre acrilicios suministrados por el cliente </t>
  </si>
  <si>
    <t>REMISIÓN No. 164-2018</t>
  </si>
  <si>
    <t>O.P. No. 158-2018</t>
  </si>
  <si>
    <t xml:space="preserve">Daniel Hernández- Impresión en braille en tinta UV Led de tres (3) unidades sobre acrilicios suministrados por el cliente </t>
  </si>
  <si>
    <t>REMISIÓN No. 165-2018</t>
  </si>
  <si>
    <t>O.P. No. 168-2018</t>
  </si>
  <si>
    <t>VISIÓN IMPRESORES (Impresión en braille de 1 Lámina de Zinc - Referencia Farmacéutica: LAGRIFRESH)</t>
  </si>
  <si>
    <t>REMISIÓN No. 166-2018</t>
  </si>
  <si>
    <t>O.P. No. 169-2018</t>
  </si>
  <si>
    <t>REMISIÓN No. 167-2018</t>
  </si>
  <si>
    <t>O.P. No.151-2018</t>
  </si>
  <si>
    <t>TRANSCRIPCION E IMPRESIÓN DE 100 COPIAS LEY 1757 DE 2015 (SUBDIRECCION)</t>
  </si>
  <si>
    <t>REMISIÓN No. 168-2018</t>
  </si>
  <si>
    <t>O.P. No. 152-2018</t>
  </si>
  <si>
    <t>ORIENTAME-HOJA DE CONSENTIMIENTO INFORMADO PARA APLICACIÓN DEL IMPLANTE SUBDÉRMICO</t>
  </si>
  <si>
    <t>REMISIÓN No. 169-2018</t>
  </si>
  <si>
    <t>O.P. No. 160-2018</t>
  </si>
  <si>
    <t>ORIENTAME-CONSENTIMIENTO INFORMADO APLICACIÓN DE DISPOSITIVO INTRAUTERINO</t>
  </si>
  <si>
    <t>REMISIÓN No. 170-2018</t>
  </si>
  <si>
    <t>O.P. No. 159-2018</t>
  </si>
  <si>
    <t>NTAME-CONSENTIMIENTO INTERRUPCIÓN VOLUNTARIA DEL EMBARAZO (IVE) CON TRATAMIENTO QUIRÚRGICO</t>
  </si>
  <si>
    <t>REMISIÓN No. 171-2018</t>
  </si>
  <si>
    <t>O.P. No. 161-2018</t>
  </si>
  <si>
    <t>IMAGEN Y SEÑALIZACION-IMPRESIÓN BRAILLE EN TINTA UV LED DE UNA LAMINA ACERO INOXIDABLE SUMINISTRADA POR EL CLIENTE</t>
  </si>
  <si>
    <t>REMISIÓN No. 172-2018</t>
  </si>
  <si>
    <t>O.P. No. 163-2018</t>
  </si>
  <si>
    <t>REMISIÓN No. 173-2018</t>
  </si>
  <si>
    <t>O.P. No.170-2018</t>
  </si>
  <si>
    <t>ORIENTAME-CONSENTIMIENTO INFORMADO PARA LA INTERRUPCIÓN VOLUNTARIA  DEL EMBARAZO (IVE) TRATAMIENTO CON MEDICAMENTOS</t>
  </si>
  <si>
    <t>REMISIÓN No. 174-2018</t>
  </si>
  <si>
    <t>O.P. No. 162-2018</t>
  </si>
  <si>
    <t>FACTURAS GAS NATURAL - OCTUBRE</t>
  </si>
  <si>
    <t>REMISIÓN No. 175-2018</t>
  </si>
  <si>
    <t>O.P. No.172-2018</t>
  </si>
  <si>
    <t xml:space="preserve"> IMPRESIÓN EN TINTA BRAILLE DE 200 COPIAS DE LA RESOLUCION 583 DE 2018 (SUBDIRECCION)</t>
  </si>
  <si>
    <t>REMISIÓN No. 176-2018</t>
  </si>
  <si>
    <t>O.P. No. 164-2018</t>
  </si>
  <si>
    <t>TRANSCRIPCION E IMPRESIÓN EN TINTA BRAILLE DE 200 COPIAS DEL DECRETO 1350 DE 2018 (SUBDIRECCION)</t>
  </si>
  <si>
    <t>REMISIÓN No. 177-2018</t>
  </si>
  <si>
    <t>O.P. No. 167-2018</t>
  </si>
  <si>
    <t>COLSUBSIDIO-Derechos y Deberes Colsubsidio</t>
  </si>
  <si>
    <t>REMISIÓN No. 178-2018</t>
  </si>
  <si>
    <t>O.P. No. 165-2018</t>
  </si>
  <si>
    <t>FACTURAS CODENSA - OCTUBRE 2018</t>
  </si>
  <si>
    <t>REMISIÓN No. 179-2018</t>
  </si>
  <si>
    <t>O.P. No.173-2018</t>
  </si>
  <si>
    <t>CAR -TRANSCIPCION E IMPRESIÓN CARTILLA PARAMOS</t>
  </si>
  <si>
    <t>REMISIÓN No. 180-2018</t>
  </si>
  <si>
    <t>O.P. No. 171-2018</t>
  </si>
  <si>
    <t>JET IMPRESORES- (Impresión en braille de 115 tamaños, refrencia tarjetas de presentación suministradas por el cliente en 2 lámina de Zinc )</t>
  </si>
  <si>
    <t>REMISIÓN No. 181-2018</t>
  </si>
  <si>
    <t>O.P. No.179-2018</t>
  </si>
  <si>
    <t>JET IMPRESORES- (Impresión en braille de 115 tamaños, referencia tarjetas de presentación suministradas por el cliente en 1 lámina de Zinc )</t>
  </si>
  <si>
    <t>REMISIÓN No. 182-2018</t>
  </si>
  <si>
    <t>O.P. No.182-2018</t>
  </si>
  <si>
    <t>SIGN LINE - (Impresión en braille en una (1) Lámina de Zinc - Avisos de señalización y otros - Tamaño carta)</t>
  </si>
  <si>
    <t>REMISIÓN No. 183-2018</t>
  </si>
  <si>
    <t>O.P. No.183-2018</t>
  </si>
  <si>
    <t>SIGN LINE - (Impresión en braille en tres (3) Láminas de Zinc - Avisos de señalización y otros - Tamaño carta)</t>
  </si>
  <si>
    <t>REMISIÓN No. 184-2018</t>
  </si>
  <si>
    <t>O.P. No.185-2018</t>
  </si>
  <si>
    <t>REMISIÓN No. 185-2018</t>
  </si>
  <si>
    <t>O.P. No.184-2018</t>
  </si>
  <si>
    <t>TRANSCRIPCION E IMPRESIÓN EN TINTA BRAILLE DE 200 COPIAS DEL DECRETO 1421 DE 2017 (SUBDIRECCION)</t>
  </si>
  <si>
    <t>REMISIÓN No. 186-2018</t>
  </si>
  <si>
    <t>O.P. No. 177-2018</t>
  </si>
  <si>
    <t>Jessica Giraldo - (Impresión en braille en tinta UV LED de un (1) aviso en acrilico suministrado por el cliente)</t>
  </si>
  <si>
    <t>REMISIÓN No. 187-2018</t>
  </si>
  <si>
    <t>O.P. No. 188-2018</t>
  </si>
  <si>
    <t>TRANSCRIPCION E IMPRESIÓN EN TINTA BRAILLE CUENTO LA SUEGRA DEL DIABLO (950UNIDADES PARA DOTACIÓN Y 50 PARA VENTA EN LA TIENDA)</t>
  </si>
  <si>
    <t>REMISIÓN No. 188-2018</t>
  </si>
  <si>
    <t>O.P. No. 178-2018</t>
  </si>
  <si>
    <t>ALIANZA  - (IMPRESIÓN EN BRAILLE EN TINTA UV LED DE 9 AVISOS IMPRESOS SOBRE ACRILICOS SUMINISTRADOS POR EL CLIENTE)</t>
  </si>
  <si>
    <t>REMISIÓN No. 189-2018</t>
  </si>
  <si>
    <t>O.P. No. 187-2018</t>
  </si>
  <si>
    <t>TRANSCRIPCION E IMPRESIÓN DE LA GUIA PARA EL ACCESO A LA INFORMACIÓN (SUBDIRECCION)</t>
  </si>
  <si>
    <t>REMISIÓN No. 190-2018</t>
  </si>
  <si>
    <t>O.P. No. 174-2018</t>
  </si>
  <si>
    <t>IMPRESIÓN EN BRAILLE DE FACTURAS GAS NATURAL - NOVIEMBRE</t>
  </si>
  <si>
    <t>REMISIÓN No. 191-2018</t>
  </si>
  <si>
    <t>O.P. No. 175-2018</t>
  </si>
  <si>
    <t>Impresión de 500 calendarios INCI para rendición de cuentas</t>
  </si>
  <si>
    <t>REMISIÓN No. 192-2018</t>
  </si>
  <si>
    <t>O.P. No. 186-2018</t>
  </si>
  <si>
    <t>Graficas Jaiber-(Impresión en braille de 1 Lámina de Zinc - Referencia Farmacéutica: DOLORO)</t>
  </si>
  <si>
    <t>REMISIÓN No. 193-2018</t>
  </si>
  <si>
    <t>O.P. No.192-2018</t>
  </si>
  <si>
    <t>Impresión en tinta braille de un parcial de 1.000 calendarios INCI 2019 para distribución (Comunicaciones-Subdirección)</t>
  </si>
  <si>
    <t>REMISIÓN No. 194-2018</t>
  </si>
  <si>
    <t>O.P. No. 191-2018</t>
  </si>
  <si>
    <t>VISIÓN IMPRESORES (Impresión en braille de 2 Láminas de Zinc - Referencia Farmacéutica: TOBRACORT-TOBRANAX)</t>
  </si>
  <si>
    <t>REMISIÓN No. 195-2018</t>
  </si>
  <si>
    <t>O.P. No.195-2018</t>
  </si>
  <si>
    <t>Rempresión en tinta braille de un parcial de 2.000 calendarios INCI 2019 para distribución (Comunicaciones-Subdirección)</t>
  </si>
  <si>
    <t>REMISIÓN No. 196-2018</t>
  </si>
  <si>
    <t>O.P. No. 194-2018</t>
  </si>
  <si>
    <t>IMPRESIÓN EN BRAILLE EN TINTA UV LED DE 5  ACRILICOS SUMINISTRADOS POR EL CLIENTE-CARLOS ALBERTO DUQUE</t>
  </si>
  <si>
    <t>REMISIÓN No. 197-2018</t>
  </si>
  <si>
    <t>O.P. No. 201-2018</t>
  </si>
  <si>
    <t>SIGN LINE - (Impresión en braille en dos (2) Láminas de Zinc - Avisos de señalización y otros - Tamaño carta)</t>
  </si>
  <si>
    <t>REMISIÓN No. 198-2018</t>
  </si>
  <si>
    <t>O.P. No.202-2018</t>
  </si>
  <si>
    <t>Impresión en tinta braille de un parcial de 1.500 calendarios INCI 2019 para distribución (Comunicaciones-Subdirección)</t>
  </si>
  <si>
    <t>REMISIÓN No. 199-2018</t>
  </si>
  <si>
    <t>O.P. No. 200-2018</t>
  </si>
  <si>
    <t>IMPRESIÓN EN TINTA BRAILLE CARTILLA PARQUES NATURALES ECOLOGICOS DEL TERRITORIO CAR</t>
  </si>
  <si>
    <t>REMISIÓN No. 200-2018</t>
  </si>
  <si>
    <t>O.P. No. 193-2018</t>
  </si>
  <si>
    <t>FACTURAS CODENSA - NOVIEMBRE 2018</t>
  </si>
  <si>
    <t>REMISIÓN No. 201-2018</t>
  </si>
  <si>
    <t>O.P. No.176-2018</t>
  </si>
  <si>
    <t>PROCURADURIA -TRANSCRIPCION E IMPRESIÓN EN TINTA BRAILLE LEY 1712 DE 2014 (CONTRATO 179-134-2018)</t>
  </si>
  <si>
    <t>REMISIÓN No. 202-2018</t>
  </si>
  <si>
    <t>O.P. No. 189-2018</t>
  </si>
  <si>
    <t>IMPRESIÓN EN BRAILLE DE FACTURAS GAS NATURAL - DICIEMBRE 2018</t>
  </si>
  <si>
    <t>REMISIÓN No. 001-2019</t>
  </si>
  <si>
    <t>O.P. No. 196-2018</t>
  </si>
  <si>
    <t>FACTURAS CODENSA - DICIEMBRE 2018</t>
  </si>
  <si>
    <t>REMISIÓN No. 002-2019</t>
  </si>
  <si>
    <t>O.P. No.197-2018</t>
  </si>
  <si>
    <t>Reimpresión en tinta braille de 5.100 insertos cuadernos Neojaverianos</t>
  </si>
  <si>
    <t>REMISIÓN No. 003-2019</t>
  </si>
  <si>
    <t>O.P. No. 002-2019</t>
  </si>
  <si>
    <t>REMISIÓN No. 004-2019</t>
  </si>
  <si>
    <t>O.P. No.006-2019</t>
  </si>
  <si>
    <t>REMISIÓN No. 005-2019</t>
  </si>
  <si>
    <t>O.P. No.007-2019</t>
  </si>
  <si>
    <t>ALPIGRAMA- (Impresión en braille de 226 tamaños, referencia tarjetas de presentación suministradas por el cliente en 1 lámina de Zinc )</t>
  </si>
  <si>
    <t>REMISIÓN No. 006-2019</t>
  </si>
  <si>
    <t>O.P. No.008-2019</t>
  </si>
  <si>
    <t>REMISIÓN No. 007-2019</t>
  </si>
  <si>
    <t>O.P. No.009-2019</t>
  </si>
  <si>
    <t>Cuadernos para escritura braille - anillo delgado (14 mm)</t>
  </si>
  <si>
    <t>REMISIÓN No. 008-2019</t>
  </si>
  <si>
    <t>O.P. No. 010-2019</t>
  </si>
  <si>
    <t>IMPRESIÓN EN BRAILLE DE FACTURAS GAS NATURAL - ENERO 2019</t>
  </si>
  <si>
    <t>REMISIÓN No. 009-2019</t>
  </si>
  <si>
    <t>O.P. No. 003-2019</t>
  </si>
  <si>
    <t>Graficas Jaiber-(Impresión en braille de 2 Láminas de Zinc - Referencia Farmacéutica:MUSCULARE 10mg-MUSCULARE 5mg)</t>
  </si>
  <si>
    <t>REMISIÓN No. 010-2019</t>
  </si>
  <si>
    <t>O.P. No.011-2019</t>
  </si>
  <si>
    <t>JET IMPRESORES- Una (1) lámina de Zinc impresa en braille</t>
  </si>
  <si>
    <t>REMISIÓN No. 011-2019</t>
  </si>
  <si>
    <t>O.P. No.012-2019</t>
  </si>
  <si>
    <t>GJ COMUNICACIONES SAS- Una (1) lámina de Zinc impresa en braille</t>
  </si>
  <si>
    <t>REMISIÓN No. 012-2019</t>
  </si>
  <si>
    <t>O.P. No.013-2019</t>
  </si>
  <si>
    <t>REMISIÓN No. 013-2019</t>
  </si>
  <si>
    <t>O.P. No.014-2019</t>
  </si>
  <si>
    <t>Cuadernos para escritura braille - anillo grueso (25 mm)- Venta Tienda</t>
  </si>
  <si>
    <t>REMISIÓN No. 014-2019</t>
  </si>
  <si>
    <t>O.P. No. 015-2019</t>
  </si>
  <si>
    <t>Impresión en tinta braille de 8.000 calendarios sudameris</t>
  </si>
  <si>
    <t>REMISIÓN No. 015-2019</t>
  </si>
  <si>
    <t>O.P. No. 001-2019</t>
  </si>
  <si>
    <t>PROCURADURIA -TRANSCRIPCION E IMPRESIÓN EN TINTA BRAILLE "ABC DEL ACCESO A LA INFORMACIÓN PÚBLICA TRANSPARENCIA PASIVA (CONTRATO 179-134-2018)</t>
  </si>
  <si>
    <t>REMISIÓN No. 016-2019</t>
  </si>
  <si>
    <t>O.P. No. 198-2018</t>
  </si>
  <si>
    <t>FACTURAS CODENSA - ENERO 2019</t>
  </si>
  <si>
    <t>REMISIÓN No. 017-2019</t>
  </si>
  <si>
    <t>O.P. No.004-2019</t>
  </si>
  <si>
    <t>IMPRESIÓN EN BRAILLE EN TINTA UV LED DE UN (1) ACRILICO SUMINISTRADO POR EL CLIENTE-NATALIA AVELLA ACOSTA</t>
  </si>
  <si>
    <t>REMISIÓN No. 018-2019</t>
  </si>
  <si>
    <t>O.P. No. 016-2019</t>
  </si>
  <si>
    <t>REIMPRESIÓN EN TINTA BRAILLE  DE VOLANTES CONSULTORIO JURIDICO INCI  (SUBDIRECCION)</t>
  </si>
  <si>
    <t>REMISIÓN No. 019-2019</t>
  </si>
  <si>
    <t>O.P. No. 022-2019</t>
  </si>
  <si>
    <t>VISIÓN IMPRESORES-(Impresión en braille de 1 Lámina de Zinc - Referencia Farmacéutica:Trobacort)</t>
  </si>
  <si>
    <t>REMISIÓN No. 020-2019</t>
  </si>
  <si>
    <t>O.P. No.023-2019</t>
  </si>
  <si>
    <t>VISIÓN IMPRESORES-(Impresión en braille de 1 Lámina de Zinc - Referencia Farmacéutica:Lagrigen)</t>
  </si>
  <si>
    <t>REMISIÓN No. 021-2019</t>
  </si>
  <si>
    <t>O.P. No.024-2019</t>
  </si>
  <si>
    <t>PROCURADURIA -TRANSCRIPCION E IMPRESIÓN EN TINTA BRAILLE "ABC DEL ACCESO A LA INFORMACIÓN PÚBLICA TRANSPARENCIA ACTIVA (CONTRATO 179-134-2018)</t>
  </si>
  <si>
    <t>REMISIÓN No. 022-2019</t>
  </si>
  <si>
    <t>O.P. No. 190-2018</t>
  </si>
  <si>
    <t>PROCURADURIA -TRANSCRIPCION E IMPRESIÓN EN TINTA BRAILLE "ABC DEL ACCESO A LA INFORMACIÓN PÚBLICA  (CONTRATO 179-134-2018)</t>
  </si>
  <si>
    <t>REMISIÓN No. 023-2019</t>
  </si>
  <si>
    <t>O.P. No. 199-2018</t>
  </si>
  <si>
    <t>REMISIÓN No. 024-2019</t>
  </si>
  <si>
    <t>O.P. No.025-2019</t>
  </si>
  <si>
    <t>IMPRESIÓN EN BRAILLE EN TINTA UV LED DE CATORCE (14) ACRILICOS SUMINISTRADOS POR EL CLIENTE-FUNDAMASTRANTO</t>
  </si>
  <si>
    <t>REMISIÓN No. 025-2019</t>
  </si>
  <si>
    <t>O.P. No. 017-2019</t>
  </si>
  <si>
    <t>IMPRESIÓN EN BRAILLE DE FACTURAS GAS NATURAL - FEBRERO 2019</t>
  </si>
  <si>
    <t>REMISIÓN No. 026-2019</t>
  </si>
  <si>
    <t>O.P. No. 019-2019</t>
  </si>
  <si>
    <t xml:space="preserve">TRANSCRIPCION E IMPRESIÓN EN TINTA BRAILLE CUENTO POR QUÉ TIENE MANCHAS EL LEOPARDO </t>
  </si>
  <si>
    <t>REMISIÓN No. 027-2019</t>
  </si>
  <si>
    <t>O.P. No. 181-2018</t>
  </si>
  <si>
    <t>Impresión en tinta braille de 300 cartillas de derechos y deberes EPS Sanitas- KERALTY</t>
  </si>
  <si>
    <t>REMISIÓN No. 028-2019</t>
  </si>
  <si>
    <t>O.P. No. 005-2019</t>
  </si>
  <si>
    <t>ICANH-Impresión en tinta braille de "Libro San Agustín - De piedras y estatuas"</t>
  </si>
  <si>
    <t>REMISIÓN No. 029-2019</t>
  </si>
  <si>
    <t>O.P. No. 018-2019</t>
  </si>
  <si>
    <t>REMISIÓN No. 030-2019</t>
  </si>
  <si>
    <t>O.P. No.026-2019</t>
  </si>
  <si>
    <t>FACTURAS CODENSA - FEBRERO 2019</t>
  </si>
  <si>
    <t>REMISIÓN No. 031-2019</t>
  </si>
  <si>
    <t>O.P. No.020-2019</t>
  </si>
  <si>
    <t>Graficas Jaiber-(Impresión en braille de 3 Láminas de Zinc - Referencia Farmacéutica: Etox 60 mg-Etox 90 mg-Etox 120 mg)</t>
  </si>
  <si>
    <t>REMISIÓN No. 032-2019</t>
  </si>
  <si>
    <t>O.P. No.030-2019</t>
  </si>
  <si>
    <t>Impresión en tinta braille Compilado de cuentos "concurso cuentos 2017"</t>
  </si>
  <si>
    <t>REMISIÓN No. 033-2019</t>
  </si>
  <si>
    <t>O.P. No. 029-2019</t>
  </si>
  <si>
    <t xml:space="preserve">Cuadernos para escritura braille </t>
  </si>
  <si>
    <t>REMISIÓN No. 034-2019</t>
  </si>
  <si>
    <t>O.P. No. 021-2019</t>
  </si>
  <si>
    <t>Reimpresión Decreto 2011 de 2017 en Tinta Braille</t>
  </si>
  <si>
    <t>REMISIÓN No. 035-2019</t>
  </si>
  <si>
    <t>O.P. No. 031-2019</t>
  </si>
  <si>
    <t>Reimpresión en tinta braille Decreto 1350 de 2018</t>
  </si>
  <si>
    <t>REMISIÓN No. 036-2019</t>
  </si>
  <si>
    <t>O.P. No. 032-2019</t>
  </si>
  <si>
    <t>REMISIÓN No. 037-2019</t>
  </si>
  <si>
    <t>O.P. No.033-2019</t>
  </si>
  <si>
    <t>Impresión en braille en tinta uv led de nueve (9) acrílicos suministrados por el cliente-LUIS QUITIAN</t>
  </si>
  <si>
    <t>REMISIÓN No. 038-2019</t>
  </si>
  <si>
    <t>O.P. No. 034-2019</t>
  </si>
  <si>
    <t xml:space="preserve">Impresión en tinta braille  "Tarjetas de presentación Bancoldex" </t>
  </si>
  <si>
    <t>REMISIÓN No. 039-2019</t>
  </si>
  <si>
    <t>O.P. No. 036-2019</t>
  </si>
  <si>
    <t>ASESORIA LOGISTICA LG E.U.-Impresión en braille de 1 Lámina de Zinc</t>
  </si>
  <si>
    <t>REMISIÓN No. 040-2019</t>
  </si>
  <si>
    <t>O.P. No.037-2019</t>
  </si>
  <si>
    <t>TRANSCRIPCION E IMPRESIÓN EN TINTA BRAILLE CUENTO AVENTURAS DE ULISES</t>
  </si>
  <si>
    <t>REMISIÓN No. 041-2019</t>
  </si>
  <si>
    <t>O.P. No. 180-2018</t>
  </si>
  <si>
    <t>IMPRESIÓN EN BRAILLE DE FACTURAS GAS NATURAL - MARZO 2019</t>
  </si>
  <si>
    <t>REMISIÓN No. 042-2019</t>
  </si>
  <si>
    <t>O.P. No. 027-2019</t>
  </si>
  <si>
    <t>GRAFICAS MUNDIAL-(Impresión en braille de 1 Lámina de Zinc - Referencia Farmacéutica: Zytiga 500 mg)</t>
  </si>
  <si>
    <t>REMISIÓN No. 043-2019</t>
  </si>
  <si>
    <t>O.P. No.043-2019</t>
  </si>
  <si>
    <t>REMISIÓN No. 044-2019</t>
  </si>
  <si>
    <t>O.P. No.044-2019</t>
  </si>
  <si>
    <t xml:space="preserve">Impresión en tinta braille  "Cuento Por qué el elefante tiene la trompa así" </t>
  </si>
  <si>
    <t>REMISIÓN No. 045-2019</t>
  </si>
  <si>
    <t>O.P. No. 035-2019</t>
  </si>
  <si>
    <t>ARCO Grupo Bancoldex-Impresión en tinta braille Brochure "Conoce nuestro portafolio"</t>
  </si>
  <si>
    <t>REMISIÓN No. 046-2019</t>
  </si>
  <si>
    <t>O.P. No. 045-2019</t>
  </si>
  <si>
    <t>FACTURAS CODENSA - MARZO 2019</t>
  </si>
  <si>
    <t>REMISIÓN No. 047-2019</t>
  </si>
  <si>
    <t>O.P. No.028-2019</t>
  </si>
  <si>
    <t>ALIGRAF-(Impresión en braille de 2 Láminas de Zinc - Referencia Farmacéutica:Coraprol)</t>
  </si>
  <si>
    <t>REMISIÓN No. 048-2019</t>
  </si>
  <si>
    <t>O.P. No.046-2019</t>
  </si>
  <si>
    <t>PAPEL BOND 115GR. CARTA X  500 HOJAS (TIENDA)</t>
  </si>
  <si>
    <t>REMISIÓN No. 049-2019</t>
  </si>
  <si>
    <t>O.P. No. 041-2019</t>
  </si>
  <si>
    <t>PAPEL BOND 115GR. CARTA X  100 HOJAS (TIENDA)</t>
  </si>
  <si>
    <t>REMISIÓN No. 050-2019</t>
  </si>
  <si>
    <t>O.P. No. 042-2019</t>
  </si>
  <si>
    <t>REMISIÓN No. 051-2019</t>
  </si>
  <si>
    <t>O.P. No.053-2019</t>
  </si>
  <si>
    <t>ALIGRAF-(Impresión en braille de 1 Lámina de Zinc - Referencia Farmacéutica:Coraprol)</t>
  </si>
  <si>
    <t>REMISIÓN No. 052-2019</t>
  </si>
  <si>
    <t>O.P. No.049-2019</t>
  </si>
  <si>
    <t>CONSORCIO IDU-Impresión en tinta braille de 100 tarjetas de presentación</t>
  </si>
  <si>
    <t>REMISIÓN No. 053-2019</t>
  </si>
  <si>
    <t>O.P. No. 051-2019</t>
  </si>
  <si>
    <t>Graficas Jaiber-(Impresión en braille de 3 Láminas de Zinc - Referencia Farmacéutica: Etoricoxib 60 mg-Etoricoxib 90 mg-Etoricoxib 120 mg)</t>
  </si>
  <si>
    <t>REMISIÓN No. 054-2019</t>
  </si>
  <si>
    <t>O.P. No.052-2019</t>
  </si>
  <si>
    <t>Impresión en tinta braille de alfabetos Inci</t>
  </si>
  <si>
    <t>REMISIÓN No. 055-2019</t>
  </si>
  <si>
    <t>O.P. No. 047-2019</t>
  </si>
  <si>
    <t>Impresión de 60 unidades en tinta braille de 2 cuentos ganadores del concurso de cuento en braille 2017 para la feria del libro</t>
  </si>
  <si>
    <t>REMISIÓN No. 056-2019</t>
  </si>
  <si>
    <t>O.P. No. 054-2019</t>
  </si>
  <si>
    <t>Impresión en braille en tinta uv led de un (1) acrílico suministrado por el cliente-CONSORCIO IDU</t>
  </si>
  <si>
    <t>REMISIÓN No. 057-2019</t>
  </si>
  <si>
    <t>O.P. No. 050-2019</t>
  </si>
  <si>
    <t>REMISIÓN No. 058-2019</t>
  </si>
  <si>
    <t>O.P. No.055-2019</t>
  </si>
  <si>
    <t>Impresión en tinta braille de 40 portadas para cuadernos de escirtura braille para venta en la tienda (Corrección)</t>
  </si>
  <si>
    <t>REMISIÓN No. 059-2019</t>
  </si>
  <si>
    <t>O.P. No. 048-2019</t>
  </si>
  <si>
    <t>ALIGRAF-(Impresión en braille de 1 Lámina de Zinc - Referencia Farmacéutica:INVITA D3 5.600 ui soft capsules)</t>
  </si>
  <si>
    <t>REMISIÓN No. 060-2019</t>
  </si>
  <si>
    <t>O.P. No.057-2019</t>
  </si>
  <si>
    <t>Impresión en tinta braille de alfabetos CRAC</t>
  </si>
  <si>
    <t>REMISIÓN No. 061-2019</t>
  </si>
  <si>
    <t>O.P. No. 056-2019</t>
  </si>
  <si>
    <t>FACTURAS CODENSA - ABRIL 2019</t>
  </si>
  <si>
    <t>REMISIÓN No. 062-2019</t>
  </si>
  <si>
    <t>O.P. No.040-2019</t>
  </si>
  <si>
    <t>JET IMPRESORES- Dos (2) láminas de Zinc impresa en braille</t>
  </si>
  <si>
    <t>REMISIÓN No. 063-2019</t>
  </si>
  <si>
    <t>O.P. No.059-2019</t>
  </si>
  <si>
    <t>ESTRATEGIAS PEDAGOGICAS PARA LA ENSEÑANZA DEL INGLES</t>
  </si>
  <si>
    <t>REMISIÓN No. 064-2019</t>
  </si>
  <si>
    <t>O.P. No. 058-2019</t>
  </si>
  <si>
    <t>ALIGRAF-(Impresión en braille de 1 Lámina de Zinc - Referencia Farmacéutica:CEBION 1 G)</t>
  </si>
  <si>
    <t>REMISIÓN No. 065-2019</t>
  </si>
  <si>
    <t>O.P. No.060-2019</t>
  </si>
  <si>
    <t>REMISIÓN No. 066-2019</t>
  </si>
  <si>
    <t>O.P. No.062-2019</t>
  </si>
  <si>
    <t>Impresión en braille en tinta uv led de seis (6) acrílicos suministrados por el cliente-NOTARIA DE COTA</t>
  </si>
  <si>
    <t>REMISIÓN No. 067-2019</t>
  </si>
  <si>
    <t>O.P. No. 063-2019</t>
  </si>
  <si>
    <t>ALIGRAF-(Impresión en braille de 1 Lámina de Zinc - Referencia Farmacéutica:PLAQUINOL)</t>
  </si>
  <si>
    <t>REMISIÓN No. 068-2019</t>
  </si>
  <si>
    <t>O.P. No.064-2019</t>
  </si>
  <si>
    <t>FACTURAS CODENSA - MAYO 2019</t>
  </si>
  <si>
    <t>REMISIÓN No. 069-2019</t>
  </si>
  <si>
    <t>O.P. No.065-2019</t>
  </si>
  <si>
    <t>IMPRESIÓN EN TINTA BRAILLE PORTAFOLIO DE SERVICIOS DE FINAGRO</t>
  </si>
  <si>
    <t>REMISIÓN No. 070-2019</t>
  </si>
  <si>
    <t>O.P. No. 067-2019</t>
  </si>
  <si>
    <t>Cuadernos para escritura Baja Visión (850 Dotación y 500 Venta Tienda)</t>
  </si>
  <si>
    <t>REMISIÓN No. 071-2019</t>
  </si>
  <si>
    <t>O.P. No. 038-2019</t>
  </si>
  <si>
    <t>IMAGEN Y SEÑALIZACION-Seis (6) lámina de Zinc impresa en braille</t>
  </si>
  <si>
    <t>REMISIÓN No. 072-2019</t>
  </si>
  <si>
    <t>O.P. No.066-2019</t>
  </si>
  <si>
    <t>Omar Serrano Pérez-Una (1) lámina de Zinc impresa en braille</t>
  </si>
  <si>
    <t>REMISIÓN No. 073-2019</t>
  </si>
  <si>
    <t>O.P. No.068-2019</t>
  </si>
  <si>
    <t>IMAGEN Y SEÑALIZACION-Una (1) lámina de Zinc impresa en braille</t>
  </si>
  <si>
    <t>REMISIÓN No. 074-2019</t>
  </si>
  <si>
    <t>O.P. No.071-2019</t>
  </si>
  <si>
    <t>CRUZ ROJA-Seis (6) láminas de Zinc impresa en braille</t>
  </si>
  <si>
    <t>REMISIÓN No. 075-2019</t>
  </si>
  <si>
    <t>O.P. No.072-2019</t>
  </si>
  <si>
    <t>FACTURAS CODENSA - JUNIO 2019</t>
  </si>
  <si>
    <t>REMISIÓN No. 076-2019</t>
  </si>
  <si>
    <t>O.P. No.069-2019</t>
  </si>
  <si>
    <t>Impresión en braille en tinta uv led de un (1) acrílico suministrado por el cliente-NOTARIA UNICA GAMARRA-CESAR</t>
  </si>
  <si>
    <t>REMISIÓN No. 077-2019</t>
  </si>
  <si>
    <t>O.P. No. 073-2019</t>
  </si>
  <si>
    <t>Impresión en braille en tinta uv led de un (1) acrílico suministrado por el cliente-NOTARIA UNICA LA GLORIA -CESAR</t>
  </si>
  <si>
    <t>REMISIÓN No. 078-2019</t>
  </si>
  <si>
    <t>O.P. No. 074-2019</t>
  </si>
  <si>
    <t>REMISIÓN No. 079-2019</t>
  </si>
  <si>
    <t>O.P. No.075-2019</t>
  </si>
  <si>
    <t>ARTE LITOGRAFICO-IMPRESIÓN EN LAMINA DE ZINC DE SIETE (7) REFERENCIAS FARMACÉUTICAS</t>
  </si>
  <si>
    <t>REMISIÓN No. 080-2019</t>
  </si>
  <si>
    <t>O.P. No.076-2019</t>
  </si>
  <si>
    <t>Impresión en tinta braille de tarjetas de presentación - Dr. Jairo Rául Clopatofsky Ghisays</t>
  </si>
  <si>
    <t>REMISIÓN No. 081-2019</t>
  </si>
  <si>
    <t>O.P. No.077-2019</t>
  </si>
  <si>
    <t>ARCO BANCOLDEX - Impresión en braille en tinta uv led de treinta y cinco  (35) avisos en material suministrado por el cliente</t>
  </si>
  <si>
    <t>REMISIÓN No. 082-2019</t>
  </si>
  <si>
    <t>O.P. No. 078-2019</t>
  </si>
  <si>
    <t>COMSILA- Dos (2) láminas de Zinc impresa en braille</t>
  </si>
  <si>
    <t>REMISIÓN No. 083-2019</t>
  </si>
  <si>
    <t>O.P. No.080-2019</t>
  </si>
  <si>
    <t>PARQUE EXPLORA - Impresión en tinta y braille en tinta uv led sobre vinilo adhesivo suministrado por el cliente</t>
  </si>
  <si>
    <t>REMISIÓN No. 084-2019</t>
  </si>
  <si>
    <t>O.P. No. 079-2019</t>
  </si>
  <si>
    <t>REMISIÓN No. 085-2019</t>
  </si>
  <si>
    <t>O.P. No.081-2019</t>
  </si>
  <si>
    <t>LITOPAPELES OCHOA S.A.S-IMPRESIÓN EN LAMINA DE ZINC DE UNA  (1) REFERENCIA FARMACÉUTICA UÑAS DE HIERRO</t>
  </si>
  <si>
    <t>REMISIÓN No. 086-2019</t>
  </si>
  <si>
    <t>O.P. No.082-2019</t>
  </si>
  <si>
    <t>GRAFICAS JAIBER -IMPRESIÓN EN LAMINA DE ZINC DE UNA  (1) REFERENCIA FARMACÉUTICA ETOX 60 mg</t>
  </si>
  <si>
    <t>REMISIÓN No. 087-2019</t>
  </si>
  <si>
    <t>O.P. No.083-2019</t>
  </si>
  <si>
    <t xml:space="preserve">Impresión en tinta braille  "Don Quijote de la Mancha" </t>
  </si>
  <si>
    <t>REMISIÓN No. 088-2019</t>
  </si>
  <si>
    <t>O.P. No. 061-2019</t>
  </si>
  <si>
    <t>BANCO DE MICROFINANZAS BANCAMIA S.A.-Impresión en braille en tinta uv led de un (1) aviso en material suministrado por el cliente</t>
  </si>
  <si>
    <t>REMISIÓN No. 089-2019</t>
  </si>
  <si>
    <t>O.P. No. 084-2019</t>
  </si>
  <si>
    <t>Impresión en tinta braille "cuentos de las mil y una noches"</t>
  </si>
  <si>
    <t>REMISIÓN No. 090-2019</t>
  </si>
  <si>
    <t>O.P. No. 086-2019</t>
  </si>
  <si>
    <t>Impresión en tinta braille "Cuento Médicos Naturales"</t>
  </si>
  <si>
    <t>REMISIÓN No. 091-2019</t>
  </si>
  <si>
    <t>O.P. No. 088-2019</t>
  </si>
  <si>
    <t>Reimpresión en tinta cartilla "¿Cómo guiar y brindar ayuda a una persona con discapacidad?"</t>
  </si>
  <si>
    <t>REMISIÓN No. 092-2019</t>
  </si>
  <si>
    <t>O.P. No. 089-2019</t>
  </si>
  <si>
    <t>Impresión en tinta braille "Libro Fabulas"</t>
  </si>
  <si>
    <t>REMISIÓN No. 093-2019</t>
  </si>
  <si>
    <t>O.P. No. 090-2019</t>
  </si>
  <si>
    <t>Reimpresión en tinta cartilla "Gotas de pedagogía para la enseñanza de las ciencias a estudiantes de discapacidad visual"</t>
  </si>
  <si>
    <t>REMISIÓN No. 094-2019</t>
  </si>
  <si>
    <t>O.P. No. 091-2019</t>
  </si>
  <si>
    <t>Reimpresión en tinta cartilla "Material didactico para estudiantes con discapacidad visual"</t>
  </si>
  <si>
    <t>REMISIÓN No. 095-2019</t>
  </si>
  <si>
    <t>O.P. No. 092-2019</t>
  </si>
  <si>
    <t>Reimpresión en tinta cartilla "Estrategias pedagogógicas y recomendaciones para la atención de estudiantes con discapacidad visual en el aula escolar"</t>
  </si>
  <si>
    <t>REMISIÓN No. 096-2019</t>
  </si>
  <si>
    <t>O.P. No. 095-2019</t>
  </si>
  <si>
    <t>Reimpresión en tinta folleto "Pautas para la identificación de personas con baja visión"</t>
  </si>
  <si>
    <t>REMISIÓN No. 097-2019</t>
  </si>
  <si>
    <t>O.P. No. 094-2019</t>
  </si>
  <si>
    <t>Impresión en tinta braille cuento "Tío conejo quiere ser grande"</t>
  </si>
  <si>
    <t>REMISIÓN No. 098-2019</t>
  </si>
  <si>
    <t>O.P. No. 096-2019</t>
  </si>
  <si>
    <t>BANCOLOMBIA-LÁMINA DE ZINC PARA RESPUESTA (ANDRES ZAMARRA)</t>
  </si>
  <si>
    <t>REMISIÓN No. 099-2019</t>
  </si>
  <si>
    <t>O.P. No.097-2019</t>
  </si>
  <si>
    <t xml:space="preserve">ESPACIO CREATIVO IMPRESORES- IMPRESIÓN EN DOS (2) LÁMINAS DE ZINC </t>
  </si>
  <si>
    <t>REMISIÓN No. 100-2019</t>
  </si>
  <si>
    <t>O.P. No.098-2019</t>
  </si>
  <si>
    <t>ARTE LITOGRAFICO-IMPRESIÓN EN LAMINA DE ZINC DE DIEZ (10) REFERENCIAS FARMACÉUTICAS</t>
  </si>
  <si>
    <t>REMISIÓN No. 101-2019</t>
  </si>
  <si>
    <t>O.P. No.099-2019</t>
  </si>
  <si>
    <t>FACTURAS CODENSA - JULIO 2019</t>
  </si>
  <si>
    <t>REMISIÓN No. 102-2019</t>
  </si>
  <si>
    <t>O.P. No.100-2019</t>
  </si>
  <si>
    <t>CRUZ ROJA-Una (1) lámina de Zinc impresa en braille</t>
  </si>
  <si>
    <t>REMISIÓN No. 103-2019</t>
  </si>
  <si>
    <t>O.P. No.101-2019</t>
  </si>
  <si>
    <t>FUNDACION TOURTUGAS-Impresión en braille cartilla de Jaimito Explorador</t>
  </si>
  <si>
    <t>REMISIÓN No. 104-2019</t>
  </si>
  <si>
    <t>O.P. No. 085-2019</t>
  </si>
  <si>
    <t>COMSILA- Anillado y armado de cuadernos braille con papel suministrado por el cliente</t>
  </si>
  <si>
    <t>REMISIÓN No. 105-2019</t>
  </si>
  <si>
    <t>O.P. No.104-2019</t>
  </si>
  <si>
    <t>ALIGRAF-IMPRESIÓN EN LAMINA DE ZINC DE UNA (1) REFERENCIA FARMACÉUTICA</t>
  </si>
  <si>
    <t>REMISIÓN No. 106-2019</t>
  </si>
  <si>
    <t>O.P. No.105-2019</t>
  </si>
  <si>
    <t>Impresión en tinta braille "Libro Meñique"</t>
  </si>
  <si>
    <t>REMISIÓN No. 107-2019</t>
  </si>
  <si>
    <t>O.P. No. 093-2019</t>
  </si>
  <si>
    <t>Impresión en tinta braille "Libro Romeo y Julieta"</t>
  </si>
  <si>
    <t>REMISIÓN No. 108-2019</t>
  </si>
  <si>
    <t>O.P. No. 103-2019</t>
  </si>
  <si>
    <t>REMISIÓN No. 109-2019</t>
  </si>
  <si>
    <t>O.P. No.119-2019</t>
  </si>
  <si>
    <t>ARTE LITOGRAFICO-IMPRESIÓN EN LAMINA DE ZINC DE UNA (1) REFERENCIA FARMACÉUTICA</t>
  </si>
  <si>
    <t>REMISIÓN No. 110-2019</t>
  </si>
  <si>
    <t>O.P. No.120-2019</t>
  </si>
  <si>
    <t>Impresión en tinta braille "Derechos y deberes del consumidor"-SUPERINTENDENCIA DE INDUSTRIA Y COMERCIO</t>
  </si>
  <si>
    <t>REMISIÓN No. 111-2019</t>
  </si>
  <si>
    <t>O.P. No. 117-2019</t>
  </si>
  <si>
    <t>Impresión en tinta braille "Cartilla Con los datos personales todos dejamos huella"-SUPERINTENDENCIA DE INDUSTRIA Y COMERCIO</t>
  </si>
  <si>
    <t>REMISIÓN No. 112-2019</t>
  </si>
  <si>
    <t>O.P. No. 118-2019</t>
  </si>
  <si>
    <t>Impresión en tinta Folleto Biblioteca Virtual</t>
  </si>
  <si>
    <t>REMISIÓN No. 113-2019</t>
  </si>
  <si>
    <t>O.P. No. 121-2019</t>
  </si>
  <si>
    <t>REMISIÓN No. 114-2019</t>
  </si>
  <si>
    <t>O.P. No.123-2019</t>
  </si>
  <si>
    <t>REMISIÓN No. 115-2019</t>
  </si>
  <si>
    <t>O.P. No.124-2019</t>
  </si>
  <si>
    <t>VISION IMPRESORES-IMPRESIÓN EN LAMINA DE ZINC DE UNA (1) REFERENCIA FARMACÉUTICA</t>
  </si>
  <si>
    <t>REMISIÓN No. 116-2019</t>
  </si>
  <si>
    <t>O.P. No.125-2019</t>
  </si>
  <si>
    <t>REMISIÓN No. 117-2019</t>
  </si>
  <si>
    <t>O.P. No.102-2019</t>
  </si>
  <si>
    <t>Impresión en tinta braille "Libro El Irupe- Cuentos y leyendas de amor para niños"</t>
  </si>
  <si>
    <t>REMISIÓN No. 118-2019</t>
  </si>
  <si>
    <t>O.P. No. 108-2019</t>
  </si>
  <si>
    <t>ARTE LITOGRAFICO-IMPRESIÓN EN LAMINA DE ZINC DE UNA (1) REFERENCIA FARMACÉUTICA (TEARSOFT)</t>
  </si>
  <si>
    <t>REMISIÓN No. 119-2019</t>
  </si>
  <si>
    <t>O.P. No.126-2019</t>
  </si>
  <si>
    <t>ARTE LITOGRAFICO-IMPRESIÓN EN LAMINA DE ZINC DE UNA (1) REFERENCIA FARMACÉUTICA(TEARSOFT)</t>
  </si>
  <si>
    <t>REMISIÓN No. 120-2019</t>
  </si>
  <si>
    <t>O.P. No.127-2019</t>
  </si>
  <si>
    <t>Impresión en tinta braille "Libro Palabra Tul Nasa"</t>
  </si>
  <si>
    <t>REMISIÓN No. 121-2019</t>
  </si>
  <si>
    <t>O.P. No. 106-2019</t>
  </si>
  <si>
    <t>Impresión en tinta braille "Libro GUANINA Y SOTO MAYOR"</t>
  </si>
  <si>
    <t>REMISIÓN No. 122-2019</t>
  </si>
  <si>
    <t>O.P. No. 116-2019</t>
  </si>
  <si>
    <t>Impresión en tinta braille "Por el amor de guabonita-Cuentos de leyendas de amor para niños"</t>
  </si>
  <si>
    <t>REMISIÓN No. 123-2019</t>
  </si>
  <si>
    <t>O.P. No. 113-2019</t>
  </si>
  <si>
    <t>GRAFICAS JAIBER-IMPRESIÓN EN LAMINA DE ZINC DE CUATRO (4) REFERENCIAS FARMACÉUTICAS</t>
  </si>
  <si>
    <t>REMISIÓN No. 124-2019</t>
  </si>
  <si>
    <t>O.P. No.128-2019</t>
  </si>
  <si>
    <t>Impresión en tinta braille "Libro Relatos del Pueblo Suikani"</t>
  </si>
  <si>
    <t>REMISIÓN No. 125-2019</t>
  </si>
  <si>
    <t>O.P. No. 107-2019</t>
  </si>
  <si>
    <t>IMPRESIÓN TINTA BRAILLE "CARTA DE DERECHOS Y DEBERES DE LOS AFILIADOS EPS FAMISANAR"</t>
  </si>
  <si>
    <t>REMISIÓN No. 126-2019</t>
  </si>
  <si>
    <t>O.P. No. 114-2019</t>
  </si>
  <si>
    <t>Impresión en Tinta Braille  Documento Decreto No. 0140 de 2019 - Secretaría del Comité Distrital de Discapacidad de Riohacha</t>
  </si>
  <si>
    <t>REMISIÓN No. 127-2019</t>
  </si>
  <si>
    <t>O.P. No. 122-2019</t>
  </si>
  <si>
    <t>Impresión en tinta braille "Leyenda de Acoitrapa y Chuquillanto-Cuentos dey leyendas de amor para niños"</t>
  </si>
  <si>
    <t>REMISIÓN No. 128-2019</t>
  </si>
  <si>
    <t>O.P. No. 112-2019</t>
  </si>
  <si>
    <t>Impresión en tinta braille "Maria Tolete-Cuentos y leyendas de amor para niños"</t>
  </si>
  <si>
    <t>REMISIÓN No. 129-2019</t>
  </si>
  <si>
    <t>O.P. No. 115-2019</t>
  </si>
  <si>
    <t>Reimpresión Cartilla Interactuando con el braille-Orientaciones generales para la enseñanza del sistema de lectoescritura Braille</t>
  </si>
  <si>
    <t>REMISIÓN No. 130-2019</t>
  </si>
  <si>
    <t>O.P. No. 070-2019</t>
  </si>
  <si>
    <t>Impresión en tinta braille "Libro El tesoro de Quilcacé"</t>
  </si>
  <si>
    <t>REMISIÓN No. 131-2019</t>
  </si>
  <si>
    <t>O.P. No. 087-2019</t>
  </si>
  <si>
    <t>ARTE LITOGRAFICO-IMPRESIÓN EN LAMINA DE ZINC DE SEIS (6) REFERENCIAS FARMACÉUTICAS</t>
  </si>
  <si>
    <t>REMISIÓN No. 132-2019</t>
  </si>
  <si>
    <t>O.P. No.130-2019</t>
  </si>
  <si>
    <t>REY NARANJO-IMPRESIÓN EN DOS (2) LAMINA DE ZINC</t>
  </si>
  <si>
    <t>REMISIÓN No. 133-2019</t>
  </si>
  <si>
    <t>O.P. No.131-2019</t>
  </si>
  <si>
    <t xml:space="preserve">Impresión en tinta braille "Libro El Patito Feo" </t>
  </si>
  <si>
    <t>REMISIÓN No. 134-2019</t>
  </si>
  <si>
    <t>O.P. No. 110-2019</t>
  </si>
  <si>
    <t>PARADOXA-TU CUENTO TE CUENTA</t>
  </si>
  <si>
    <t>REMISIÓN No. 135-2019</t>
  </si>
  <si>
    <t>O.P. No. 132-2019</t>
  </si>
  <si>
    <t>PARADOXA-ESTATUAS BOGOTANAS</t>
  </si>
  <si>
    <t>REMISIÓN No. 136-2019</t>
  </si>
  <si>
    <t>O.P. No. 133-2019</t>
  </si>
  <si>
    <t>Impresión en tinta braille "La dulce Xali de Caligua"</t>
  </si>
  <si>
    <t>REMISIÓN No. 137-2019</t>
  </si>
  <si>
    <t>O.P. No. 134-2019</t>
  </si>
  <si>
    <t>FACTURAS CODENSA - SEPTIEMBRE 2019</t>
  </si>
  <si>
    <t>REMISIÓN No. 138-2019</t>
  </si>
  <si>
    <t>O.P. No.129-2019</t>
  </si>
  <si>
    <t>Impresión en tinta braille de 105.000 tarjetas electorales comisios Octubre 2019</t>
  </si>
  <si>
    <t>REMISIÓN No. 139-2019</t>
  </si>
  <si>
    <t>O.P. No. 135-2019</t>
  </si>
  <si>
    <t>Impresión en tinta braille de Concejo Bogotá y Concejo Medellín por cambios en la base de datos para los comisios Octubre 2019</t>
  </si>
  <si>
    <t>REMISIÓN No. 140-2019</t>
  </si>
  <si>
    <t>O.P. No. 136-2019</t>
  </si>
  <si>
    <t>REMISIÓN No. 141-2019</t>
  </si>
  <si>
    <t>O.P. No. 137-2019</t>
  </si>
  <si>
    <t>FACTURAS CODENSA - OCTUBRE 2019</t>
  </si>
  <si>
    <t>REMISIÓN No. 142-2019</t>
  </si>
  <si>
    <t>O.P. No.138-2019</t>
  </si>
  <si>
    <t>COLTRAUMA-Impresión en braille en tinta uv led de dos (2) avisos en material suministrado por el cliente</t>
  </si>
  <si>
    <t>REMISIÓN No. 143-2019</t>
  </si>
  <si>
    <t>O.P. No. 140-2019</t>
  </si>
  <si>
    <t>EMPRESA DE ACUEDUCTO Y ALCANTARILLADO DE VILLAVICENCIO ESP -Impresión en braille en tinta uv led de un (1) aviso en material suministrado por el INCI</t>
  </si>
  <si>
    <t>REMISIÓN No. 144-2019</t>
  </si>
  <si>
    <t>O.P. No. 141-2019</t>
  </si>
  <si>
    <t>VISION IMPRESORES-IMPRESIÓN EN LAMINA DE ZINC DE DOS (2) REFERENCIAS FARMACÉUTICAS</t>
  </si>
  <si>
    <t>REMISIÓN No. 145-2019</t>
  </si>
  <si>
    <t>O.P. No. 142-2019</t>
  </si>
  <si>
    <t>REMISIÓN No. 146-2019</t>
  </si>
  <si>
    <t>O.P. No. 143-2019</t>
  </si>
  <si>
    <t>Impresión en braille en tinta uv led de un (1) acrílico suministrado por el cliente-DNI</t>
  </si>
  <si>
    <t>REMISIÓN No. 147-2019</t>
  </si>
  <si>
    <t>O.P. No. 144-2019</t>
  </si>
  <si>
    <t>Impresión en braille en tinta uv led de dos (2) acrílicos suministrado por el cliente-DADEP</t>
  </si>
  <si>
    <t>REMISIÓN No. 148-2019</t>
  </si>
  <si>
    <t>O.P. No. 145-2019</t>
  </si>
  <si>
    <t>REMISIÓN No. 149-2019</t>
  </si>
  <si>
    <t>O.P. No. 146-2019</t>
  </si>
  <si>
    <t>ALIANZA GRAFICA-IMPRESIÓN EN LAMINA DE ZINC DE UNA (1) REFERENCIA FARMACÉUTICA (CEBION EFERV)</t>
  </si>
  <si>
    <t>REMISIÓN No. 150-2019</t>
  </si>
  <si>
    <t>O.P. No. 147-2019</t>
  </si>
  <si>
    <t>REMISIÓN No. 151-2019</t>
  </si>
  <si>
    <t>O.P. No. 148-2019</t>
  </si>
  <si>
    <t>GRAFICAS JAIBER-IMPRESIÓN EN LAMINA DE ZINC DE OCHO (8) REFERENCIA FARMACÉUTICA</t>
  </si>
  <si>
    <t>REMISIÓN No. 152-2019</t>
  </si>
  <si>
    <t>O.P. No. 149-2019</t>
  </si>
  <si>
    <t xml:space="preserve">LADIPRINT-IMPRESIÓN EN LAMINA DE ZINC DE TRES  (3) REFERENCIAS FARMACÉUTICAS </t>
  </si>
  <si>
    <t>REMISIÓN No. 153-2019</t>
  </si>
  <si>
    <t>O.P. No. 157-2019</t>
  </si>
  <si>
    <t>LITOPAPELES OCHOA S.A.S-IMPRESIÓN EN LAMINA DE ZINC DE UNA  (1) REFERENCIA FARMACÉUTICA AROBELL SECANTE DE ESMALTE</t>
  </si>
  <si>
    <t>REMISIÓN No. 154-2019</t>
  </si>
  <si>
    <t>O.P. No. 151-2019</t>
  </si>
  <si>
    <t>FACTURAS CODENSA - NOVIEMBRE 2019</t>
  </si>
  <si>
    <t>REMISIÓN No. 155-2019</t>
  </si>
  <si>
    <t>O.P. No.139-2019</t>
  </si>
  <si>
    <t xml:space="preserve"> Fundación Fundar (Angel Ramiro Garzón Rodríguez) -Impresión de lámina de zinc para afiches</t>
  </si>
  <si>
    <t>REMISIÓN No. 156-2019</t>
  </si>
  <si>
    <t>O.P. No. 158-2019</t>
  </si>
  <si>
    <t>REMISIÓN No. 157-2019</t>
  </si>
  <si>
    <t>O.P. No. 159-2019</t>
  </si>
  <si>
    <t>Impresión en tinta braille documento "Mi negocio, mis sueños, mi futuro" -BANCAMIA</t>
  </si>
  <si>
    <t>REMISIÓN No. 158-2019</t>
  </si>
  <si>
    <t>O.P. No. 150-2019</t>
  </si>
  <si>
    <t>Impresión en tinta braille "Libro Del ajo a la yerbamora ABC medicinal</t>
  </si>
  <si>
    <t>REMISIÓN No. 159-2019</t>
  </si>
  <si>
    <t>O.P. No. 153-2019</t>
  </si>
  <si>
    <t>CARDIOINFANTIL- Impresión en documento Tinta (Macrotipo) - Braille: Derechos y Deberes de los pacientes</t>
  </si>
  <si>
    <t>REMISIÓN No. 160-2019</t>
  </si>
  <si>
    <t>O.P. No. 156-2019</t>
  </si>
  <si>
    <t>PONTIFICA UNIVERSIDAD JAVERIANA- IMPRESIÓN EN TINTA BRAILLE HOJA DE CUADERNOS JAVERIANOS</t>
  </si>
  <si>
    <t>REMISIÓN No. 161-2019</t>
  </si>
  <si>
    <t>O.P. No. 155-2019</t>
  </si>
  <si>
    <t>SOLUCIONES ES S.A.S - Impresión en tinta y braille en tinta uv led sobre 33 acrilicos suministrados por el cliente</t>
  </si>
  <si>
    <t>REMISIÓN No. 162-2019</t>
  </si>
  <si>
    <t>O.P. No. 161-2019</t>
  </si>
  <si>
    <t>CONGREGACION SIERVAS DE CRISTO SACERDOTE- Impresión en tinta y braille en tinta uv led sobre 46 acrilicos suministrados por el cliente</t>
  </si>
  <si>
    <t>REMISIÓN No. 163-2019</t>
  </si>
  <si>
    <t>O.P. No. 162-2019</t>
  </si>
  <si>
    <t>VANTI -IMPRESIÓN EN TINTA BRAILLE FACTURAS NOVIEMBRE 2019</t>
  </si>
  <si>
    <t>REMISIÓN No. 164-2019</t>
  </si>
  <si>
    <t>O.P. No. 154-2019</t>
  </si>
  <si>
    <t>PARQUE EXPLORA - Impresión en tinta y braille en tinta uv led sobre vinilos adhesivos suministrados por el cliente</t>
  </si>
  <si>
    <t>REMISIÓN No. 165-2019</t>
  </si>
  <si>
    <t>Impresión  termoformado "Láminas de Primera Infancia -Matematicas"</t>
  </si>
  <si>
    <t>REMISIÓN No. 166-2019</t>
  </si>
  <si>
    <t>O.P. No. 166-2019</t>
  </si>
  <si>
    <t>Impresión  termoformado "Láminas de Primera Infancia -Geometria"</t>
  </si>
  <si>
    <t>REMISIÓN No. 167-2019</t>
  </si>
  <si>
    <t>O.P. No. 167-2019</t>
  </si>
  <si>
    <t>Impresión en tinta braille "Tabla Periódica de los elementos"</t>
  </si>
  <si>
    <t>REMISIÓN No. 168-2019</t>
  </si>
  <si>
    <t>O.P. No. 165-2019</t>
  </si>
  <si>
    <t>JET IMPRESORES- Tres (3) láminas de Zinc -Avisos de señalización y otros tamaño carta impresa en braille</t>
  </si>
  <si>
    <t>REMISIÓN No. 169-2019</t>
  </si>
  <si>
    <t>O.P. No. 171-2019</t>
  </si>
  <si>
    <t>REMISIÓN No. 170-2019</t>
  </si>
  <si>
    <t>O.P. No. 174-2019</t>
  </si>
  <si>
    <t>VANTI -IMPRESIÓN EN TINTA BRAILLE CARTA DEL BIENVENIDA</t>
  </si>
  <si>
    <t>REMISIÓN No. 171-2019</t>
  </si>
  <si>
    <t>O.P. No. 170-2019</t>
  </si>
  <si>
    <t>VANTI -IMPRESIÓN EN TINTA BRAILLE CARTILLA "GUIA DEL CLIENTE SERVICIO GAS NATURAL"</t>
  </si>
  <si>
    <t>REMISIÓN No. 172-2019</t>
  </si>
  <si>
    <t>O.P. No. 169-2019</t>
  </si>
  <si>
    <t>Impresión en tinta braille de 300 calendarios INCI 2020</t>
  </si>
  <si>
    <t>REMISIÓN No. 173-2019</t>
  </si>
  <si>
    <t>O.P. No. 175-2019</t>
  </si>
  <si>
    <t>FACTURAS CODENSA - DICIEMBRE 2019</t>
  </si>
  <si>
    <t>REMISIÓN No. 174-2019</t>
  </si>
  <si>
    <t>O.P. No.164-2019</t>
  </si>
  <si>
    <t>Impresión en tinta braille "Libro Guajirita"</t>
  </si>
  <si>
    <t>REMISIÓN No. 175-2019</t>
  </si>
  <si>
    <t>O.P. No. 152-2019</t>
  </si>
  <si>
    <t>PROMOTORA MEDICA LAS AMERICAS - Impresión en tinta (Macrotipo) y braille del documento Guía para el usuario para braille</t>
  </si>
  <si>
    <t>REMISIÓN No. 176-2019</t>
  </si>
  <si>
    <t>O.P. No. 168-2019</t>
  </si>
  <si>
    <t>FUNDACION SANTAFE - Impresión en Tinta - Braille del Volante de los derechos de las personas con discapacidad</t>
  </si>
  <si>
    <t>REMISIÓN No. 177-2019</t>
  </si>
  <si>
    <t>O.P. No. 176-2019</t>
  </si>
  <si>
    <t>SERVINGRAF S.A.S.-DOS (2) LÁMINAS DE ZINC REFERENCIAS FARMACÉUTICAS - INCLUYE CONCEPTO TÉCNICO</t>
  </si>
  <si>
    <t>REMISIÓN No. 178-2019</t>
  </si>
  <si>
    <t>O.P. No. 177-2019</t>
  </si>
  <si>
    <t xml:space="preserve">ARTE LITOGRAFICO- DOS (2) LÁMINAS DE ZINC REFERENCIA FARMACÉUTICA </t>
  </si>
  <si>
    <t>REMISIÓN No. 179-2019</t>
  </si>
  <si>
    <t>O.P. No. 178-2019</t>
  </si>
  <si>
    <t>ALIADOS DE COLOMBIA S.A.S - Impresión en tinta y braille en tinta uv led sobre 700 vinilos adhesivos suministrados por el cliente</t>
  </si>
  <si>
    <t>REMISIÓN No. 180-2019</t>
  </si>
  <si>
    <t>O.P. No. 172-2019</t>
  </si>
  <si>
    <t>SOLUCIONES ES S.A.S - Impresión en tinta y braille en tinta uv led sobre 147 acrilicos suministrados por el cliente</t>
  </si>
  <si>
    <t>REMISIÓN No. 181-2019</t>
  </si>
  <si>
    <t>O.P. No. 173-2019</t>
  </si>
  <si>
    <t>TRADE MARKETING HOUSE- Impresión en tinta y braille en tinta uv led sobre 12 acrilicos suministrados por el cliente</t>
  </si>
  <si>
    <t>REMISIÓN No. 182-2019</t>
  </si>
  <si>
    <t>O.P. No. 180-2019</t>
  </si>
  <si>
    <t>VANTI -IMPRESIÓN EN TINTA BRAILLE FACTURAS DICIEMBRE 2019</t>
  </si>
  <si>
    <t>REMISIÓN No. 183-2019</t>
  </si>
  <si>
    <t>O.P. No. 163-2019</t>
  </si>
  <si>
    <t>Impresión en tinta (macrotipo) - braille: derechos y deberes de los afiliados al sistema de subsidio familiar-caja de compensación familiar compensar</t>
  </si>
  <si>
    <t>REMISIÓN No. 001-2020</t>
  </si>
  <si>
    <t>O.P. No. 003-2020</t>
  </si>
  <si>
    <t>REMISIÓN No. 002-2020</t>
  </si>
  <si>
    <t>O.P. No. 004-2019</t>
  </si>
  <si>
    <t>Impresión en tinta braille calendarios INCI 2020</t>
  </si>
  <si>
    <t>REMISIÓN No. 003-2020</t>
  </si>
  <si>
    <t>O.P. No. 179-2019</t>
  </si>
  <si>
    <t xml:space="preserve">LADIPRINT EDITORIAL S.A.S.- Lámina de zinc referencias farmacéuticas incluido concepto -  Mometasona Furoato 0.1% </t>
  </si>
  <si>
    <t>REMISIÓN No. 004-2020</t>
  </si>
  <si>
    <t>REMISIÓN No. 005-2020</t>
  </si>
  <si>
    <t>O.P. No. 006-2019</t>
  </si>
  <si>
    <t>DINÁMICA GRÁFICA LTDA.- Láminas de zinc referencias farmacéuticas incluido concepto -  Ginkgo Biloba 80 mg</t>
  </si>
  <si>
    <t>REMISIÓN No. 006-2020</t>
  </si>
  <si>
    <t>O.P. No. 007-2019</t>
  </si>
  <si>
    <t>Impresión en tinta braille "Libro La historia del dueño del maiz"</t>
  </si>
  <si>
    <t>REMISIÓN No. 007-2020</t>
  </si>
  <si>
    <t>O.P. No. 111-2019</t>
  </si>
  <si>
    <t>Impresión en tinta braille "Cuentos de la Selva"</t>
  </si>
  <si>
    <t>REMISIÓN No. 008-2020</t>
  </si>
  <si>
    <t>O.P. No. 109-2019</t>
  </si>
  <si>
    <t xml:space="preserve">Impresión en tinta braille de tarjetas de presentación: Incluyente Turismo- DIANA MARCELA MONTAÑEZ QUINTANA </t>
  </si>
  <si>
    <t>REMISIÓN No. 009-2020</t>
  </si>
  <si>
    <t>O.P. No. 008-2020</t>
  </si>
  <si>
    <t>JET IMPRESORES- Una (1) lámina de Zinc -Avisos de señalización y otros tamaño carta impresa en braille</t>
  </si>
  <si>
    <t>REMISIÓN No. 010-2020</t>
  </si>
  <si>
    <t>O.P. No. 009-2020</t>
  </si>
  <si>
    <t>LADIPRINT EDITORIAL S.A.S.- Lámina de zinc referencias farmacéuticas incluido concepto -  Codefen 325 mg + 30 mg</t>
  </si>
  <si>
    <t>REMISIÓN No. 011-2020</t>
  </si>
  <si>
    <t>O.P. No. 010-2020</t>
  </si>
  <si>
    <t>LADIPRINT-Lámina de zinc referencias farmacéuticas incluido concepto -  Artana Losartan 50 mg</t>
  </si>
  <si>
    <t>REMISIÓN No. 012-2020</t>
  </si>
  <si>
    <t>O.P. No. 012-2020</t>
  </si>
  <si>
    <t>REMISIÓN No. 013-2020</t>
  </si>
  <si>
    <t>O.P. No. 013-2020</t>
  </si>
  <si>
    <t>FACTURAS CODENSA - ENERO 2020</t>
  </si>
  <si>
    <t>O.P. No.001-2020</t>
  </si>
  <si>
    <t>REMISIÓN No. 015-2020</t>
  </si>
  <si>
    <t>O.P. No. 011-2020</t>
  </si>
  <si>
    <t>MECARS- Lámina de Zinc referencias farmacéuticas incluido concepto técnico</t>
  </si>
  <si>
    <t>REMISIÓN No. 016-2020</t>
  </si>
  <si>
    <t>O.P. No. 19-2020</t>
  </si>
  <si>
    <t>REMISIÓN No. 017-2020</t>
  </si>
  <si>
    <t>O.P. No. 021-2020</t>
  </si>
  <si>
    <t>Lámina de Zinc - Referencia Farmacéutica incluido concepto técnico - Pressivo 20 mg</t>
  </si>
  <si>
    <t>REMISIÓN No. 018-2020</t>
  </si>
  <si>
    <t>O.P. No. 022-2020</t>
  </si>
  <si>
    <t>Impresión en tinta braille Clendario Tributario 2020-Sudameris</t>
  </si>
  <si>
    <t>REMISIÓN No. 019-2020</t>
  </si>
  <si>
    <t>O.P. No. 002-2020</t>
  </si>
  <si>
    <t>Módulo de Biología - el sistema nervioso humano (500 para dotación y 50 para venta en la tienda)</t>
  </si>
  <si>
    <t>REMISIÓN No. 020-2020</t>
  </si>
  <si>
    <t>O.P. No. 015-2020</t>
  </si>
  <si>
    <t>Impresión en lámina de Zinc de cinco (5) referencias farmacéuticas  - Servingraf</t>
  </si>
  <si>
    <t>REMISIÓN No. 021-2020</t>
  </si>
  <si>
    <t>O.P. No. 024-2020</t>
  </si>
  <si>
    <t>Impresión en lámina de Zinc de cinco (5) referencias farmacéuticas  - Graficas Jaiber</t>
  </si>
  <si>
    <t>REMISIÓN No. 022-2020</t>
  </si>
  <si>
    <t>O.P. No. 025-2020</t>
  </si>
  <si>
    <t>Impresión en tinta braille de "Carta trato digno" -Procuraduria</t>
  </si>
  <si>
    <t>REMISIÓN No. 023-2020</t>
  </si>
  <si>
    <t>O.P. No. 026-2020</t>
  </si>
  <si>
    <t>Impresión en tinta braille de "Portafolio de servicios al ciudadano" -Procuraduria</t>
  </si>
  <si>
    <t>REMISIÓN No. 024-2020</t>
  </si>
  <si>
    <t>O.P. No. 027-2020</t>
  </si>
  <si>
    <t>Impresión en tinta braille de "Preguntas frecuentes del ciudadano" -Procuraduria</t>
  </si>
  <si>
    <t>REMISIÓN No. 025-2020</t>
  </si>
  <si>
    <t>O.P. No. 028-2020</t>
  </si>
  <si>
    <t>JET IMPRESORES-Impresión en una (1) Lámina de Zinc - Avisos de señalización y otros - Tamaño carta impresa en braille</t>
  </si>
  <si>
    <t>REMISIÓN No. 026-2020</t>
  </si>
  <si>
    <t>O.P. No. 029-2020</t>
  </si>
  <si>
    <t>Impresión en lámina de Zinc de dos (2) referencias farmacéuticas  - Servingraf</t>
  </si>
  <si>
    <t>REMISIÓN No. 027-2020</t>
  </si>
  <si>
    <t>O.P. No. 030-2020</t>
  </si>
  <si>
    <t>Impresión en tinta braille Libro Puntos Luminosos-PRODUCTORA Y COMERCIALIZADORA CELMAX LTDA.</t>
  </si>
  <si>
    <t>REMISIÓN No. 028-2020</t>
  </si>
  <si>
    <t>O.P. No. 020-2020</t>
  </si>
  <si>
    <t>PROCURADURIA - Impresión en tinta y braille en tinta uv led de 392 acrilicos de acuerdo con los diseños suministrados por el cliente.</t>
  </si>
  <si>
    <t>REMISIÓN No. 029-2020</t>
  </si>
  <si>
    <t>O.P. No. 031-2020</t>
  </si>
  <si>
    <t>Impresión en tinta braille de facturas Codensa -Febrero 2020</t>
  </si>
  <si>
    <t>REMISIÓN No. 030-2020</t>
  </si>
  <si>
    <t>O.P. No. 014-2020</t>
  </si>
  <si>
    <t>Impresión en tinta braille de facturas Vanti -Febrero 2020</t>
  </si>
  <si>
    <t>REMISIÓN No. 031-2020</t>
  </si>
  <si>
    <t>O.P. No. 018-2020</t>
  </si>
  <si>
    <t>Cuadernos para baja visión Cudriculados de 100 Hojas (480 para Dotación-200 Venta Tienda)</t>
  </si>
  <si>
    <t>REMISIÓN No. 032-2020</t>
  </si>
  <si>
    <t>O.P. No. 038-2020</t>
  </si>
  <si>
    <t>Transcripción e impresión en braille - Textos en braille de Fraternidad Cristiana</t>
  </si>
  <si>
    <t>REMISIÓN No. 033-2020</t>
  </si>
  <si>
    <t>O.P. No. 032-2020</t>
  </si>
  <si>
    <t>Impresión en lámina de Zinc de dos (2) referencias farmacéuticas  - Arte Litografico</t>
  </si>
  <si>
    <t>REMISIÓN No. 034-2020</t>
  </si>
  <si>
    <t>O.P. No. 040-2020</t>
  </si>
  <si>
    <t>Módulo de Biología Aparatos Digestivo, Respiratorio y Circulatorio del Hombre (500 Para Dotación y 50 Para Venta En La Tienda)</t>
  </si>
  <si>
    <t>REMISIÓN No. 035-2020</t>
  </si>
  <si>
    <t>O.P. No. 016-2020</t>
  </si>
  <si>
    <t>Lámina de Zinc - Referencia Farmacéutica incluido concepto técnico - Doloro 5 mg y Doloro 10 mg - LADIPRINT</t>
  </si>
  <si>
    <t>REMISIÓN No. 036-2020</t>
  </si>
  <si>
    <t>O.P. No. 048-2020</t>
  </si>
  <si>
    <t>El canto del chiquirin - Cuentos y leyendas de amor para niños (Reimpresión)</t>
  </si>
  <si>
    <t>REMISIÓN No. 037-2020</t>
  </si>
  <si>
    <t>O.P. No. 017-2020</t>
  </si>
  <si>
    <t>Historia del Dios Sol y la reina de la aguas - Cuentos y leyendas de amor para niños (Reimpresión)</t>
  </si>
  <si>
    <t>REMISIÓN No. 038-2020</t>
  </si>
  <si>
    <t>O.P. No. 036-2020</t>
  </si>
  <si>
    <t>Decreto 2011 de 2017 en Tinta Braille (Reimpresión)</t>
  </si>
  <si>
    <t>REMISIÓN No. 039-2020</t>
  </si>
  <si>
    <t>O.P. No. 041-2020</t>
  </si>
  <si>
    <t>Pautas para la identificación de personas con Baja Visión (Reimpresión)</t>
  </si>
  <si>
    <t>REMISIÓN No. 040-2020</t>
  </si>
  <si>
    <t>O.P. No. 043-2020</t>
  </si>
  <si>
    <t>Transcripción e impresión en Tinta Braille del Individual del Restaurante el Corral-I.R.C.C. S.A.S. INDUSTRIA DE RESTAURANTES CASUALES S.A.S.</t>
  </si>
  <si>
    <t>REMISIÓN No. 041-2020</t>
  </si>
  <si>
    <t>O.P. No. 050-2020</t>
  </si>
  <si>
    <t>Transcripción e impresión en Tinta Braille del recordatorio accesible del Restaurante el Corral-I.R.C.C. S.A.S. INDUSTRIA DE RESTAURANTES CASUALES S.A.S.</t>
  </si>
  <si>
    <t>REMISIÓN No. 042-2020</t>
  </si>
  <si>
    <t>O.P. No. 051-2020</t>
  </si>
  <si>
    <t>La lluvia - Cuentos y leyendas de amor para niños (Reimpresión)</t>
  </si>
  <si>
    <t>REMISIÓN No. 043-2020</t>
  </si>
  <si>
    <t>O.P. No. 037-2020</t>
  </si>
  <si>
    <t>Lámina de Zinc - Avisos de señalización y otros - Tamaño carta impresa en braille - JET IMPRESORES</t>
  </si>
  <si>
    <t>REMISIÓN No. 044-2020</t>
  </si>
  <si>
    <t>O.P. No. 053-2020</t>
  </si>
  <si>
    <t>GRAFICAS MUNDIAL-Impresión en lámina de Zinc de una (1) referencia farmacéutica Cystadrops</t>
  </si>
  <si>
    <t>REMISIÓN No. 045-2020</t>
  </si>
  <si>
    <t>O.P. No. 054-2020</t>
  </si>
  <si>
    <t>REMISIÓN No. 046-2020</t>
  </si>
  <si>
    <t>O.P. No. 052-2020</t>
  </si>
  <si>
    <t>Diagramación, transcripción e impresión en Tinta Braille del Menú del Restaurante el Corral-I.R.C.C. S.A.S. INDUSTRIA DE RESTAURANTES CASUALES S.A.S.</t>
  </si>
  <si>
    <t>REMISIÓN No. 047-2020</t>
  </si>
  <si>
    <t>O.P. No. 023-2020</t>
  </si>
  <si>
    <t>REMISIÓN No. 048-2020</t>
  </si>
  <si>
    <t>O.P. No. 042-2020</t>
  </si>
  <si>
    <t>REMISIÓN No. 049-2020</t>
  </si>
  <si>
    <t>O.P. No. 049-2020</t>
  </si>
  <si>
    <t>Reimpresión en tinta "Cartilla Baja Visión y Entorno Escolar"</t>
  </si>
  <si>
    <t>REMISIÓN No. 050-2020</t>
  </si>
  <si>
    <t>O.P. No. 044-2020</t>
  </si>
  <si>
    <t>LM PUBLICIDAD - Impresión en braille en tinta UV LED de cinco (5) señales suministradas por el cliente</t>
  </si>
  <si>
    <t>REMISIÓN No. 051-2020</t>
  </si>
  <si>
    <t>O.P. No. 055-2020</t>
  </si>
  <si>
    <t>ALIANZA GRAFICA (ALIGRAF) -Impresión en dos (2)  láminas de Zinc de una (1) referencia farmacéutica Plaquinol</t>
  </si>
  <si>
    <t>REMISIÓN No. 052-2020</t>
  </si>
  <si>
    <t>O.P. No. 056-2020</t>
  </si>
  <si>
    <t>GRAFICAS JAIBER -Impresión en una (1) lámina de Zinc de una (1) referencia farmacéutica - Codefen 325 mg +30 mg</t>
  </si>
  <si>
    <t>REMISIÓN No. 053-2020</t>
  </si>
  <si>
    <t>O.P. No. 057-2020</t>
  </si>
  <si>
    <t>ARTE LITOGRAFICO - Impresión en dos (2)  láminas de Zinc de una (1) referencia farmacéutica- Latanox</t>
  </si>
  <si>
    <t>REMISIÓN No. 054-2020</t>
  </si>
  <si>
    <t>O.P. No. 058-2020</t>
  </si>
  <si>
    <t>VISIÓN IMPRESORES - Impresión en una (1)  lámina de Zinc de una (1) referencia farmacéutica- Lagrifresh</t>
  </si>
  <si>
    <t>REMISIÓN No. 055-2020</t>
  </si>
  <si>
    <t>O.P. No. 059-2020</t>
  </si>
  <si>
    <t>DINAMICA GRÁFICA - Impresión en una (1)  lámina de Zinc de una (1) referencia farmacéutica- Prazolen #20</t>
  </si>
  <si>
    <t>REMISIÓN No. 056-2020</t>
  </si>
  <si>
    <t>O.P. No. 060-2020</t>
  </si>
  <si>
    <t>Impresión en tinta braille Libro Puntos Luminosos-Venta Tienda</t>
  </si>
  <si>
    <t>REMISIÓN No. 057-2020</t>
  </si>
  <si>
    <t>O.P. No. 039-2020</t>
  </si>
  <si>
    <t>REMISIÓN No. 058-2020</t>
  </si>
  <si>
    <t xml:space="preserve">Lámina de Zinc - Referencia Farmacéutica incluido concepto técnico - Komency 10 mg </t>
  </si>
  <si>
    <t>REMISIÓN No. 059-2020</t>
  </si>
  <si>
    <t>O.P. No. 075-2020</t>
  </si>
  <si>
    <t>Impresión en braille de facturas Codensa -  Marzo 2020</t>
  </si>
  <si>
    <t>REMISIÓN No. 060-2020</t>
  </si>
  <si>
    <t>O.P. No. 034-2020</t>
  </si>
  <si>
    <t>Talleres: 
Museo Geológico
Museo de Arte del Banco de la República
Taller sobre Canadá
Sonido antropomorfo
Concierto de Jazz
Taller de Braille</t>
  </si>
  <si>
    <t>Talleres: 
Tertulia Poetica Hernan Vasques Carreño
Taller interacción consorcio AV82
Taller compensar
Taller destino india
Taller interacción super salud
Taller estimulación sensorial fauna arrecifal
Taller Chingaza
Taller Braille INCI
Cumpleaños INCI
Celebración día de la Armada
Visita Museo ciencias naturales</t>
  </si>
  <si>
    <t>Talleres: 
Expedición ambiental al Jardín Botánico
Taller de braille con la Función Pública
Celebración del día internacional del bastón
Proyección de la película BLIND
Taller de braille del mes.</t>
  </si>
  <si>
    <t>Talleres: 
(2) Talleres Interación Supersalud
Taller de canto lirico
Taller de Braille compensar
Taller destino Israel
Taller Intercción Chingaza
Taller de interacción Museo Militar
Taller brigadistas del IGAC
Escuela taller para ciegos profesores en Bucaramenga
Taller Interaación Supersociedades
Taller Interacción Nutresa
(2) Talleres Biblioteca Gabriel Turbay - Bucaramanga
Taller Biblioteca Florida Blanca y braille</t>
  </si>
  <si>
    <t xml:space="preserve">Talleres: 
Interacción dos con la Superintendencia de salud y uno con la Función Pública
El lanzamiento de la Geografía de Colombia
Taller de braille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</si>
</sst>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164" formatCode="_-* #,##0_-;\-* #,##0_-;_-* &quot;-&quot;_-;_-@_-"/>
    <numFmt numFmtId="165" formatCode="_-* #,##0.00_-;\-* #,##0.00_-;_-* &quot;-&quot;??_-;_-@_-"/>
    <numFmt numFmtId="166" formatCode="_-&quot;$&quot;\ * #,##0_-;\-&quot;$&quot;\ * #,##0_-;_-&quot;$&quot;\ * &quot;-&quot;_-;_-@_-"/>
    <numFmt numFmtId="167" formatCode="_(* #,##0_);_(* \(#,##0\);_(* &quot;-&quot;??_);_(@_)"/>
    <numFmt numFmtId="168" formatCode="0.0%"/>
    <numFmt numFmtId="169" formatCode="#,##0;[Red]#,##0"/>
    <numFmt numFmtId="170" formatCode="0.0"/>
  </numFmts>
  <fonts count="4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1"/>
      <color theme="1"/>
      <name val="Arial"/>
      <family val="2"/>
    </font>
    <font>
      <b/>
      <sz val="11"/>
      <color rgb="FFFFFFFF"/>
      <name val="Arial"/>
      <family val="2"/>
    </font>
    <font>
      <b/>
      <sz val="11"/>
      <color rgb="FF000000"/>
      <name val="Arial"/>
      <family val="2"/>
    </font>
    <font>
      <sz val="12"/>
      <color theme="1"/>
      <name val="Arial"/>
      <family val="2"/>
    </font>
    <font>
      <b/>
      <sz val="11"/>
      <name val="Arial"/>
      <family val="2"/>
    </font>
    <font>
      <sz val="14"/>
      <color theme="0"/>
      <name val="Aharoni"/>
      <charset val="177"/>
    </font>
    <font>
      <sz val="11"/>
      <color theme="0"/>
      <name val="Aharoni"/>
      <charset val="177"/>
    </font>
    <font>
      <sz val="9"/>
      <color indexed="81"/>
      <name val="Tahoma"/>
      <family val="2"/>
    </font>
    <font>
      <b/>
      <sz val="9"/>
      <color indexed="81"/>
      <name val="Tahoma"/>
      <family val="2"/>
    </font>
    <font>
      <sz val="11"/>
      <color theme="0"/>
      <name val="Arial"/>
      <family val="2"/>
    </font>
    <font>
      <sz val="11"/>
      <name val="Arial"/>
      <family val="2"/>
    </font>
    <font>
      <sz val="12"/>
      <color rgb="FFFF0000"/>
      <name val="Arial"/>
      <family val="2"/>
    </font>
    <font>
      <sz val="8"/>
      <name val="Arial"/>
      <family val="2"/>
    </font>
    <font>
      <sz val="9"/>
      <name val="Arial"/>
      <family val="2"/>
    </font>
    <font>
      <b/>
      <sz val="11"/>
      <color theme="0"/>
      <name val="Calibri"/>
      <family val="2"/>
      <scheme val="minor"/>
    </font>
    <font>
      <b/>
      <sz val="11"/>
      <color theme="1"/>
      <name val="Calibri"/>
      <family val="2"/>
      <scheme val="minor"/>
    </font>
    <font>
      <b/>
      <sz val="12"/>
      <color theme="1"/>
      <name val="Arial"/>
      <family val="2"/>
    </font>
    <font>
      <sz val="10"/>
      <color theme="1"/>
      <name val="Arial"/>
      <family val="2"/>
    </font>
    <font>
      <b/>
      <sz val="10"/>
      <color theme="1"/>
      <name val="Calibri"/>
      <family val="2"/>
      <scheme val="minor"/>
    </font>
    <font>
      <b/>
      <sz val="10"/>
      <name val="Arial"/>
      <family val="2"/>
    </font>
    <font>
      <b/>
      <sz val="1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2"/>
      <color theme="1"/>
      <name val="Calibri"/>
      <family val="2"/>
      <scheme val="minor"/>
    </font>
  </fonts>
  <fills count="40">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31849B"/>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6"/>
        <bgColor indexed="64"/>
      </patternFill>
    </fill>
    <fill>
      <patternFill patternType="solid">
        <fgColor rgb="FFFFFFCC"/>
      </patternFill>
    </fill>
    <fill>
      <patternFill patternType="solid">
        <fgColor theme="7"/>
        <bgColor indexed="64"/>
      </patternFill>
    </fill>
    <fill>
      <patternFill patternType="solid">
        <fgColor theme="9" tint="-0.249977111117893"/>
        <bgColor indexed="64"/>
      </patternFill>
    </fill>
  </fills>
  <borders count="50">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style="thin">
        <color indexed="64"/>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6">
    <xf numFmtId="0" fontId="0" fillId="0" borderId="0"/>
    <xf numFmtId="164" fontId="8" fillId="0" borderId="0" applyFont="0" applyFill="0" applyBorder="0" applyAlignment="0" applyProtection="0"/>
    <xf numFmtId="164" fontId="9" fillId="0" borderId="0" applyFont="0" applyFill="0" applyBorder="0" applyAlignment="0" applyProtection="0"/>
    <xf numFmtId="0" fontId="10" fillId="0" borderId="0"/>
    <xf numFmtId="166" fontId="8" fillId="0" borderId="0" applyFont="0" applyFill="0" applyBorder="0" applyAlignment="0" applyProtection="0"/>
    <xf numFmtId="9" fontId="8" fillId="0" borderId="0" applyFont="0" applyFill="0" applyBorder="0" applyAlignment="0" applyProtection="0"/>
    <xf numFmtId="165" fontId="7" fillId="0" borderId="0" applyFont="0" applyFill="0" applyBorder="0" applyAlignment="0" applyProtection="0"/>
    <xf numFmtId="0" fontId="13" fillId="0" borderId="0"/>
    <xf numFmtId="0" fontId="14" fillId="0" borderId="0"/>
    <xf numFmtId="0" fontId="6" fillId="0" borderId="0"/>
    <xf numFmtId="9" fontId="6"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165" fontId="6" fillId="0" borderId="0" applyFont="0" applyFill="0" applyBorder="0" applyAlignment="0" applyProtection="0"/>
    <xf numFmtId="0" fontId="16" fillId="0" borderId="0"/>
    <xf numFmtId="9" fontId="16" fillId="0" borderId="0" applyFont="0" applyFill="0" applyBorder="0" applyAlignment="0" applyProtection="0"/>
    <xf numFmtId="165" fontId="1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16" fillId="0" borderId="0" applyFont="0" applyFill="0" applyBorder="0" applyAlignment="0" applyProtection="0"/>
    <xf numFmtId="0" fontId="5" fillId="0" borderId="0"/>
    <xf numFmtId="0" fontId="5" fillId="0" borderId="0"/>
    <xf numFmtId="165" fontId="4"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37" borderId="16" applyNumberFormat="0" applyFont="0" applyAlignment="0" applyProtection="0"/>
    <xf numFmtId="0" fontId="2" fillId="37" borderId="16" applyNumberFormat="0" applyFont="0" applyAlignment="0" applyProtection="0"/>
    <xf numFmtId="0" fontId="2" fillId="0" borderId="0"/>
  </cellStyleXfs>
  <cellXfs count="434">
    <xf numFmtId="0" fontId="0" fillId="0" borderId="0" xfId="0"/>
    <xf numFmtId="0" fontId="12" fillId="0" borderId="0" xfId="0" applyFont="1" applyAlignment="1">
      <alignment horizontal="center" vertical="center" wrapText="1"/>
    </xf>
    <xf numFmtId="0" fontId="12" fillId="11"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9" fontId="12" fillId="0" borderId="0" xfId="0" applyNumberFormat="1" applyFont="1" applyAlignment="1">
      <alignment horizontal="center" vertical="center" wrapText="1"/>
    </xf>
    <xf numFmtId="9"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 xfId="4" applyNumberFormat="1" applyFont="1" applyBorder="1" applyAlignment="1">
      <alignment horizontal="center" vertical="center" wrapText="1"/>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0" borderId="1" xfId="0" applyFont="1" applyFill="1" applyBorder="1" applyAlignment="1">
      <alignment horizontal="center" vertical="center" wrapText="1"/>
    </xf>
    <xf numFmtId="166" fontId="12" fillId="0" borderId="1" xfId="4" applyFont="1" applyBorder="1" applyAlignment="1">
      <alignment horizontal="center" vertical="center" wrapText="1"/>
    </xf>
    <xf numFmtId="0" fontId="12" fillId="9" borderId="1" xfId="3" applyFont="1" applyFill="1" applyBorder="1" applyAlignment="1">
      <alignment horizontal="center" vertical="center" wrapText="1"/>
    </xf>
    <xf numFmtId="9" fontId="12" fillId="0" borderId="1" xfId="5" applyFont="1" applyBorder="1" applyAlignment="1">
      <alignment horizontal="center" vertical="center" wrapText="1"/>
    </xf>
    <xf numFmtId="49" fontId="12" fillId="32" borderId="1" xfId="0" applyNumberFormat="1" applyFont="1" applyFill="1" applyBorder="1" applyAlignment="1">
      <alignment horizontal="center" vertical="center" wrapText="1"/>
    </xf>
    <xf numFmtId="164" fontId="11" fillId="4" borderId="3" xfId="2"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11" fillId="3" borderId="3" xfId="1" applyFont="1" applyFill="1" applyBorder="1" applyAlignment="1">
      <alignment horizontal="center" vertical="center" wrapText="1"/>
    </xf>
    <xf numFmtId="1" fontId="11" fillId="3" borderId="3" xfId="1" applyNumberFormat="1" applyFont="1" applyFill="1" applyBorder="1" applyAlignment="1">
      <alignment horizontal="center" vertical="center" wrapText="1"/>
    </xf>
    <xf numFmtId="9" fontId="11" fillId="4" borderId="3" xfId="2" applyNumberFormat="1" applyFont="1" applyFill="1" applyBorder="1" applyAlignment="1">
      <alignment horizontal="center" vertical="center" wrapText="1"/>
    </xf>
    <xf numFmtId="0" fontId="12" fillId="15" borderId="1" xfId="0" applyFont="1" applyFill="1" applyBorder="1" applyAlignment="1">
      <alignment horizontal="center" vertical="center" textRotation="90" wrapText="1"/>
    </xf>
    <xf numFmtId="0" fontId="12" fillId="9" borderId="1" xfId="3" applyFont="1" applyFill="1" applyBorder="1" applyAlignment="1">
      <alignment horizontal="center" vertical="center" textRotation="90" wrapText="1"/>
    </xf>
    <xf numFmtId="0" fontId="12" fillId="21" borderId="1" xfId="3" applyFont="1" applyFill="1" applyBorder="1" applyAlignment="1">
      <alignment horizontal="center" vertical="center" wrapText="1"/>
    </xf>
    <xf numFmtId="0" fontId="12" fillId="14" borderId="1" xfId="3" applyFont="1" applyFill="1" applyBorder="1" applyAlignment="1">
      <alignment horizontal="center" vertical="center" wrapText="1"/>
    </xf>
    <xf numFmtId="49" fontId="12" fillId="0" borderId="1" xfId="5" applyNumberFormat="1" applyFont="1" applyBorder="1" applyAlignment="1">
      <alignment horizontal="center" vertical="center" wrapText="1"/>
    </xf>
    <xf numFmtId="0" fontId="12" fillId="17" borderId="1" xfId="3" applyFont="1" applyFill="1" applyBorder="1" applyAlignment="1">
      <alignment horizontal="center" vertical="center" textRotation="90" wrapText="1"/>
    </xf>
    <xf numFmtId="0" fontId="12" fillId="6" borderId="1" xfId="3" applyFont="1" applyFill="1" applyBorder="1" applyAlignment="1">
      <alignment horizontal="center" vertical="center" wrapText="1"/>
    </xf>
    <xf numFmtId="0" fontId="12" fillId="10" borderId="1" xfId="3" applyFont="1" applyFill="1" applyBorder="1" applyAlignment="1">
      <alignment horizontal="center" vertical="center" wrapText="1"/>
    </xf>
    <xf numFmtId="0" fontId="12" fillId="10" borderId="1" xfId="3" applyFont="1" applyFill="1" applyBorder="1" applyAlignment="1">
      <alignment horizontal="center" vertical="center" textRotation="90" wrapText="1"/>
    </xf>
    <xf numFmtId="0" fontId="12" fillId="20" borderId="1" xfId="3" applyFont="1" applyFill="1" applyBorder="1" applyAlignment="1">
      <alignment horizontal="center" vertical="center" wrapText="1"/>
    </xf>
    <xf numFmtId="0" fontId="12" fillId="17" borderId="1" xfId="3" applyFont="1" applyFill="1" applyBorder="1" applyAlignment="1">
      <alignment horizontal="center" vertical="center" wrapText="1"/>
    </xf>
    <xf numFmtId="0" fontId="12" fillId="22" borderId="1" xfId="3" applyFont="1" applyFill="1" applyBorder="1" applyAlignment="1">
      <alignment horizontal="center" vertical="center" wrapText="1"/>
    </xf>
    <xf numFmtId="0" fontId="12" fillId="7" borderId="1" xfId="3" applyFont="1" applyFill="1" applyBorder="1" applyAlignment="1">
      <alignment horizontal="center" vertical="center" wrapText="1"/>
    </xf>
    <xf numFmtId="9" fontId="12" fillId="32" borderId="1" xfId="0" applyNumberFormat="1" applyFont="1" applyFill="1" applyBorder="1" applyAlignment="1">
      <alignment horizontal="center" vertical="center" wrapText="1"/>
    </xf>
    <xf numFmtId="0" fontId="12" fillId="16" borderId="1" xfId="3"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0" fontId="12" fillId="23" borderId="1" xfId="3" applyFont="1" applyFill="1" applyBorder="1" applyAlignment="1">
      <alignment horizontal="center" vertical="center" wrapText="1"/>
    </xf>
    <xf numFmtId="0" fontId="12" fillId="29" borderId="1" xfId="3" applyFont="1" applyFill="1" applyBorder="1" applyAlignment="1">
      <alignment horizontal="center" vertical="center" wrapText="1"/>
    </xf>
    <xf numFmtId="0" fontId="12" fillId="27" borderId="1" xfId="0" applyFont="1" applyFill="1" applyBorder="1" applyAlignment="1" applyProtection="1">
      <alignment horizontal="center" vertical="center" wrapText="1"/>
      <protection locked="0"/>
    </xf>
    <xf numFmtId="0" fontId="12" fillId="19" borderId="1" xfId="3" applyFont="1" applyFill="1" applyBorder="1" applyAlignment="1">
      <alignment horizontal="center" vertical="center" wrapText="1"/>
    </xf>
    <xf numFmtId="0" fontId="12" fillId="26" borderId="1" xfId="3" applyFont="1" applyFill="1" applyBorder="1" applyAlignment="1">
      <alignment horizontal="center" vertical="center" wrapText="1"/>
    </xf>
    <xf numFmtId="0" fontId="12" fillId="30" borderId="1" xfId="3" applyFont="1" applyFill="1" applyBorder="1" applyAlignment="1">
      <alignment horizontal="center" vertical="center" wrapText="1"/>
    </xf>
    <xf numFmtId="0" fontId="12" fillId="15" borderId="1" xfId="3" applyFont="1" applyFill="1" applyBorder="1" applyAlignment="1">
      <alignment horizontal="center" vertical="center" wrapText="1"/>
    </xf>
    <xf numFmtId="0" fontId="12" fillId="18" borderId="1" xfId="3" applyFont="1" applyFill="1" applyBorder="1" applyAlignment="1">
      <alignment horizontal="center" vertical="center" wrapText="1"/>
    </xf>
    <xf numFmtId="0" fontId="12" fillId="21" borderId="1" xfId="0" applyFont="1" applyFill="1" applyBorder="1" applyAlignment="1">
      <alignment horizontal="center" vertical="center" textRotation="90" wrapText="1"/>
    </xf>
    <xf numFmtId="0" fontId="12" fillId="13" borderId="1" xfId="0" applyFont="1" applyFill="1" applyBorder="1" applyAlignment="1">
      <alignment horizontal="center" vertical="center" textRotation="90" wrapText="1"/>
    </xf>
    <xf numFmtId="0" fontId="12" fillId="12"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21" borderId="1" xfId="0" applyFont="1" applyFill="1" applyBorder="1" applyAlignment="1">
      <alignment horizontal="center" vertical="center" wrapText="1"/>
    </xf>
    <xf numFmtId="0" fontId="12" fillId="25" borderId="1" xfId="0" applyFont="1" applyFill="1" applyBorder="1" applyAlignment="1" applyProtection="1">
      <alignment horizontal="center" vertical="center" wrapText="1"/>
      <protection locked="0"/>
    </xf>
    <xf numFmtId="0" fontId="12" fillId="11" borderId="1" xfId="0" applyFont="1" applyFill="1" applyBorder="1" applyAlignment="1" applyProtection="1">
      <alignment horizontal="center" vertical="center" wrapText="1"/>
      <protection locked="0"/>
    </xf>
    <xf numFmtId="49" fontId="12" fillId="32" borderId="1" xfId="5" applyNumberFormat="1" applyFont="1" applyFill="1" applyBorder="1" applyAlignment="1">
      <alignment horizontal="center" vertical="center" wrapText="1"/>
    </xf>
    <xf numFmtId="1" fontId="12" fillId="0" borderId="1" xfId="5" applyNumberFormat="1" applyFont="1" applyBorder="1" applyAlignment="1">
      <alignment horizontal="center" vertical="center" wrapText="1"/>
    </xf>
    <xf numFmtId="9" fontId="12" fillId="5" borderId="1" xfId="5" applyFont="1" applyFill="1" applyBorder="1" applyAlignment="1">
      <alignment horizontal="center" vertical="center" wrapText="1"/>
    </xf>
    <xf numFmtId="9" fontId="12" fillId="23" borderId="1" xfId="5" applyFont="1" applyFill="1" applyBorder="1" applyAlignment="1">
      <alignment horizontal="center" vertical="center" wrapText="1"/>
    </xf>
    <xf numFmtId="9" fontId="12" fillId="32" borderId="1" xfId="5" applyFont="1" applyFill="1" applyBorder="1" applyAlignment="1">
      <alignment horizontal="center" vertical="center" wrapText="1"/>
    </xf>
    <xf numFmtId="0" fontId="17" fillId="0" borderId="0" xfId="9" applyFont="1" applyAlignment="1">
      <alignment wrapText="1"/>
    </xf>
    <xf numFmtId="0" fontId="20" fillId="0" borderId="6" xfId="9" applyFont="1" applyBorder="1" applyAlignment="1">
      <alignment horizontal="center" vertical="center"/>
    </xf>
    <xf numFmtId="0" fontId="19" fillId="9" borderId="2" xfId="9" applyFont="1" applyFill="1" applyBorder="1" applyAlignment="1">
      <alignment horizontal="center" vertical="center" wrapText="1"/>
    </xf>
    <xf numFmtId="3" fontId="20" fillId="0" borderId="6" xfId="9" applyNumberFormat="1" applyFont="1" applyBorder="1" applyAlignment="1">
      <alignment horizontal="center" vertical="center"/>
    </xf>
    <xf numFmtId="0" fontId="20" fillId="0" borderId="0" xfId="9" applyFont="1" applyAlignment="1">
      <alignment wrapText="1"/>
    </xf>
    <xf numFmtId="0" fontId="12" fillId="0" borderId="6" xfId="9" applyFont="1" applyBorder="1" applyAlignment="1">
      <alignment horizontal="left" vertical="center" wrapText="1"/>
    </xf>
    <xf numFmtId="0" fontId="18" fillId="33" borderId="3"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18" fillId="33" borderId="2" xfId="0" applyFont="1" applyFill="1" applyBorder="1" applyAlignment="1">
      <alignment horizontal="center" vertical="center" wrapText="1"/>
    </xf>
    <xf numFmtId="0" fontId="12" fillId="0" borderId="6" xfId="0" applyFont="1" applyBorder="1" applyAlignment="1">
      <alignment horizontal="justify" vertical="center" wrapText="1"/>
    </xf>
    <xf numFmtId="0" fontId="12" fillId="0" borderId="6" xfId="0" applyFont="1" applyBorder="1" applyAlignment="1">
      <alignment horizontal="center" vertical="center" wrapText="1"/>
    </xf>
    <xf numFmtId="9" fontId="12" fillId="0" borderId="6" xfId="5" applyFont="1" applyBorder="1" applyAlignment="1">
      <alignment horizontal="center" vertical="center" wrapText="1"/>
    </xf>
    <xf numFmtId="9" fontId="12" fillId="15" borderId="1" xfId="0" applyNumberFormat="1" applyFont="1" applyFill="1" applyBorder="1" applyAlignment="1">
      <alignment horizontal="center" vertical="center" wrapText="1"/>
    </xf>
    <xf numFmtId="1" fontId="20" fillId="0" borderId="6" xfId="9" applyNumberFormat="1" applyFont="1" applyBorder="1" applyAlignment="1">
      <alignment horizontal="center" vertical="center"/>
    </xf>
    <xf numFmtId="0" fontId="12" fillId="0" borderId="0" xfId="0" applyFont="1" applyAlignment="1">
      <alignment horizontal="justify" vertical="center" wrapText="1"/>
    </xf>
    <xf numFmtId="0" fontId="0" fillId="0" borderId="0" xfId="0" applyAlignment="1">
      <alignment horizontal="center" vertical="center"/>
    </xf>
    <xf numFmtId="9" fontId="12" fillId="0" borderId="0" xfId="5" applyFont="1" applyAlignment="1">
      <alignment horizontal="center" vertical="center" wrapText="1"/>
    </xf>
    <xf numFmtId="3" fontId="20" fillId="0" borderId="0" xfId="9" applyNumberFormat="1" applyFont="1" applyAlignment="1">
      <alignment horizontal="center" vertical="center"/>
    </xf>
    <xf numFmtId="0" fontId="12" fillId="0" borderId="0" xfId="9" applyFont="1" applyAlignment="1">
      <alignment horizontal="left" vertical="center" wrapText="1"/>
    </xf>
    <xf numFmtId="9" fontId="11" fillId="4" borderId="3" xfId="5" applyFont="1" applyFill="1" applyBorder="1" applyAlignment="1">
      <alignment horizontal="center" vertical="center" wrapText="1"/>
    </xf>
    <xf numFmtId="9" fontId="11" fillId="4" borderId="4" xfId="5" applyFont="1" applyFill="1" applyBorder="1" applyAlignment="1">
      <alignment horizontal="center" vertical="center" wrapText="1"/>
    </xf>
    <xf numFmtId="0" fontId="0" fillId="0" borderId="0" xfId="0" applyAlignment="1">
      <alignment horizontal="center"/>
    </xf>
    <xf numFmtId="9" fontId="12" fillId="24" borderId="1" xfId="5" applyFont="1" applyFill="1" applyBorder="1" applyAlignment="1">
      <alignment horizontal="center" vertical="center" wrapText="1"/>
    </xf>
    <xf numFmtId="9" fontId="12" fillId="32" borderId="0" xfId="5" applyFont="1" applyFill="1" applyAlignment="1">
      <alignment horizontal="center" vertical="center" wrapText="1"/>
    </xf>
    <xf numFmtId="9" fontId="12" fillId="23" borderId="5" xfId="5" applyFont="1" applyFill="1" applyBorder="1" applyAlignment="1">
      <alignment horizontal="center" vertical="center" wrapText="1"/>
    </xf>
    <xf numFmtId="168" fontId="12" fillId="0" borderId="1" xfId="5" applyNumberFormat="1" applyFont="1" applyBorder="1" applyAlignment="1">
      <alignment horizontal="center" vertical="center" wrapText="1"/>
    </xf>
    <xf numFmtId="9" fontId="12" fillId="15" borderId="1" xfId="5" applyFont="1" applyFill="1" applyBorder="1" applyAlignment="1">
      <alignment horizontal="center" vertical="center" wrapText="1"/>
    </xf>
    <xf numFmtId="0" fontId="20" fillId="9" borderId="6" xfId="9" applyFont="1" applyFill="1" applyBorder="1" applyAlignment="1">
      <alignment horizontal="center" vertical="center"/>
    </xf>
    <xf numFmtId="1" fontId="20" fillId="9" borderId="6" xfId="9" applyNumberFormat="1" applyFont="1" applyFill="1" applyBorder="1" applyAlignment="1">
      <alignment horizontal="center" vertical="center"/>
    </xf>
    <xf numFmtId="9" fontId="20" fillId="0" borderId="6" xfId="5" applyFont="1" applyBorder="1" applyAlignment="1">
      <alignment horizontal="center" vertical="center"/>
    </xf>
    <xf numFmtId="9" fontId="12" fillId="12" borderId="1" xfId="5" applyFont="1" applyFill="1" applyBorder="1" applyAlignment="1">
      <alignment horizontal="center" vertical="center" wrapText="1"/>
    </xf>
    <xf numFmtId="9" fontId="12" fillId="10" borderId="1" xfId="5" applyFont="1" applyFill="1" applyBorder="1" applyAlignment="1">
      <alignment horizontal="center" vertical="center" wrapText="1"/>
    </xf>
    <xf numFmtId="9" fontId="12" fillId="10" borderId="1" xfId="5" applyFont="1" applyFill="1" applyBorder="1" applyAlignment="1" applyProtection="1">
      <alignment horizontal="center" vertical="center" wrapText="1"/>
      <protection locked="0"/>
    </xf>
    <xf numFmtId="0" fontId="12" fillId="14" borderId="6" xfId="0" applyFont="1" applyFill="1" applyBorder="1" applyAlignment="1">
      <alignment horizontal="center" vertical="center" wrapText="1"/>
    </xf>
    <xf numFmtId="9" fontId="12" fillId="8" borderId="1" xfId="5" applyFont="1" applyFill="1" applyBorder="1" applyAlignment="1">
      <alignment horizontal="center" vertical="center" wrapText="1"/>
    </xf>
    <xf numFmtId="0" fontId="12" fillId="32" borderId="6" xfId="0" applyFont="1" applyFill="1" applyBorder="1" applyAlignment="1">
      <alignment horizontal="center" vertical="center" wrapText="1"/>
    </xf>
    <xf numFmtId="9" fontId="12" fillId="14" borderId="1" xfId="5" applyFont="1" applyFill="1" applyBorder="1" applyAlignment="1">
      <alignment horizontal="center" vertical="center" wrapText="1"/>
    </xf>
    <xf numFmtId="9" fontId="12" fillId="27" borderId="1" xfId="5" applyFont="1" applyFill="1" applyBorder="1" applyAlignment="1" applyProtection="1">
      <alignment horizontal="center" vertical="center" wrapText="1"/>
      <protection locked="0"/>
    </xf>
    <xf numFmtId="9" fontId="12" fillId="28" borderId="1" xfId="5" applyFont="1" applyFill="1" applyBorder="1" applyAlignment="1" applyProtection="1">
      <alignment horizontal="center" vertical="center" wrapText="1"/>
      <protection locked="0"/>
    </xf>
    <xf numFmtId="9" fontId="20" fillId="9" borderId="6" xfId="5" applyFont="1" applyFill="1" applyBorder="1" applyAlignment="1">
      <alignment horizontal="center" vertical="center"/>
    </xf>
    <xf numFmtId="0" fontId="20" fillId="0" borderId="0" xfId="9" applyFont="1" applyFill="1" applyAlignment="1">
      <alignment horizontal="center" vertical="center"/>
    </xf>
    <xf numFmtId="166" fontId="12" fillId="0" borderId="1" xfId="4" applyFont="1" applyFill="1" applyBorder="1" applyAlignment="1">
      <alignment horizontal="center" vertical="center" wrapText="1"/>
    </xf>
    <xf numFmtId="9" fontId="12" fillId="10" borderId="1" xfId="5" applyFont="1" applyFill="1" applyBorder="1" applyAlignment="1">
      <alignment horizontal="center" vertical="center" textRotation="90" wrapText="1"/>
    </xf>
    <xf numFmtId="9" fontId="12" fillId="21" borderId="1" xfId="5" applyFont="1" applyFill="1" applyBorder="1" applyAlignment="1">
      <alignment horizontal="center" vertical="center" wrapText="1"/>
    </xf>
    <xf numFmtId="9" fontId="12" fillId="22" borderId="1" xfId="5" applyFont="1" applyFill="1" applyBorder="1" applyAlignment="1">
      <alignment horizontal="center" vertical="center" wrapText="1"/>
    </xf>
    <xf numFmtId="9" fontId="12" fillId="0" borderId="1" xfId="5" applyNumberFormat="1" applyFont="1" applyBorder="1" applyAlignment="1">
      <alignment horizontal="center" vertical="center" wrapText="1"/>
    </xf>
    <xf numFmtId="9" fontId="12" fillId="32" borderId="1" xfId="5" applyNumberFormat="1" applyFont="1" applyFill="1" applyBorder="1" applyAlignment="1">
      <alignment horizontal="center" vertical="center" wrapText="1"/>
    </xf>
    <xf numFmtId="9" fontId="12" fillId="15" borderId="1" xfId="5" applyFont="1" applyFill="1" applyBorder="1" applyAlignment="1">
      <alignment horizontal="center" vertical="center" textRotation="90" wrapText="1"/>
    </xf>
    <xf numFmtId="9" fontId="12" fillId="17" borderId="1" xfId="5" applyFont="1" applyFill="1" applyBorder="1" applyAlignment="1">
      <alignment horizontal="center" vertical="center" textRotation="90" wrapText="1"/>
    </xf>
    <xf numFmtId="9" fontId="12" fillId="30" borderId="1" xfId="5" applyFont="1" applyFill="1" applyBorder="1" applyAlignment="1">
      <alignment horizontal="center" vertical="center" wrapText="1"/>
    </xf>
    <xf numFmtId="9" fontId="12" fillId="18" borderId="1" xfId="5" applyFont="1" applyFill="1" applyBorder="1" applyAlignment="1">
      <alignment horizontal="center" vertical="center" wrapText="1"/>
    </xf>
    <xf numFmtId="9" fontId="12" fillId="0" borderId="1" xfId="5" applyFont="1" applyFill="1" applyBorder="1" applyAlignment="1">
      <alignment horizontal="center" vertical="center" wrapText="1"/>
    </xf>
    <xf numFmtId="0" fontId="12" fillId="15" borderId="1" xfId="0" applyFont="1" applyFill="1" applyBorder="1" applyAlignment="1">
      <alignment horizontal="center" vertical="center" wrapText="1"/>
    </xf>
    <xf numFmtId="1" fontId="12" fillId="15" borderId="1" xfId="5" applyNumberFormat="1" applyFont="1" applyFill="1" applyBorder="1" applyAlignment="1">
      <alignment horizontal="center" vertical="center" wrapText="1"/>
    </xf>
    <xf numFmtId="9" fontId="12" fillId="21" borderId="1" xfId="5" applyFont="1" applyFill="1" applyBorder="1" applyAlignment="1">
      <alignment horizontal="center" vertical="center" textRotation="90" wrapText="1"/>
    </xf>
    <xf numFmtId="9" fontId="12" fillId="11" borderId="1" xfId="5" applyFont="1" applyFill="1" applyBorder="1" applyAlignment="1">
      <alignment horizontal="center" vertical="center" wrapText="1"/>
    </xf>
    <xf numFmtId="9" fontId="12" fillId="20" borderId="1" xfId="5" applyFont="1" applyFill="1" applyBorder="1" applyAlignment="1">
      <alignment horizontal="center" vertical="center" wrapText="1"/>
    </xf>
    <xf numFmtId="9" fontId="12" fillId="9" borderId="1" xfId="5" applyFont="1" applyFill="1" applyBorder="1" applyAlignment="1">
      <alignment horizontal="center" vertical="center" wrapText="1"/>
    </xf>
    <xf numFmtId="9" fontId="12" fillId="31" borderId="1" xfId="5" applyFont="1" applyFill="1" applyBorder="1" applyAlignment="1">
      <alignment horizontal="center" vertical="center" wrapText="1"/>
    </xf>
    <xf numFmtId="9" fontId="12" fillId="17" borderId="1" xfId="5" applyFont="1" applyFill="1" applyBorder="1" applyAlignment="1">
      <alignment horizontal="center" vertical="center" wrapText="1"/>
    </xf>
    <xf numFmtId="9" fontId="12" fillId="29" borderId="1" xfId="5" applyFont="1" applyFill="1" applyBorder="1" applyAlignment="1">
      <alignment horizontal="center" vertical="center" wrapText="1"/>
    </xf>
    <xf numFmtId="166" fontId="12" fillId="14" borderId="1" xfId="4" applyFont="1" applyFill="1" applyBorder="1" applyAlignment="1">
      <alignment horizontal="center" vertical="center" wrapText="1"/>
    </xf>
    <xf numFmtId="49" fontId="12" fillId="23" borderId="1" xfId="5" applyNumberFormat="1" applyFont="1" applyFill="1" applyBorder="1" applyAlignment="1">
      <alignment horizontal="center" vertical="center" wrapText="1"/>
    </xf>
    <xf numFmtId="3" fontId="20" fillId="9" borderId="6" xfId="9" applyNumberFormat="1" applyFont="1" applyFill="1" applyBorder="1" applyAlignment="1">
      <alignment horizontal="center" vertical="center"/>
    </xf>
    <xf numFmtId="9" fontId="11" fillId="4" borderId="2" xfId="5" applyNumberFormat="1" applyFont="1" applyFill="1" applyBorder="1" applyAlignment="1">
      <alignment horizontal="center" vertical="center" wrapText="1"/>
    </xf>
    <xf numFmtId="9" fontId="26" fillId="34" borderId="7" xfId="9" applyNumberFormat="1" applyFont="1" applyFill="1" applyBorder="1" applyAlignment="1">
      <alignment horizontal="center" vertical="center" wrapText="1"/>
    </xf>
    <xf numFmtId="9" fontId="26" fillId="34" borderId="8" xfId="9" applyNumberFormat="1" applyFont="1" applyFill="1" applyBorder="1" applyAlignment="1">
      <alignment horizontal="center" vertical="center" wrapText="1"/>
    </xf>
    <xf numFmtId="9" fontId="17" fillId="0" borderId="11" xfId="18" applyNumberFormat="1" applyFont="1" applyBorder="1" applyAlignment="1">
      <alignment horizontal="center" vertical="center"/>
    </xf>
    <xf numFmtId="9" fontId="17" fillId="0" borderId="12" xfId="18" applyNumberFormat="1" applyFont="1" applyBorder="1" applyAlignment="1">
      <alignment horizontal="center" vertical="center"/>
    </xf>
    <xf numFmtId="0" fontId="19" fillId="9" borderId="3" xfId="9" applyFont="1" applyFill="1" applyBorder="1" applyAlignment="1">
      <alignment horizontal="center" vertical="center" wrapText="1"/>
    </xf>
    <xf numFmtId="9" fontId="22" fillId="34" borderId="9" xfId="9" applyNumberFormat="1" applyFont="1" applyFill="1" applyBorder="1" applyAlignment="1">
      <alignment horizontal="center" vertical="center" wrapText="1"/>
    </xf>
    <xf numFmtId="1" fontId="20" fillId="5" borderId="6" xfId="9" applyNumberFormat="1" applyFont="1" applyFill="1" applyBorder="1" applyAlignment="1">
      <alignment horizontal="center" vertical="center"/>
    </xf>
    <xf numFmtId="2" fontId="12" fillId="0" borderId="1" xfId="5" applyNumberFormat="1" applyFont="1" applyBorder="1" applyAlignment="1">
      <alignment horizontal="center" vertical="center" wrapText="1"/>
    </xf>
    <xf numFmtId="49" fontId="12" fillId="11" borderId="1" xfId="4" applyNumberFormat="1" applyFont="1" applyFill="1" applyBorder="1" applyAlignment="1">
      <alignment horizontal="center" vertical="center" wrapText="1"/>
    </xf>
    <xf numFmtId="49" fontId="28" fillId="0" borderId="1" xfId="4" applyNumberFormat="1" applyFont="1" applyBorder="1" applyAlignment="1">
      <alignment horizontal="center" vertical="center" wrapText="1"/>
    </xf>
    <xf numFmtId="9" fontId="28" fillId="0" borderId="1" xfId="5" applyFont="1" applyBorder="1" applyAlignment="1">
      <alignment horizontal="center" vertical="center" wrapText="1"/>
    </xf>
    <xf numFmtId="2" fontId="12" fillId="24" borderId="1" xfId="5" applyNumberFormat="1" applyFont="1" applyFill="1" applyBorder="1" applyAlignment="1">
      <alignment horizontal="center" vertical="center" wrapText="1"/>
    </xf>
    <xf numFmtId="1" fontId="12" fillId="11" borderId="1" xfId="4" applyNumberFormat="1" applyFont="1" applyFill="1" applyBorder="1" applyAlignment="1">
      <alignment horizontal="left" vertical="center" wrapText="1"/>
    </xf>
    <xf numFmtId="1" fontId="12" fillId="0" borderId="1" xfId="4"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3" fontId="20" fillId="5" borderId="6" xfId="9" applyNumberFormat="1" applyFont="1" applyFill="1" applyBorder="1" applyAlignment="1">
      <alignment horizontal="center" vertical="center"/>
    </xf>
    <xf numFmtId="9" fontId="12" fillId="11" borderId="5" xfId="5" applyFont="1" applyFill="1" applyBorder="1" applyAlignment="1">
      <alignment horizontal="center" vertical="center" wrapText="1"/>
    </xf>
    <xf numFmtId="0" fontId="12" fillId="11" borderId="0" xfId="0" applyFont="1" applyFill="1" applyAlignment="1">
      <alignment horizontal="center" vertical="center" wrapText="1"/>
    </xf>
    <xf numFmtId="49" fontId="29" fillId="11" borderId="1" xfId="4" applyNumberFormat="1" applyFont="1" applyFill="1" applyBorder="1" applyAlignment="1">
      <alignment horizontal="center" vertical="center" wrapText="1"/>
    </xf>
    <xf numFmtId="49" fontId="30" fillId="11" borderId="1" xfId="4" applyNumberFormat="1" applyFont="1" applyFill="1" applyBorder="1" applyAlignment="1">
      <alignment horizontal="center" vertical="center" wrapText="1"/>
    </xf>
    <xf numFmtId="49" fontId="10" fillId="11" borderId="1" xfId="4" applyNumberFormat="1" applyFont="1" applyFill="1" applyBorder="1" applyAlignment="1">
      <alignment horizontal="center" vertical="center" wrapText="1"/>
    </xf>
    <xf numFmtId="49" fontId="27" fillId="11" borderId="1" xfId="4" applyNumberFormat="1" applyFont="1" applyFill="1" applyBorder="1" applyAlignment="1">
      <alignment horizontal="center" vertical="center" wrapText="1"/>
    </xf>
    <xf numFmtId="9" fontId="30" fillId="32" borderId="1" xfId="5" applyFont="1" applyFill="1" applyBorder="1" applyAlignment="1">
      <alignment horizontal="center" vertical="center" wrapText="1"/>
    </xf>
    <xf numFmtId="9" fontId="30" fillId="32" borderId="1" xfId="0" applyNumberFormat="1" applyFont="1" applyFill="1" applyBorder="1" applyAlignment="1">
      <alignment horizontal="center" vertical="center" wrapText="1"/>
    </xf>
    <xf numFmtId="9" fontId="30" fillId="0" borderId="1" xfId="5" applyFont="1" applyBorder="1" applyAlignment="1">
      <alignment horizontal="center" vertical="center" wrapText="1"/>
    </xf>
    <xf numFmtId="49" fontId="30" fillId="23" borderId="1" xfId="5" applyNumberFormat="1" applyFont="1" applyFill="1" applyBorder="1" applyAlignment="1">
      <alignment horizontal="center" vertical="center" wrapText="1"/>
    </xf>
    <xf numFmtId="49" fontId="30" fillId="32" borderId="1" xfId="5" applyNumberFormat="1" applyFont="1" applyFill="1" applyBorder="1" applyAlignment="1">
      <alignment horizontal="center" vertical="center" wrapText="1"/>
    </xf>
    <xf numFmtId="2" fontId="12" fillId="5" borderId="1" xfId="0" applyNumberFormat="1" applyFont="1" applyFill="1" applyBorder="1" applyAlignment="1">
      <alignment horizontal="center" vertical="center" wrapText="1"/>
    </xf>
    <xf numFmtId="169" fontId="0" fillId="0" borderId="0" xfId="0" applyNumberFormat="1"/>
    <xf numFmtId="0" fontId="12" fillId="0" borderId="6" xfId="9" applyFont="1" applyBorder="1" applyAlignment="1">
      <alignment horizontal="justify" vertical="center" wrapText="1"/>
    </xf>
    <xf numFmtId="9" fontId="12" fillId="0" borderId="1" xfId="5" applyFont="1" applyBorder="1" applyAlignment="1">
      <alignment horizontal="justify" vertical="top" wrapText="1"/>
    </xf>
    <xf numFmtId="1" fontId="12" fillId="11" borderId="1" xfId="5" applyNumberFormat="1" applyFont="1" applyFill="1" applyBorder="1" applyAlignment="1">
      <alignment horizontal="center" vertical="center" wrapText="1"/>
    </xf>
    <xf numFmtId="9" fontId="12" fillId="0" borderId="5" xfId="5" applyFont="1" applyBorder="1" applyAlignment="1">
      <alignment horizontal="center" vertical="center" wrapText="1"/>
    </xf>
    <xf numFmtId="170" fontId="12" fillId="0" borderId="1" xfId="5" applyNumberFormat="1" applyFont="1" applyBorder="1" applyAlignment="1">
      <alignment horizontal="center" vertical="center" wrapText="1"/>
    </xf>
    <xf numFmtId="1" fontId="12" fillId="24" borderId="1" xfId="5" applyNumberFormat="1" applyFont="1" applyFill="1" applyBorder="1" applyAlignment="1">
      <alignment horizontal="center" vertical="center" wrapText="1"/>
    </xf>
    <xf numFmtId="9" fontId="28" fillId="11" borderId="1" xfId="5" applyFont="1" applyFill="1" applyBorder="1" applyAlignment="1">
      <alignment horizontal="center" vertical="center" wrapText="1"/>
    </xf>
    <xf numFmtId="9" fontId="28" fillId="32" borderId="1" xfId="0" applyNumberFormat="1" applyFont="1" applyFill="1" applyBorder="1" applyAlignment="1">
      <alignment horizontal="center" vertical="center" wrapText="1"/>
    </xf>
    <xf numFmtId="9" fontId="12" fillId="35" borderId="1" xfId="5" applyFont="1" applyFill="1" applyBorder="1" applyAlignment="1">
      <alignment horizontal="center" vertical="center" wrapText="1"/>
    </xf>
    <xf numFmtId="1" fontId="12" fillId="0" borderId="1" xfId="0" applyNumberFormat="1" applyFont="1" applyBorder="1" applyAlignment="1">
      <alignment horizontal="center" vertical="center" wrapText="1"/>
    </xf>
    <xf numFmtId="1" fontId="28" fillId="0" borderId="1" xfId="5" applyNumberFormat="1" applyFont="1" applyBorder="1" applyAlignment="1">
      <alignment horizontal="center" vertical="center" wrapText="1"/>
    </xf>
    <xf numFmtId="10" fontId="12" fillId="0" borderId="1" xfId="5" applyNumberFormat="1" applyFont="1" applyBorder="1" applyAlignment="1">
      <alignment horizontal="center" vertical="center" wrapText="1"/>
    </xf>
    <xf numFmtId="9" fontId="28" fillId="15" borderId="1" xfId="0" applyNumberFormat="1" applyFont="1" applyFill="1" applyBorder="1" applyAlignment="1">
      <alignment horizontal="center" vertical="center" wrapText="1"/>
    </xf>
    <xf numFmtId="9" fontId="28" fillId="15" borderId="1" xfId="5" applyFont="1" applyFill="1" applyBorder="1" applyAlignment="1">
      <alignment horizontal="center" vertical="center" wrapText="1"/>
    </xf>
    <xf numFmtId="9" fontId="20" fillId="24" borderId="1" xfId="5" applyFont="1" applyFill="1" applyBorder="1" applyAlignment="1">
      <alignment horizontal="center" vertical="center" wrapText="1"/>
    </xf>
    <xf numFmtId="9" fontId="20" fillId="0" borderId="1" xfId="5" applyFont="1" applyBorder="1" applyAlignment="1">
      <alignment horizontal="center" vertical="center" wrapText="1"/>
    </xf>
    <xf numFmtId="10" fontId="20" fillId="0" borderId="1" xfId="0" applyNumberFormat="1" applyFont="1" applyBorder="1" applyAlignment="1">
      <alignment horizontal="center" vertical="center" wrapText="1"/>
    </xf>
    <xf numFmtId="2" fontId="12" fillId="0" borderId="1" xfId="5"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2" fontId="12" fillId="0" borderId="1" xfId="4" applyNumberFormat="1" applyFont="1" applyBorder="1" applyAlignment="1">
      <alignment horizontal="center" vertical="center" wrapText="1"/>
    </xf>
    <xf numFmtId="168" fontId="12" fillId="0" borderId="15" xfId="5" applyNumberFormat="1" applyFont="1" applyBorder="1" applyAlignment="1">
      <alignment horizontal="center" vertical="center" wrapText="1"/>
    </xf>
    <xf numFmtId="0" fontId="12" fillId="0" borderId="1" xfId="5" applyNumberFormat="1" applyFont="1" applyBorder="1" applyAlignment="1">
      <alignment horizontal="center" vertical="center" wrapText="1"/>
    </xf>
    <xf numFmtId="1" fontId="12" fillId="5"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7" fontId="12" fillId="0" borderId="1" xfId="29" applyNumberFormat="1" applyFont="1" applyFill="1" applyBorder="1" applyAlignment="1">
      <alignment horizontal="center" vertical="center" wrapText="1"/>
    </xf>
    <xf numFmtId="9" fontId="12" fillId="25" borderId="1" xfId="5" applyFont="1" applyFill="1" applyBorder="1" applyAlignment="1">
      <alignment horizontal="center" vertical="center" wrapText="1"/>
    </xf>
    <xf numFmtId="9" fontId="12" fillId="36" borderId="1" xfId="5" applyFont="1" applyFill="1" applyBorder="1" applyAlignment="1">
      <alignment horizontal="center" vertical="center" wrapText="1"/>
    </xf>
    <xf numFmtId="1" fontId="12" fillId="36" borderId="1" xfId="5" applyNumberFormat="1" applyFont="1" applyFill="1" applyBorder="1" applyAlignment="1">
      <alignment horizontal="center" vertical="center" wrapText="1"/>
    </xf>
    <xf numFmtId="0" fontId="20" fillId="0" borderId="0" xfId="30" applyFont="1"/>
    <xf numFmtId="0" fontId="20" fillId="0" borderId="0" xfId="30" applyFont="1" applyAlignment="1">
      <alignment horizontal="center"/>
    </xf>
    <xf numFmtId="0" fontId="20" fillId="0" borderId="17" xfId="30" applyFont="1" applyBorder="1"/>
    <xf numFmtId="0" fontId="20" fillId="0" borderId="18" xfId="30" applyFont="1" applyBorder="1" applyAlignment="1">
      <alignment horizontal="center"/>
    </xf>
    <xf numFmtId="0" fontId="20" fillId="0" borderId="19" xfId="30" applyFont="1" applyBorder="1"/>
    <xf numFmtId="0" fontId="20" fillId="0" borderId="20" xfId="30" applyFont="1" applyBorder="1" applyAlignment="1">
      <alignment horizontal="center"/>
    </xf>
    <xf numFmtId="0" fontId="20" fillId="0" borderId="21" xfId="30" applyFont="1" applyBorder="1"/>
    <xf numFmtId="0" fontId="20" fillId="0" borderId="22" xfId="30" applyFont="1" applyBorder="1" applyAlignment="1">
      <alignment horizontal="center"/>
    </xf>
    <xf numFmtId="0" fontId="12" fillId="17" borderId="12" xfId="30" applyFont="1" applyFill="1" applyBorder="1" applyAlignment="1">
      <alignment horizontal="center" vertical="center" wrapText="1"/>
    </xf>
    <xf numFmtId="0" fontId="12" fillId="17" borderId="23" xfId="30" applyFont="1" applyFill="1" applyBorder="1" applyAlignment="1">
      <alignment horizontal="center" vertical="center" wrapText="1"/>
    </xf>
    <xf numFmtId="0" fontId="20" fillId="0" borderId="0" xfId="30" applyFont="1" applyAlignment="1">
      <alignment vertical="center"/>
    </xf>
    <xf numFmtId="0" fontId="20" fillId="21" borderId="6" xfId="30" applyFont="1" applyFill="1" applyBorder="1" applyAlignment="1">
      <alignment vertical="center" wrapText="1"/>
    </xf>
    <xf numFmtId="0" fontId="20" fillId="21" borderId="6" xfId="30" applyFont="1" applyFill="1" applyBorder="1" applyAlignment="1">
      <alignment horizontal="center" vertical="center" wrapText="1"/>
    </xf>
    <xf numFmtId="0" fontId="20" fillId="0" borderId="0" xfId="30" applyFont="1" applyAlignment="1">
      <alignment horizontal="left"/>
    </xf>
    <xf numFmtId="0" fontId="33" fillId="0" borderId="24" xfId="30" applyFont="1" applyBorder="1"/>
    <xf numFmtId="0" fontId="33" fillId="0" borderId="25" xfId="30" applyFont="1" applyBorder="1"/>
    <xf numFmtId="0" fontId="33" fillId="0" borderId="25" xfId="30" applyFont="1" applyBorder="1" applyAlignment="1">
      <alignment horizontal="left"/>
    </xf>
    <xf numFmtId="0" fontId="33" fillId="0" borderId="26" xfId="30" applyFont="1" applyBorder="1" applyAlignment="1">
      <alignment horizontal="left"/>
    </xf>
    <xf numFmtId="0" fontId="20" fillId="0" borderId="24" xfId="30" applyFont="1" applyBorder="1" applyAlignment="1">
      <alignment horizontal="center"/>
    </xf>
    <xf numFmtId="0" fontId="20" fillId="0" borderId="25" xfId="30" applyFont="1" applyBorder="1" applyAlignment="1">
      <alignment horizontal="center"/>
    </xf>
    <xf numFmtId="0" fontId="20" fillId="0" borderId="26" xfId="30" applyFont="1" applyBorder="1" applyAlignment="1">
      <alignment horizontal="center"/>
    </xf>
    <xf numFmtId="0" fontId="20" fillId="0" borderId="27" xfId="30" applyFont="1" applyBorder="1"/>
    <xf numFmtId="0" fontId="20" fillId="0" borderId="18" xfId="30" applyFont="1" applyBorder="1" applyAlignment="1">
      <alignment horizontal="left"/>
    </xf>
    <xf numFmtId="0" fontId="20" fillId="0" borderId="6" xfId="30" applyFont="1" applyBorder="1"/>
    <xf numFmtId="0" fontId="20" fillId="0" borderId="20" xfId="30" applyFont="1" applyBorder="1" applyAlignment="1">
      <alignment horizontal="left"/>
    </xf>
    <xf numFmtId="0" fontId="20" fillId="0" borderId="6" xfId="30" applyFont="1" applyBorder="1" applyAlignment="1">
      <alignment wrapText="1"/>
    </xf>
    <xf numFmtId="0" fontId="20" fillId="0" borderId="20" xfId="30" applyFont="1" applyBorder="1" applyAlignment="1">
      <alignment horizontal="left" wrapText="1"/>
    </xf>
    <xf numFmtId="0" fontId="20" fillId="0" borderId="6" xfId="30" applyFont="1" applyFill="1" applyBorder="1"/>
    <xf numFmtId="0" fontId="33" fillId="17" borderId="28" xfId="30" applyFont="1" applyFill="1" applyBorder="1" applyAlignment="1">
      <alignment horizontal="center" vertical="center"/>
    </xf>
    <xf numFmtId="0" fontId="33" fillId="17" borderId="29" xfId="30" applyFont="1" applyFill="1" applyBorder="1" applyAlignment="1">
      <alignment horizontal="center" vertical="center"/>
    </xf>
    <xf numFmtId="0" fontId="33" fillId="17" borderId="30" xfId="30" applyFont="1" applyFill="1" applyBorder="1" applyAlignment="1">
      <alignment horizontal="center" vertical="center"/>
    </xf>
    <xf numFmtId="0" fontId="20" fillId="21" borderId="6" xfId="30" applyFont="1" applyFill="1" applyBorder="1" applyAlignment="1">
      <alignment horizontal="center" vertical="center"/>
    </xf>
    <xf numFmtId="0" fontId="34" fillId="0" borderId="0" xfId="30" applyFont="1"/>
    <xf numFmtId="0" fontId="34" fillId="0" borderId="0" xfId="30" applyFont="1" applyAlignment="1">
      <alignment horizontal="center"/>
    </xf>
    <xf numFmtId="0" fontId="34" fillId="0" borderId="17" xfId="30" applyFont="1" applyBorder="1"/>
    <xf numFmtId="0" fontId="34" fillId="0" borderId="27" xfId="30" applyFont="1" applyBorder="1" applyAlignment="1">
      <alignment wrapText="1"/>
    </xf>
    <xf numFmtId="0" fontId="34" fillId="0" borderId="27" xfId="30" applyFont="1" applyBorder="1" applyAlignment="1">
      <alignment vertical="center"/>
    </xf>
    <xf numFmtId="0" fontId="34" fillId="0" borderId="18" xfId="30" applyFont="1" applyBorder="1" applyAlignment="1">
      <alignment horizontal="center" vertical="center"/>
    </xf>
    <xf numFmtId="0" fontId="34" fillId="0" borderId="19" xfId="30" applyFont="1" applyBorder="1"/>
    <xf numFmtId="0" fontId="34" fillId="0" borderId="6" xfId="30" applyFont="1" applyBorder="1" applyAlignment="1">
      <alignment wrapText="1"/>
    </xf>
    <xf numFmtId="0" fontId="34" fillId="0" borderId="6" xfId="30" applyFont="1" applyBorder="1" applyAlignment="1">
      <alignment vertical="center"/>
    </xf>
    <xf numFmtId="0" fontId="34" fillId="0" borderId="20" xfId="30" applyFont="1" applyBorder="1" applyAlignment="1">
      <alignment horizontal="center" vertical="center"/>
    </xf>
    <xf numFmtId="0" fontId="34" fillId="0" borderId="19" xfId="30" applyFont="1" applyBorder="1" applyAlignment="1">
      <alignment horizontal="justify" vertical="center" wrapText="1"/>
    </xf>
    <xf numFmtId="0" fontId="34" fillId="0" borderId="6" xfId="30" applyFont="1" applyBorder="1" applyAlignment="1">
      <alignment vertical="center" wrapText="1"/>
    </xf>
    <xf numFmtId="0" fontId="34" fillId="0" borderId="30" xfId="30" applyFont="1" applyBorder="1" applyAlignment="1">
      <alignment horizontal="center"/>
    </xf>
    <xf numFmtId="0" fontId="34" fillId="21" borderId="6" xfId="30" applyFont="1" applyFill="1" applyBorder="1" applyAlignment="1">
      <alignment horizontal="center" vertical="center"/>
    </xf>
    <xf numFmtId="0" fontId="20" fillId="0" borderId="0" xfId="30" applyFont="1" applyAlignment="1">
      <alignment horizontal="center" vertical="center"/>
    </xf>
    <xf numFmtId="0" fontId="20" fillId="0" borderId="17" xfId="30" applyFont="1" applyBorder="1" applyAlignment="1">
      <alignment horizontal="justify" vertical="top"/>
    </xf>
    <xf numFmtId="0" fontId="20" fillId="0" borderId="18" xfId="30" applyFont="1" applyBorder="1" applyAlignment="1">
      <alignment horizontal="center" vertical="center"/>
    </xf>
    <xf numFmtId="0" fontId="20" fillId="0" borderId="19" xfId="30" applyFont="1" applyBorder="1" applyAlignment="1">
      <alignment horizontal="justify" vertical="top"/>
    </xf>
    <xf numFmtId="0" fontId="20" fillId="0" borderId="20" xfId="30" applyFont="1" applyBorder="1" applyAlignment="1">
      <alignment horizontal="center" vertical="center"/>
    </xf>
    <xf numFmtId="0" fontId="20" fillId="0" borderId="21" xfId="30" applyFont="1" applyBorder="1" applyAlignment="1">
      <alignment horizontal="justify" vertical="top"/>
    </xf>
    <xf numFmtId="0" fontId="33" fillId="17" borderId="34" xfId="30" applyFont="1" applyFill="1" applyBorder="1" applyAlignment="1">
      <alignment horizontal="center" vertical="center"/>
    </xf>
    <xf numFmtId="0" fontId="33" fillId="11" borderId="35" xfId="30" applyFont="1" applyFill="1" applyBorder="1" applyAlignment="1">
      <alignment horizontal="center" vertical="center"/>
    </xf>
    <xf numFmtId="0" fontId="20" fillId="21" borderId="6" xfId="30" applyFont="1" applyFill="1" applyBorder="1"/>
    <xf numFmtId="0" fontId="3" fillId="0" borderId="0" xfId="30"/>
    <xf numFmtId="0" fontId="3" fillId="0" borderId="0" xfId="30" applyAlignment="1">
      <alignment horizontal="center"/>
    </xf>
    <xf numFmtId="0" fontId="3" fillId="0" borderId="6" xfId="30" applyBorder="1"/>
    <xf numFmtId="0" fontId="3" fillId="0" borderId="6" xfId="30" applyBorder="1" applyAlignment="1">
      <alignment horizontal="center"/>
    </xf>
    <xf numFmtId="0" fontId="3" fillId="0" borderId="0" xfId="30" applyAlignment="1">
      <alignment vertical="center"/>
    </xf>
    <xf numFmtId="0" fontId="3" fillId="0" borderId="17" xfId="30" applyBorder="1" applyAlignment="1">
      <alignment horizontal="justify" vertical="top" wrapText="1"/>
    </xf>
    <xf numFmtId="0" fontId="3" fillId="0" borderId="18" xfId="30" applyBorder="1" applyAlignment="1">
      <alignment horizontal="center" vertical="center"/>
    </xf>
    <xf numFmtId="0" fontId="3" fillId="0" borderId="19" xfId="30" applyBorder="1" applyAlignment="1">
      <alignment horizontal="justify" vertical="top" wrapText="1"/>
    </xf>
    <xf numFmtId="0" fontId="3" fillId="0" borderId="20" xfId="30" applyBorder="1" applyAlignment="1">
      <alignment horizontal="center" vertical="center"/>
    </xf>
    <xf numFmtId="0" fontId="3" fillId="0" borderId="19" xfId="30" applyBorder="1" applyAlignment="1">
      <alignment wrapText="1"/>
    </xf>
    <xf numFmtId="0" fontId="3" fillId="0" borderId="27" xfId="30" applyBorder="1" applyAlignment="1">
      <alignment horizontal="justify" vertical="center" wrapText="1"/>
    </xf>
    <xf numFmtId="0" fontId="3" fillId="0" borderId="6" xfId="30" applyBorder="1" applyAlignment="1">
      <alignment horizontal="justify" vertical="center"/>
    </xf>
    <xf numFmtId="0" fontId="3" fillId="0" borderId="6" xfId="30" applyBorder="1" applyAlignment="1">
      <alignment horizontal="justify" vertical="center" wrapText="1"/>
    </xf>
    <xf numFmtId="0" fontId="20" fillId="21" borderId="23" xfId="30" applyFont="1" applyFill="1" applyBorder="1" applyAlignment="1">
      <alignment horizontal="center" vertical="center"/>
    </xf>
    <xf numFmtId="0" fontId="3" fillId="0" borderId="17" xfId="30" applyBorder="1"/>
    <xf numFmtId="0" fontId="3" fillId="0" borderId="18" xfId="30" applyBorder="1" applyAlignment="1">
      <alignment horizontal="center"/>
    </xf>
    <xf numFmtId="0" fontId="3" fillId="0" borderId="19" xfId="30" applyBorder="1"/>
    <xf numFmtId="0" fontId="3" fillId="0" borderId="20" xfId="30" applyBorder="1" applyAlignment="1">
      <alignment horizontal="center"/>
    </xf>
    <xf numFmtId="0" fontId="20" fillId="21" borderId="12" xfId="30" applyFont="1" applyFill="1" applyBorder="1" applyAlignment="1">
      <alignment horizontal="center" vertical="center" wrapText="1"/>
    </xf>
    <xf numFmtId="0" fontId="34" fillId="0" borderId="0" xfId="30" applyFont="1" applyAlignment="1">
      <alignment horizontal="center" vertical="center"/>
    </xf>
    <xf numFmtId="3" fontId="34" fillId="0" borderId="0" xfId="30" applyNumberFormat="1" applyFont="1" applyAlignment="1">
      <alignment horizontal="center" vertical="center"/>
    </xf>
    <xf numFmtId="9" fontId="10" fillId="0" borderId="17" xfId="31" applyFont="1" applyFill="1" applyBorder="1" applyAlignment="1">
      <alignment horizontal="justify" vertical="top" wrapText="1"/>
    </xf>
    <xf numFmtId="3" fontId="34" fillId="0" borderId="18" xfId="30" applyNumberFormat="1" applyFont="1" applyBorder="1" applyAlignment="1">
      <alignment horizontal="center" vertical="center"/>
    </xf>
    <xf numFmtId="9" fontId="10" fillId="0" borderId="19" xfId="30" applyNumberFormat="1" applyFont="1" applyFill="1" applyBorder="1" applyAlignment="1">
      <alignment horizontal="justify" vertical="top" wrapText="1"/>
    </xf>
    <xf numFmtId="3" fontId="34" fillId="0" borderId="20" xfId="30" applyNumberFormat="1" applyFont="1" applyBorder="1" applyAlignment="1">
      <alignment horizontal="center" vertical="center"/>
    </xf>
    <xf numFmtId="9" fontId="10" fillId="0" borderId="19" xfId="31" applyFont="1" applyFill="1" applyBorder="1" applyAlignment="1">
      <alignment horizontal="justify" vertical="top" wrapText="1"/>
    </xf>
    <xf numFmtId="49" fontId="10" fillId="0" borderId="19" xfId="30" applyNumberFormat="1" applyFont="1" applyFill="1" applyBorder="1" applyAlignment="1">
      <alignment horizontal="justify" vertical="top" wrapText="1"/>
    </xf>
    <xf numFmtId="49" fontId="10" fillId="0" borderId="19" xfId="31" applyNumberFormat="1" applyFont="1" applyFill="1" applyBorder="1" applyAlignment="1">
      <alignment horizontal="justify" vertical="top" wrapText="1"/>
    </xf>
    <xf numFmtId="9" fontId="10" fillId="0" borderId="6" xfId="31" applyFont="1" applyFill="1" applyBorder="1" applyAlignment="1">
      <alignment horizontal="justify" vertical="center" wrapText="1"/>
    </xf>
    <xf numFmtId="0" fontId="34" fillId="0" borderId="6" xfId="30" applyFont="1" applyBorder="1" applyAlignment="1">
      <alignment horizontal="center" vertical="center"/>
    </xf>
    <xf numFmtId="9" fontId="10" fillId="0" borderId="6" xfId="30" applyNumberFormat="1" applyFont="1" applyFill="1" applyBorder="1" applyAlignment="1">
      <alignment horizontal="justify" vertical="center" wrapText="1"/>
    </xf>
    <xf numFmtId="49" fontId="10" fillId="0" borderId="6" xfId="31" applyNumberFormat="1" applyFont="1" applyFill="1" applyBorder="1" applyAlignment="1">
      <alignment horizontal="justify" vertical="center" wrapText="1"/>
    </xf>
    <xf numFmtId="0" fontId="34" fillId="0" borderId="0" xfId="30" applyFont="1" applyAlignment="1">
      <alignment vertical="center"/>
    </xf>
    <xf numFmtId="0" fontId="20" fillId="21" borderId="12" xfId="30" applyFont="1" applyFill="1" applyBorder="1" applyAlignment="1">
      <alignment vertical="center"/>
    </xf>
    <xf numFmtId="0" fontId="3" fillId="0" borderId="0" xfId="30" applyAlignment="1">
      <alignment horizontal="justify" vertical="top"/>
    </xf>
    <xf numFmtId="1" fontId="3" fillId="0" borderId="0" xfId="30" applyNumberFormat="1" applyAlignment="1">
      <alignment horizontal="left"/>
    </xf>
    <xf numFmtId="9" fontId="10" fillId="0" borderId="6" xfId="31" applyFont="1" applyFill="1" applyBorder="1" applyAlignment="1">
      <alignment horizontal="justify" vertical="top"/>
    </xf>
    <xf numFmtId="1" fontId="10" fillId="0" borderId="6" xfId="31" applyNumberFormat="1" applyFont="1" applyFill="1" applyBorder="1" applyAlignment="1">
      <alignment horizontal="center" vertical="center" wrapText="1"/>
    </xf>
    <xf numFmtId="9" fontId="10" fillId="0" borderId="6" xfId="30" applyNumberFormat="1" applyFont="1" applyFill="1" applyBorder="1" applyAlignment="1">
      <alignment horizontal="justify" vertical="top"/>
    </xf>
    <xf numFmtId="0" fontId="3" fillId="21" borderId="23" xfId="30" applyFill="1" applyBorder="1" applyAlignment="1">
      <alignment horizontal="center" vertical="center"/>
    </xf>
    <xf numFmtId="0" fontId="3" fillId="0" borderId="0" xfId="30" applyAlignment="1">
      <alignment horizontal="center" vertical="center"/>
    </xf>
    <xf numFmtId="0" fontId="3" fillId="21" borderId="12" xfId="30" applyFill="1" applyBorder="1" applyAlignment="1">
      <alignment horizontal="center" vertical="center" wrapText="1"/>
    </xf>
    <xf numFmtId="0" fontId="3" fillId="21" borderId="23" xfId="30" applyFill="1" applyBorder="1" applyAlignment="1">
      <alignment horizontal="center" vertical="center" wrapText="1"/>
    </xf>
    <xf numFmtId="1" fontId="32" fillId="0" borderId="0" xfId="30" applyNumberFormat="1" applyFont="1"/>
    <xf numFmtId="9" fontId="10" fillId="0" borderId="6" xfId="31" applyFont="1" applyFill="1" applyBorder="1" applyAlignment="1">
      <alignment horizontal="center" vertical="center" wrapText="1"/>
    </xf>
    <xf numFmtId="9" fontId="10" fillId="0" borderId="6" xfId="30" applyNumberFormat="1" applyFont="1" applyFill="1" applyBorder="1" applyAlignment="1">
      <alignment horizontal="center" vertical="center" wrapText="1"/>
    </xf>
    <xf numFmtId="1" fontId="3" fillId="0" borderId="6" xfId="30" applyNumberFormat="1" applyBorder="1"/>
    <xf numFmtId="1" fontId="10" fillId="0" borderId="6" xfId="32" applyNumberFormat="1" applyFont="1" applyFill="1" applyBorder="1" applyAlignment="1">
      <alignment horizontal="center" vertical="center" wrapText="1"/>
    </xf>
    <xf numFmtId="49" fontId="10" fillId="0" borderId="6" xfId="30" applyNumberFormat="1" applyFont="1" applyFill="1" applyBorder="1" applyAlignment="1">
      <alignment horizontal="center" vertical="center" wrapText="1"/>
    </xf>
    <xf numFmtId="49" fontId="10" fillId="0" borderId="6" xfId="31" applyNumberFormat="1" applyFont="1" applyFill="1" applyBorder="1" applyAlignment="1">
      <alignment horizontal="center" vertical="center" wrapText="1"/>
    </xf>
    <xf numFmtId="0" fontId="35" fillId="11" borderId="6" xfId="30" applyFont="1" applyFill="1" applyBorder="1" applyAlignment="1">
      <alignment horizontal="center"/>
    </xf>
    <xf numFmtId="1" fontId="35" fillId="11" borderId="6" xfId="30" applyNumberFormat="1" applyFont="1" applyFill="1" applyBorder="1" applyAlignment="1">
      <alignment horizontal="center"/>
    </xf>
    <xf numFmtId="1" fontId="36" fillId="11" borderId="6" xfId="31" applyNumberFormat="1" applyFont="1" applyFill="1" applyBorder="1" applyAlignment="1">
      <alignment horizontal="center" vertical="center" wrapText="1"/>
    </xf>
    <xf numFmtId="0" fontId="3" fillId="38" borderId="0" xfId="30" applyFill="1"/>
    <xf numFmtId="0" fontId="3" fillId="21" borderId="12" xfId="30" applyFill="1" applyBorder="1"/>
    <xf numFmtId="0" fontId="3" fillId="21" borderId="11" xfId="30" applyFill="1" applyBorder="1"/>
    <xf numFmtId="0" fontId="3" fillId="21" borderId="0" xfId="30" applyFill="1"/>
    <xf numFmtId="0" fontId="3" fillId="21" borderId="23" xfId="30" applyFill="1" applyBorder="1"/>
    <xf numFmtId="1" fontId="0" fillId="0" borderId="0" xfId="0" applyNumberFormat="1"/>
    <xf numFmtId="0" fontId="2" fillId="0" borderId="0" xfId="35"/>
    <xf numFmtId="0" fontId="2" fillId="0" borderId="6" xfId="35" applyFill="1" applyBorder="1" applyAlignment="1">
      <alignment horizontal="center" vertical="center"/>
    </xf>
    <xf numFmtId="0" fontId="39" fillId="0" borderId="42" xfId="35" applyFont="1" applyBorder="1" applyAlignment="1">
      <alignment horizontal="center" vertical="center"/>
    </xf>
    <xf numFmtId="0" fontId="39" fillId="0" borderId="29" xfId="35" applyFont="1" applyBorder="1" applyAlignment="1">
      <alignment horizontal="center" vertical="center"/>
    </xf>
    <xf numFmtId="0" fontId="39" fillId="0" borderId="28" xfId="35" applyFont="1" applyBorder="1" applyAlignment="1">
      <alignment horizontal="center"/>
    </xf>
    <xf numFmtId="0" fontId="32" fillId="0" borderId="22" xfId="35" applyFont="1" applyBorder="1" applyAlignment="1">
      <alignment horizontal="center"/>
    </xf>
    <xf numFmtId="0" fontId="2" fillId="0" borderId="43" xfId="35" applyBorder="1" applyAlignment="1">
      <alignment horizontal="center" vertical="center"/>
    </xf>
    <xf numFmtId="0" fontId="2" fillId="0" borderId="43" xfId="35" applyBorder="1"/>
    <xf numFmtId="15" fontId="2" fillId="0" borderId="43" xfId="35" applyNumberFormat="1" applyBorder="1"/>
    <xf numFmtId="0" fontId="2" fillId="0" borderId="21" xfId="35" applyBorder="1"/>
    <xf numFmtId="0" fontId="32" fillId="0" borderId="20" xfId="35" applyFont="1" applyBorder="1" applyAlignment="1">
      <alignment horizontal="center"/>
    </xf>
    <xf numFmtId="0" fontId="2" fillId="0" borderId="6" xfId="35" applyBorder="1" applyAlignment="1">
      <alignment horizontal="center" vertical="center"/>
    </xf>
    <xf numFmtId="0" fontId="2" fillId="0" borderId="6" xfId="35" applyBorder="1"/>
    <xf numFmtId="15" fontId="2" fillId="0" borderId="6" xfId="35" applyNumberFormat="1" applyBorder="1"/>
    <xf numFmtId="0" fontId="2" fillId="0" borderId="19" xfId="35" applyBorder="1"/>
    <xf numFmtId="0" fontId="32" fillId="0" borderId="18" xfId="35" applyFont="1" applyBorder="1" applyAlignment="1">
      <alignment horizontal="center"/>
    </xf>
    <xf numFmtId="0" fontId="2" fillId="0" borderId="27" xfId="35" applyBorder="1" applyAlignment="1">
      <alignment horizontal="center" vertical="center"/>
    </xf>
    <xf numFmtId="0" fontId="2" fillId="0" borderId="27" xfId="35" applyBorder="1"/>
    <xf numFmtId="15" fontId="2" fillId="0" borderId="27" xfId="35" applyNumberFormat="1" applyBorder="1"/>
    <xf numFmtId="0" fontId="2" fillId="0" borderId="17" xfId="35" applyBorder="1"/>
    <xf numFmtId="0" fontId="2" fillId="0" borderId="0" xfId="35" applyAlignment="1">
      <alignment horizontal="center"/>
    </xf>
    <xf numFmtId="0" fontId="2" fillId="0" borderId="0" xfId="35" applyAlignment="1">
      <alignment horizontal="center" vertical="center"/>
    </xf>
    <xf numFmtId="0" fontId="2" fillId="0" borderId="22" xfId="35" applyBorder="1" applyAlignment="1">
      <alignment horizontal="center" vertical="center"/>
    </xf>
    <xf numFmtId="0" fontId="39" fillId="0" borderId="6" xfId="35" applyFont="1" applyBorder="1" applyAlignment="1">
      <alignment horizontal="center"/>
    </xf>
    <xf numFmtId="0" fontId="39" fillId="0" borderId="6" xfId="35" applyFont="1" applyBorder="1"/>
    <xf numFmtId="0" fontId="39" fillId="0" borderId="19" xfId="35" applyFont="1" applyBorder="1" applyAlignment="1">
      <alignment horizontal="center"/>
    </xf>
    <xf numFmtId="0" fontId="32" fillId="0" borderId="20" xfId="35" applyFont="1" applyBorder="1"/>
    <xf numFmtId="0" fontId="2" fillId="0" borderId="6" xfId="35" applyBorder="1" applyAlignment="1">
      <alignment horizontal="center"/>
    </xf>
    <xf numFmtId="0" fontId="32" fillId="0" borderId="18" xfId="35" applyFont="1" applyBorder="1"/>
    <xf numFmtId="0" fontId="2" fillId="0" borderId="27" xfId="35" applyBorder="1" applyAlignment="1">
      <alignment horizontal="center"/>
    </xf>
    <xf numFmtId="0" fontId="2" fillId="0" borderId="22" xfId="35" applyBorder="1" applyAlignment="1">
      <alignment horizontal="center"/>
    </xf>
    <xf numFmtId="0" fontId="2" fillId="0" borderId="20" xfId="35" applyBorder="1"/>
    <xf numFmtId="0" fontId="39" fillId="0" borderId="29" xfId="35" applyFont="1" applyBorder="1"/>
    <xf numFmtId="0" fontId="39" fillId="0" borderId="28" xfId="35" applyFont="1" applyBorder="1"/>
    <xf numFmtId="0" fontId="39" fillId="0" borderId="19" xfId="35" applyFont="1" applyBorder="1"/>
    <xf numFmtId="0" fontId="2" fillId="0" borderId="20" xfId="35" applyFill="1" applyBorder="1"/>
    <xf numFmtId="0" fontId="2" fillId="0" borderId="0" xfId="35" applyFill="1"/>
    <xf numFmtId="0" fontId="2" fillId="0" borderId="20" xfId="35" applyBorder="1" applyAlignment="1">
      <alignment horizontal="center"/>
    </xf>
    <xf numFmtId="0" fontId="32" fillId="0" borderId="0" xfId="35" applyFont="1"/>
    <xf numFmtId="0" fontId="2" fillId="0" borderId="20" xfId="35" applyFill="1" applyBorder="1" applyAlignment="1">
      <alignment horizontal="center"/>
    </xf>
    <xf numFmtId="0" fontId="2" fillId="0" borderId="0" xfId="35" applyFill="1" applyAlignment="1">
      <alignment horizontal="center"/>
    </xf>
    <xf numFmtId="14" fontId="2" fillId="0" borderId="6" xfId="35" applyNumberFormat="1" applyBorder="1"/>
    <xf numFmtId="0" fontId="39" fillId="0" borderId="20" xfId="35" applyFont="1" applyBorder="1" applyAlignment="1">
      <alignment horizontal="center"/>
    </xf>
    <xf numFmtId="0" fontId="2" fillId="0" borderId="18" xfId="35" applyBorder="1"/>
    <xf numFmtId="0" fontId="32" fillId="0" borderId="0" xfId="35" applyFont="1" applyAlignment="1">
      <alignment horizontal="center"/>
    </xf>
    <xf numFmtId="15" fontId="2" fillId="0" borderId="0" xfId="35" applyNumberFormat="1"/>
    <xf numFmtId="0" fontId="2" fillId="0" borderId="0" xfId="35" applyAlignment="1">
      <alignment horizontal="left"/>
    </xf>
    <xf numFmtId="0" fontId="2" fillId="0" borderId="30" xfId="35" applyBorder="1" applyAlignment="1">
      <alignment horizontal="center"/>
    </xf>
    <xf numFmtId="0" fontId="39" fillId="0" borderId="29" xfId="35" applyFont="1" applyBorder="1" applyAlignment="1">
      <alignment horizontal="center"/>
    </xf>
    <xf numFmtId="0" fontId="31" fillId="39" borderId="20" xfId="35" applyFont="1" applyFill="1" applyBorder="1" applyAlignment="1">
      <alignment horizontal="left"/>
    </xf>
    <xf numFmtId="0" fontId="2" fillId="39" borderId="6" xfId="35" applyFill="1" applyBorder="1"/>
    <xf numFmtId="0" fontId="2" fillId="39" borderId="19" xfId="35" applyFill="1" applyBorder="1"/>
    <xf numFmtId="0" fontId="39" fillId="0" borderId="30" xfId="35" applyFont="1" applyBorder="1" applyAlignment="1">
      <alignment horizontal="center"/>
    </xf>
    <xf numFmtId="0" fontId="2" fillId="0" borderId="30" xfId="35" applyBorder="1"/>
    <xf numFmtId="0" fontId="40" fillId="39" borderId="0" xfId="35" applyFont="1" applyFill="1" applyAlignment="1">
      <alignment horizontal="left"/>
    </xf>
    <xf numFmtId="0" fontId="40" fillId="39" borderId="20" xfId="35" applyFont="1" applyFill="1" applyBorder="1" applyAlignment="1">
      <alignment horizontal="left"/>
    </xf>
    <xf numFmtId="0" fontId="41" fillId="39" borderId="6" xfId="35" applyFont="1" applyFill="1" applyBorder="1" applyAlignment="1">
      <alignment horizontal="center"/>
    </xf>
    <xf numFmtId="0" fontId="41" fillId="39" borderId="6" xfId="35" applyFont="1" applyFill="1" applyBorder="1"/>
    <xf numFmtId="0" fontId="41" fillId="39" borderId="19" xfId="35" applyFont="1" applyFill="1" applyBorder="1"/>
    <xf numFmtId="0" fontId="41" fillId="0" borderId="0" xfId="35" applyFont="1"/>
    <xf numFmtId="0" fontId="23" fillId="34" borderId="10" xfId="9" applyFont="1" applyFill="1" applyBorder="1" applyAlignment="1">
      <alignment horizontal="center" vertical="center" wrapText="1"/>
    </xf>
    <xf numFmtId="0" fontId="23" fillId="34" borderId="7" xfId="9" applyFont="1" applyFill="1" applyBorder="1" applyAlignment="1">
      <alignment horizontal="center" vertical="center" wrapText="1"/>
    </xf>
    <xf numFmtId="0" fontId="23" fillId="34" borderId="8" xfId="9" applyFont="1" applyFill="1" applyBorder="1" applyAlignment="1">
      <alignment horizontal="center" vertical="center" wrapText="1"/>
    </xf>
    <xf numFmtId="0" fontId="23" fillId="34" borderId="13" xfId="9" applyFont="1" applyFill="1" applyBorder="1" applyAlignment="1">
      <alignment horizontal="center" vertical="center" wrapText="1"/>
    </xf>
    <xf numFmtId="0" fontId="23" fillId="34" borderId="9" xfId="9" applyFont="1" applyFill="1" applyBorder="1" applyAlignment="1">
      <alignment horizontal="center" vertical="center" wrapText="1"/>
    </xf>
    <xf numFmtId="0" fontId="23" fillId="34" borderId="14" xfId="9" applyFont="1" applyFill="1" applyBorder="1" applyAlignment="1">
      <alignment horizontal="center" vertical="center" wrapText="1"/>
    </xf>
    <xf numFmtId="0" fontId="20" fillId="21" borderId="6" xfId="30" applyFont="1" applyFill="1" applyBorder="1" applyAlignment="1">
      <alignment horizontal="left" vertical="center" wrapText="1"/>
    </xf>
    <xf numFmtId="0" fontId="33" fillId="17" borderId="33" xfId="30" applyFont="1" applyFill="1" applyBorder="1" applyAlignment="1">
      <alignment horizontal="center" vertical="center"/>
    </xf>
    <xf numFmtId="0" fontId="33" fillId="17" borderId="32" xfId="30" applyFont="1" applyFill="1" applyBorder="1" applyAlignment="1">
      <alignment horizontal="center" vertical="center"/>
    </xf>
    <xf numFmtId="0" fontId="33" fillId="17" borderId="31" xfId="30" applyFont="1" applyFill="1" applyBorder="1" applyAlignment="1">
      <alignment horizontal="center" vertical="center"/>
    </xf>
    <xf numFmtId="0" fontId="34" fillId="21" borderId="6" xfId="30" applyFont="1" applyFill="1" applyBorder="1" applyAlignment="1">
      <alignment horizontal="center" vertical="center" wrapText="1"/>
    </xf>
    <xf numFmtId="0" fontId="3" fillId="0" borderId="37" xfId="30" applyBorder="1" applyAlignment="1">
      <alignment horizontal="left" vertical="center"/>
    </xf>
    <xf numFmtId="0" fontId="3" fillId="0" borderId="36" xfId="30" applyBorder="1" applyAlignment="1">
      <alignment horizontal="left" vertical="center"/>
    </xf>
    <xf numFmtId="0" fontId="20" fillId="21" borderId="39" xfId="30" applyFont="1" applyFill="1" applyBorder="1" applyAlignment="1">
      <alignment horizontal="center" vertical="center" wrapText="1"/>
    </xf>
    <xf numFmtId="0" fontId="20" fillId="21" borderId="24" xfId="30" applyFont="1" applyFill="1" applyBorder="1" applyAlignment="1">
      <alignment horizontal="center" vertical="center" wrapText="1"/>
    </xf>
    <xf numFmtId="0" fontId="3" fillId="21" borderId="11" xfId="30" applyFill="1" applyBorder="1" applyAlignment="1">
      <alignment horizontal="center" vertical="top" wrapText="1"/>
    </xf>
    <xf numFmtId="0" fontId="3" fillId="21" borderId="12" xfId="30" applyFill="1" applyBorder="1" applyAlignment="1">
      <alignment horizontal="center" vertical="top" wrapText="1"/>
    </xf>
    <xf numFmtId="0" fontId="37" fillId="37" borderId="40" xfId="34" applyFont="1" applyBorder="1" applyAlignment="1">
      <alignment horizontal="left" vertical="center" wrapText="1"/>
    </xf>
    <xf numFmtId="0" fontId="37" fillId="37" borderId="0" xfId="34" applyFont="1" applyBorder="1" applyAlignment="1">
      <alignment horizontal="left" vertical="center" wrapText="1"/>
    </xf>
    <xf numFmtId="0" fontId="37" fillId="37" borderId="41" xfId="34" applyFont="1" applyBorder="1" applyAlignment="1">
      <alignment horizontal="left" vertical="center" wrapText="1"/>
    </xf>
    <xf numFmtId="0" fontId="40" fillId="39" borderId="4" xfId="35" applyFont="1" applyFill="1" applyBorder="1" applyAlignment="1">
      <alignment horizontal="center"/>
    </xf>
    <xf numFmtId="0" fontId="40" fillId="39" borderId="0" xfId="35" applyFont="1" applyFill="1" applyBorder="1" applyAlignment="1">
      <alignment horizontal="center"/>
    </xf>
    <xf numFmtId="0" fontId="40" fillId="39" borderId="41" xfId="35" applyFont="1" applyFill="1" applyBorder="1" applyAlignment="1">
      <alignment horizontal="center"/>
    </xf>
    <xf numFmtId="0" fontId="0" fillId="37" borderId="30" xfId="34" applyFont="1" applyBorder="1" applyAlignment="1">
      <alignment horizontal="left" vertical="center" wrapText="1"/>
    </xf>
    <xf numFmtId="0" fontId="0" fillId="37" borderId="29" xfId="34" applyFont="1" applyBorder="1" applyAlignment="1">
      <alignment horizontal="left" vertical="center" wrapText="1"/>
    </xf>
    <xf numFmtId="0" fontId="0" fillId="37" borderId="28" xfId="34" applyFont="1" applyBorder="1" applyAlignment="1">
      <alignment horizontal="left" vertical="center" wrapText="1"/>
    </xf>
    <xf numFmtId="0" fontId="40" fillId="39" borderId="44" xfId="35" applyFont="1" applyFill="1" applyBorder="1" applyAlignment="1">
      <alignment horizontal="center"/>
    </xf>
    <xf numFmtId="0" fontId="40" fillId="39" borderId="45" xfId="35" applyFont="1" applyFill="1" applyBorder="1" applyAlignment="1">
      <alignment horizontal="center"/>
    </xf>
    <xf numFmtId="0" fontId="40" fillId="39" borderId="46" xfId="35" applyFont="1" applyFill="1" applyBorder="1" applyAlignment="1">
      <alignment horizontal="center"/>
    </xf>
    <xf numFmtId="0" fontId="38" fillId="37" borderId="30" xfId="34" applyFont="1" applyBorder="1" applyAlignment="1">
      <alignment horizontal="left" vertical="top" wrapText="1"/>
    </xf>
    <xf numFmtId="0" fontId="38" fillId="37" borderId="29" xfId="34" applyFont="1" applyBorder="1" applyAlignment="1">
      <alignment horizontal="left" vertical="top" wrapText="1"/>
    </xf>
    <xf numFmtId="0" fontId="38" fillId="37" borderId="28" xfId="34" applyFont="1" applyBorder="1" applyAlignment="1">
      <alignment horizontal="left" vertical="top" wrapText="1"/>
    </xf>
    <xf numFmtId="0" fontId="0" fillId="37" borderId="44" xfId="34" applyFont="1" applyBorder="1" applyAlignment="1">
      <alignment horizontal="left" vertical="top" wrapText="1"/>
    </xf>
    <xf numFmtId="0" fontId="0" fillId="37" borderId="45" xfId="34" applyFont="1" applyBorder="1" applyAlignment="1">
      <alignment horizontal="left" vertical="top" wrapText="1"/>
    </xf>
    <xf numFmtId="0" fontId="0" fillId="37" borderId="46" xfId="34" applyFont="1" applyBorder="1" applyAlignment="1">
      <alignment horizontal="left" vertical="top" wrapText="1"/>
    </xf>
    <xf numFmtId="0" fontId="40" fillId="39" borderId="47" xfId="35" applyFont="1" applyFill="1" applyBorder="1" applyAlignment="1">
      <alignment horizontal="center"/>
    </xf>
    <xf numFmtId="0" fontId="40" fillId="39" borderId="48" xfId="35" applyFont="1" applyFill="1" applyBorder="1" applyAlignment="1">
      <alignment horizontal="center"/>
    </xf>
    <xf numFmtId="0" fontId="40" fillId="39" borderId="49" xfId="35" applyFont="1" applyFill="1" applyBorder="1" applyAlignment="1">
      <alignment horizontal="center"/>
    </xf>
    <xf numFmtId="0" fontId="0" fillId="37" borderId="30" xfId="34" applyFont="1" applyBorder="1" applyAlignment="1">
      <alignment horizontal="left" wrapText="1"/>
    </xf>
    <xf numFmtId="0" fontId="0" fillId="37" borderId="29" xfId="34" applyFont="1" applyBorder="1" applyAlignment="1">
      <alignment horizontal="left" wrapText="1"/>
    </xf>
    <xf numFmtId="0" fontId="0" fillId="37" borderId="28" xfId="34" applyFont="1" applyBorder="1" applyAlignment="1">
      <alignment horizontal="left" wrapText="1"/>
    </xf>
    <xf numFmtId="0" fontId="31" fillId="39" borderId="20" xfId="35" applyFont="1" applyFill="1" applyBorder="1" applyAlignment="1">
      <alignment horizontal="center"/>
    </xf>
    <xf numFmtId="0" fontId="31" fillId="39" borderId="6" xfId="35" applyFont="1" applyFill="1" applyBorder="1" applyAlignment="1">
      <alignment horizontal="center"/>
    </xf>
    <xf numFmtId="0" fontId="31" fillId="39" borderId="19" xfId="35" applyFont="1" applyFill="1" applyBorder="1" applyAlignment="1">
      <alignment horizontal="center"/>
    </xf>
    <xf numFmtId="0" fontId="0" fillId="37" borderId="30" xfId="34" applyFont="1" applyBorder="1" applyAlignment="1">
      <alignment horizontal="left" vertical="top" wrapText="1"/>
    </xf>
    <xf numFmtId="0" fontId="0" fillId="37" borderId="29" xfId="34" applyFont="1" applyBorder="1" applyAlignment="1">
      <alignment horizontal="left" vertical="top" wrapText="1"/>
    </xf>
    <xf numFmtId="0" fontId="0" fillId="37" borderId="28" xfId="34" applyFont="1" applyBorder="1" applyAlignment="1">
      <alignment horizontal="left" vertical="top" wrapText="1"/>
    </xf>
    <xf numFmtId="0" fontId="40" fillId="39" borderId="20" xfId="35" applyFont="1" applyFill="1" applyBorder="1" applyAlignment="1">
      <alignment horizontal="center"/>
    </xf>
    <xf numFmtId="0" fontId="40" fillId="39" borderId="6" xfId="35" applyFont="1" applyFill="1" applyBorder="1" applyAlignment="1">
      <alignment horizontal="center"/>
    </xf>
    <xf numFmtId="0" fontId="40" fillId="39" borderId="19" xfId="35" applyFont="1" applyFill="1" applyBorder="1" applyAlignment="1">
      <alignment horizontal="center"/>
    </xf>
    <xf numFmtId="0" fontId="40" fillId="39" borderId="30" xfId="35" applyFont="1" applyFill="1" applyBorder="1" applyAlignment="1">
      <alignment horizontal="center"/>
    </xf>
    <xf numFmtId="0" fontId="40" fillId="39" borderId="29" xfId="35" applyFont="1" applyFill="1" applyBorder="1" applyAlignment="1">
      <alignment horizontal="center"/>
    </xf>
    <xf numFmtId="0" fontId="40" fillId="39" borderId="28" xfId="35" applyFont="1" applyFill="1" applyBorder="1" applyAlignment="1">
      <alignment horizontal="center"/>
    </xf>
    <xf numFmtId="0" fontId="32" fillId="37" borderId="30" xfId="34" applyFont="1" applyBorder="1" applyAlignment="1">
      <alignment horizontal="left" vertical="top" wrapText="1"/>
    </xf>
    <xf numFmtId="0" fontId="32" fillId="37" borderId="29" xfId="34" applyFont="1" applyBorder="1" applyAlignment="1">
      <alignment horizontal="left" vertical="top" wrapText="1"/>
    </xf>
    <xf numFmtId="0" fontId="32" fillId="37" borderId="28" xfId="34" applyFont="1" applyBorder="1" applyAlignment="1">
      <alignment horizontal="left" vertical="top" wrapText="1"/>
    </xf>
    <xf numFmtId="0" fontId="39" fillId="37" borderId="30" xfId="34" applyFont="1" applyBorder="1" applyAlignment="1">
      <alignment horizontal="left" vertical="top" wrapText="1"/>
    </xf>
    <xf numFmtId="0" fontId="39" fillId="37" borderId="29" xfId="34" applyFont="1" applyBorder="1" applyAlignment="1">
      <alignment horizontal="left" vertical="top" wrapText="1"/>
    </xf>
    <xf numFmtId="0" fontId="39" fillId="37" borderId="28" xfId="34" applyFont="1" applyBorder="1" applyAlignment="1">
      <alignment horizontal="left" vertical="top" wrapText="1"/>
    </xf>
    <xf numFmtId="0" fontId="39" fillId="37" borderId="35" xfId="34" applyFont="1" applyBorder="1" applyAlignment="1">
      <alignment horizontal="left" vertical="top" wrapText="1"/>
    </xf>
    <xf numFmtId="0" fontId="39" fillId="37" borderId="32" xfId="34" applyFont="1" applyBorder="1" applyAlignment="1">
      <alignment horizontal="left" vertical="top" wrapText="1"/>
    </xf>
    <xf numFmtId="0" fontId="39" fillId="37" borderId="31" xfId="34" applyFont="1" applyBorder="1" applyAlignment="1">
      <alignment horizontal="left" vertical="top" wrapText="1"/>
    </xf>
    <xf numFmtId="0" fontId="31" fillId="39" borderId="30" xfId="35" applyFont="1" applyFill="1" applyBorder="1" applyAlignment="1">
      <alignment horizontal="center"/>
    </xf>
    <xf numFmtId="0" fontId="31" fillId="39" borderId="29" xfId="35" applyFont="1" applyFill="1" applyBorder="1" applyAlignment="1">
      <alignment horizontal="center"/>
    </xf>
    <xf numFmtId="0" fontId="31" fillId="39" borderId="28" xfId="35" applyFont="1" applyFill="1" applyBorder="1" applyAlignment="1">
      <alignment horizontal="center"/>
    </xf>
    <xf numFmtId="0" fontId="1" fillId="0" borderId="38" xfId="30" applyFont="1" applyBorder="1" applyAlignment="1">
      <alignment horizontal="left" vertical="center" wrapText="1"/>
    </xf>
    <xf numFmtId="0" fontId="42" fillId="0" borderId="0" xfId="0" applyFont="1" applyAlignment="1">
      <alignment horizontal="center" vertical="center"/>
    </xf>
    <xf numFmtId="0" fontId="43" fillId="17" borderId="23" xfId="0" applyFont="1" applyFill="1" applyBorder="1" applyAlignment="1">
      <alignment horizontal="center" vertical="center"/>
    </xf>
    <xf numFmtId="0" fontId="43" fillId="17" borderId="11" xfId="0" applyFont="1" applyFill="1" applyBorder="1" applyAlignment="1">
      <alignment horizontal="center" vertical="center"/>
    </xf>
    <xf numFmtId="0" fontId="43" fillId="17" borderId="12" xfId="0" applyFont="1" applyFill="1" applyBorder="1" applyAlignment="1">
      <alignment horizontal="center" vertical="center"/>
    </xf>
    <xf numFmtId="0" fontId="9" fillId="0" borderId="0" xfId="0" applyFont="1" applyAlignment="1">
      <alignment horizontal="center" vertical="center"/>
    </xf>
    <xf numFmtId="0" fontId="0" fillId="0" borderId="22" xfId="0" applyBorder="1" applyAlignment="1">
      <alignment horizontal="center" vertical="center"/>
    </xf>
    <xf numFmtId="0" fontId="0" fillId="0" borderId="43" xfId="0" applyBorder="1"/>
    <xf numFmtId="0" fontId="0" fillId="0" borderId="21" xfId="0" applyBorder="1"/>
    <xf numFmtId="0" fontId="0" fillId="0" borderId="20" xfId="0" applyBorder="1" applyAlignment="1">
      <alignment horizontal="center" vertical="center"/>
    </xf>
    <xf numFmtId="0" fontId="0" fillId="0" borderId="6" xfId="0" applyBorder="1"/>
    <xf numFmtId="0" fontId="0" fillId="0" borderId="19" xfId="0" applyBorder="1"/>
    <xf numFmtId="0" fontId="0" fillId="0" borderId="6" xfId="0" applyBorder="1" applyAlignment="1"/>
    <xf numFmtId="0" fontId="0" fillId="0" borderId="18" xfId="0" applyBorder="1" applyAlignment="1">
      <alignment horizontal="center" vertical="center"/>
    </xf>
    <xf numFmtId="0" fontId="0" fillId="0" borderId="27" xfId="0" applyBorder="1"/>
    <xf numFmtId="0" fontId="0" fillId="0" borderId="17" xfId="0" applyBorder="1"/>
  </cellXfs>
  <cellStyles count="36">
    <cellStyle name="Hipervínculo 2" xfId="11"/>
    <cellStyle name="Millares [0]" xfId="1" builtinId="6"/>
    <cellStyle name="Millares [0] 2" xfId="2"/>
    <cellStyle name="Millares [0] 3" xfId="26"/>
    <cellStyle name="Millares 2" xfId="6"/>
    <cellStyle name="Millares 2 2" xfId="29"/>
    <cellStyle name="Millares 3" xfId="19"/>
    <cellStyle name="Millares 4" xfId="22"/>
    <cellStyle name="Moneda [0]" xfId="4" builtinId="7"/>
    <cellStyle name="Moneda [0] 3" xfId="32"/>
    <cellStyle name="Moneda 2" xfId="14"/>
    <cellStyle name="Normal" xfId="0" builtinId="0"/>
    <cellStyle name="Normal 2" xfId="9"/>
    <cellStyle name="Normal 2 2" xfId="12"/>
    <cellStyle name="Normal 2 3" xfId="20"/>
    <cellStyle name="Normal 2 4" xfId="25"/>
    <cellStyle name="Normal 2 5" xfId="27"/>
    <cellStyle name="Normal 2 6" xfId="30"/>
    <cellStyle name="Normal 3" xfId="3"/>
    <cellStyle name="Normal 3 2" xfId="8"/>
    <cellStyle name="Normal 3 3" xfId="13"/>
    <cellStyle name="Normal 3 4" xfId="28"/>
    <cellStyle name="Normal 4" xfId="17"/>
    <cellStyle name="Normal 5" xfId="23"/>
    <cellStyle name="Normal 6" xfId="7"/>
    <cellStyle name="Normal 7" xfId="35"/>
    <cellStyle name="Notas 2" xfId="33"/>
    <cellStyle name="Notas 3" xfId="34"/>
    <cellStyle name="Porcentaje" xfId="5" builtinId="5"/>
    <cellStyle name="Porcentaje 2" xfId="10"/>
    <cellStyle name="Porcentaje 2 2" xfId="31"/>
    <cellStyle name="Porcentaje 3" xfId="15"/>
    <cellStyle name="Porcentaje 4" xfId="18"/>
    <cellStyle name="Porcentaje 5" xfId="21"/>
    <cellStyle name="Porcentaje 6" xfId="24"/>
    <cellStyle name="Porcentaje 7" xfId="16"/>
  </cellStyles>
  <dxfs count="54">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solid">
          <fgColor rgb="FFFDE9D9"/>
          <bgColor theme="0" tint="-0.249977111117893"/>
        </patternFill>
      </fill>
      <alignment horizontal="center" vertical="center" textRotation="0" wrapText="1" indent="0" justifyLastLine="0" shrinkToFit="0" readingOrder="0"/>
      <border diagonalUp="0" diagonalDown="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auto="1"/>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font>
        <strike val="0"/>
        <outline val="0"/>
        <shadow val="0"/>
        <u val="none"/>
        <vertAlign val="baseline"/>
        <sz val="12"/>
        <color auto="1"/>
        <name val="Arial"/>
        <scheme val="none"/>
      </font>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font>
        <strike val="0"/>
        <outline val="0"/>
        <shadow val="0"/>
        <u val="none"/>
        <vertAlign val="baseline"/>
        <sz val="12"/>
        <color auto="1"/>
        <name val="Arial"/>
        <scheme val="none"/>
      </font>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6CCFF"/>
      <color rgb="FF69C7DD"/>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981075</xdr:colOff>
      <xdr:row>0</xdr:row>
      <xdr:rowOff>447676</xdr:rowOff>
    </xdr:to>
    <xdr:pic>
      <xdr:nvPicPr>
        <xdr:cNvPr id="2" name="Imagen 1" descr="C:\Users\inci6.INCI\AppData\Local\Microsoft\Windows\Temporary Internet Files\Content.Outlook\N8JGCM0T\Logo-INCI-siglas-para-formatos.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
          <a:ext cx="981075" cy="44767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formacion%20Institucional\JMalaver\PLAN%20DE%20ACCI&#211;N\2019\Seguimiento%20Plan%20de%20Acci&#243;n%20Dic%202019\Copia%20de%203.AT%20PLAN%20DE%20ACCI&#211;N%202019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nformacion%20Institucional\JMalaver\PLAN%20DE%20ACCI&#211;N\2019\Seguimiento%20Plan%20de%20Acci&#243;n%20Dic%202019\Copia%20de%201.DE%20PLAN%20DE%20ACCI&#211;N%202019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Hoja1"/>
      <sheetName val="Plan Estretagico"/>
    </sheetNames>
    <sheetDataSet>
      <sheetData sheetId="0">
        <row r="2">
          <cell r="AP2" t="str">
            <v>Gestión vía telefónica con el equipo de innovación del MEN , referente a la plataforma Colombia Aprende, acordadndo seguimiento de la asesoría en accesibilidad, intercambio de contenidos en formato EPUB  3   y derechos de autor. Gestión para continuación de acciones en 2020.</v>
          </cell>
          <cell r="AQ2">
            <v>0.01</v>
          </cell>
          <cell r="AR2" t="str">
            <v xml:space="preserve">Participación en  la tercera  mesa del Acuerdo 4 en favor de la Atención Educativa FECODE. </v>
          </cell>
        </row>
        <row r="3">
          <cell r="AP3" t="str">
            <v>No se desarrollaron acciones</v>
          </cell>
          <cell r="AQ3">
            <v>0</v>
          </cell>
          <cell r="AR3" t="str">
            <v>N.A.</v>
          </cell>
        </row>
        <row r="4">
          <cell r="AQ4">
            <v>0</v>
          </cell>
          <cell r="AR4" t="str">
            <v>N.A.</v>
          </cell>
        </row>
        <row r="5">
          <cell r="AQ5">
            <v>0</v>
          </cell>
        </row>
        <row r="6">
          <cell r="AQ6">
            <v>0</v>
          </cell>
        </row>
        <row r="7">
          <cell r="AQ7">
            <v>19</v>
          </cell>
        </row>
        <row r="8">
          <cell r="AQ8">
            <v>0</v>
          </cell>
        </row>
        <row r="9">
          <cell r="AQ9">
            <v>0</v>
          </cell>
        </row>
        <row r="10">
          <cell r="AQ10">
            <v>0.02</v>
          </cell>
        </row>
        <row r="11">
          <cell r="AQ11">
            <v>68</v>
          </cell>
        </row>
        <row r="12">
          <cell r="AQ12">
            <v>0.01</v>
          </cell>
        </row>
        <row r="13">
          <cell r="AQ13">
            <v>0.02</v>
          </cell>
        </row>
        <row r="14">
          <cell r="AQ14">
            <v>0.02</v>
          </cell>
        </row>
        <row r="15">
          <cell r="AQ15">
            <v>0</v>
          </cell>
        </row>
        <row r="16">
          <cell r="AQ16">
            <v>0.01</v>
          </cell>
        </row>
        <row r="17">
          <cell r="AQ17">
            <v>0.01</v>
          </cell>
        </row>
        <row r="18">
          <cell r="AQ18">
            <v>55</v>
          </cell>
        </row>
        <row r="19">
          <cell r="AQ19">
            <v>0.01</v>
          </cell>
        </row>
        <row r="20">
          <cell r="AQ20">
            <v>0</v>
          </cell>
        </row>
        <row r="21">
          <cell r="AQ21">
            <v>0</v>
          </cell>
        </row>
        <row r="22">
          <cell r="AQ22">
            <v>0</v>
          </cell>
        </row>
        <row r="23">
          <cell r="AQ23">
            <v>0</v>
          </cell>
        </row>
        <row r="26">
          <cell r="AQ26">
            <v>0</v>
          </cell>
        </row>
        <row r="27">
          <cell r="AQ27">
            <v>0</v>
          </cell>
        </row>
        <row r="28">
          <cell r="AQ28">
            <v>0</v>
          </cell>
        </row>
        <row r="29">
          <cell r="AQ29">
            <v>0</v>
          </cell>
        </row>
        <row r="30">
          <cell r="AQ30">
            <v>0</v>
          </cell>
        </row>
        <row r="31">
          <cell r="AQ31">
            <v>0</v>
          </cell>
        </row>
        <row r="32">
          <cell r="AQ32">
            <v>0</v>
          </cell>
        </row>
        <row r="33">
          <cell r="AQ33">
            <v>0</v>
          </cell>
        </row>
        <row r="35">
          <cell r="AQ35">
            <v>0</v>
          </cell>
        </row>
        <row r="36">
          <cell r="AQ36">
            <v>0</v>
          </cell>
        </row>
        <row r="37">
          <cell r="AQ37">
            <v>3</v>
          </cell>
        </row>
        <row r="38">
          <cell r="AQ38">
            <v>0.04</v>
          </cell>
        </row>
        <row r="58">
          <cell r="AQ58">
            <v>0</v>
          </cell>
        </row>
        <row r="59">
          <cell r="AQ59">
            <v>0</v>
          </cell>
        </row>
        <row r="64">
          <cell r="AQ64">
            <v>0</v>
          </cell>
          <cell r="AR64">
            <v>0</v>
          </cell>
        </row>
        <row r="65">
          <cell r="AQ65">
            <v>0</v>
          </cell>
          <cell r="AR65">
            <v>0</v>
          </cell>
        </row>
        <row r="66">
          <cell r="AQ66">
            <v>0</v>
          </cell>
          <cell r="AR66">
            <v>0</v>
          </cell>
        </row>
        <row r="69">
          <cell r="AQ69">
            <v>0</v>
          </cell>
          <cell r="AR69">
            <v>0</v>
          </cell>
        </row>
        <row r="70">
          <cell r="AQ70">
            <v>0</v>
          </cell>
        </row>
        <row r="72">
          <cell r="AQ72">
            <v>0</v>
          </cell>
        </row>
        <row r="73">
          <cell r="AQ73">
            <v>0</v>
          </cell>
        </row>
        <row r="74">
          <cell r="AQ74">
            <v>0</v>
          </cell>
        </row>
        <row r="76">
          <cell r="AQ76">
            <v>0</v>
          </cell>
        </row>
        <row r="78">
          <cell r="AQ78">
            <v>0</v>
          </cell>
        </row>
        <row r="79">
          <cell r="AQ79">
            <v>0</v>
          </cell>
        </row>
        <row r="80">
          <cell r="AQ80">
            <v>0</v>
          </cell>
        </row>
        <row r="81">
          <cell r="AQ81">
            <v>0</v>
          </cell>
        </row>
        <row r="83">
          <cell r="AQ83">
            <v>0</v>
          </cell>
        </row>
        <row r="84">
          <cell r="AQ84">
            <v>0</v>
          </cell>
        </row>
        <row r="85">
          <cell r="AQ85">
            <v>0</v>
          </cell>
        </row>
        <row r="88">
          <cell r="AQ88">
            <v>0</v>
          </cell>
        </row>
        <row r="89">
          <cell r="AQ89">
            <v>0</v>
          </cell>
        </row>
        <row r="90">
          <cell r="AQ90">
            <v>0</v>
          </cell>
        </row>
        <row r="92">
          <cell r="AQ92">
            <v>0</v>
          </cell>
        </row>
        <row r="93">
          <cell r="AQ93">
            <v>0</v>
          </cell>
        </row>
        <row r="94">
          <cell r="AQ94">
            <v>0</v>
          </cell>
        </row>
        <row r="96">
          <cell r="AQ96">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AM3">
            <v>5.0000000000000001E-3</v>
          </cell>
          <cell r="AN3" t="str">
            <v>Se realiza seguimiento al plan de acción anual mensualmente</v>
          </cell>
          <cell r="AO3">
            <v>5.0000000000000001E-3</v>
          </cell>
          <cell r="AP3" t="str">
            <v xml:space="preserve">Se realiza seguimiento al plan de acción anual mensualmente, el cual apunta al cumplimiento de las metas del cuatrenio </v>
          </cell>
          <cell r="AQ3">
            <v>5.0000000000000001E-3</v>
          </cell>
          <cell r="AS3">
            <v>5.0000000000000001E-3</v>
          </cell>
          <cell r="AT3" t="str">
            <v>Se realiza seguimiento al plan de acción anual mensualmente</v>
          </cell>
        </row>
        <row r="4">
          <cell r="AM4">
            <v>5.0000000000000001E-3</v>
          </cell>
          <cell r="AN4" t="str">
            <v>Se realiza seguimiento al plan de acción anual mensualmente</v>
          </cell>
          <cell r="AO4">
            <v>5.0000000000000001E-3</v>
          </cell>
          <cell r="AP4" t="str">
            <v xml:space="preserve">Se realiza seguimiento al plan de acción anual mensualmente y se envía correo a todas los procesos solicitando el diligenciamiento del presente instrumento </v>
          </cell>
          <cell r="AQ4">
            <v>5.0000000000000001E-3</v>
          </cell>
          <cell r="AS4">
            <v>5.0000000000000001E-3</v>
          </cell>
          <cell r="AT4" t="str">
            <v>Se realiza seguimiento al plan de acción anual mensualmente</v>
          </cell>
        </row>
        <row r="5">
          <cell r="AM5">
            <v>5.0000000000000001E-3</v>
          </cell>
          <cell r="AN5" t="str">
            <v>Se realiza seguimiento al plan de adquisiciones</v>
          </cell>
          <cell r="AO5">
            <v>5.0000000000000001E-3</v>
          </cell>
          <cell r="AP5" t="str">
            <v>Se realizó reunión el día 10 de octubre para realizar seguimiento a la ejecución del plan de adquisiciones</v>
          </cell>
          <cell r="AQ5">
            <v>5.0000000000000001E-3</v>
          </cell>
          <cell r="AR5" t="str">
            <v>Se realiza seguimiento al plan de adquisiciones</v>
          </cell>
          <cell r="AS5">
            <v>5.0000000000000001E-3</v>
          </cell>
          <cell r="AT5" t="str">
            <v>Se realiza seguimiento al plan de adquisiciones</v>
          </cell>
        </row>
        <row r="6">
          <cell r="AM6">
            <v>0</v>
          </cell>
          <cell r="AN6" t="str">
            <v>Se realizará seguimiento en el mes de diciembre</v>
          </cell>
          <cell r="AO6">
            <v>0</v>
          </cell>
          <cell r="AP6" t="str">
            <v>El 17 de octubre se realizó asistencia técnica en la nueva metodología de administración del riesgo por parte del Ministerio de Educación Nacional. En el mes de diciembre se realizará el reporte de los avances de las acciones de control establecidas para cada uno de los riesgos de los procesos</v>
          </cell>
          <cell r="AQ6">
            <v>0</v>
          </cell>
          <cell r="AR6" t="str">
            <v>Se realizará seguimiento en el mes de diciembre</v>
          </cell>
          <cell r="AS6">
            <v>0.01</v>
          </cell>
          <cell r="AT6" t="str">
            <v>Se realiza seguimiento al mapa de riesgos institucional</v>
          </cell>
        </row>
        <row r="7">
          <cell r="AM7">
            <v>0</v>
          </cell>
          <cell r="AN7" t="str">
            <v>Se realizará seguimiento en el mes de diciembre</v>
          </cell>
          <cell r="AO7">
            <v>0</v>
          </cell>
          <cell r="AP7" t="str">
            <v>Se realizará el reporte cuatrimestral en el mes de diciembre</v>
          </cell>
          <cell r="AQ7">
            <v>0</v>
          </cell>
          <cell r="AR7" t="str">
            <v>Se realizará el reporte cuatrimestral en el mes de diciembre</v>
          </cell>
          <cell r="AT7" t="str">
            <v>Se realiza seguimiento al plan anticorrupción</v>
          </cell>
        </row>
        <row r="8">
          <cell r="AM8">
            <v>0</v>
          </cell>
          <cell r="AN8" t="str">
            <v>No se ha iniaciado el proceso</v>
          </cell>
          <cell r="AO8">
            <v>0</v>
          </cell>
          <cell r="AP8" t="str">
            <v xml:space="preserve">No se ha iniciado el proceso de actualización ya que no se ha culminado con la actualización de procedimientos y formatos por parte de todos los procesos </v>
          </cell>
          <cell r="AQ8">
            <v>0</v>
          </cell>
          <cell r="AR8" t="str">
            <v xml:space="preserve">No se ha iniciado el proceso de actualización ya que no se ha culminado con la actualización de procedimientos y formatos por parte de todos los procesos </v>
          </cell>
          <cell r="AS8">
            <v>0</v>
          </cell>
          <cell r="AT8" t="str">
            <v xml:space="preserve">No se ha iniciado el proceso de actualización ya que no se ha culminado con la actualización de procedimientos y formatos por parte de todos los procesos </v>
          </cell>
        </row>
        <row r="9">
          <cell r="AM9">
            <v>1.7500000000000002E-2</v>
          </cell>
          <cell r="AN9" t="str">
            <v>Se envia el seguimiento del Plan Sectorial al Ministerio de EDUCACIÓN</v>
          </cell>
          <cell r="AP9" t="str">
            <v xml:space="preserve">Durante el mes de octubre se realizaron los ajustes solicitados por el Ministerio de Educación Nacional </v>
          </cell>
          <cell r="AQ9">
            <v>0</v>
          </cell>
          <cell r="AR9" t="str">
            <v>Se realizará seguimiento en el mes de diciembre</v>
          </cell>
          <cell r="AS9">
            <v>0.02</v>
          </cell>
          <cell r="AT9" t="str">
            <v>Se realizó seguimiento al plan sectorial</v>
          </cell>
        </row>
        <row r="10">
          <cell r="AM10">
            <v>5.0000000000000001E-3</v>
          </cell>
          <cell r="AN10" t="str">
            <v>Se actualizaron documentos del proceso de Gestión Juridica; Producción radial y audiovisual; Contratación</v>
          </cell>
          <cell r="AO10">
            <v>5.0000000000000001E-3</v>
          </cell>
          <cell r="AP10" t="str">
            <v>Se actualizaron documentos del proceso de Unidades productivas</v>
          </cell>
          <cell r="AQ10">
            <v>5.0000000000000001E-3</v>
          </cell>
          <cell r="AR10" t="str">
            <v>Se actualizan documentos del proceso de gestión documental</v>
          </cell>
          <cell r="AS10">
            <v>5.0000000000000001E-3</v>
          </cell>
          <cell r="AT10" t="str">
            <v>Se actualizan documentos del proceso de gestión documental</v>
          </cell>
        </row>
        <row r="11">
          <cell r="AM11">
            <v>0</v>
          </cell>
          <cell r="AN11" t="str">
            <v xml:space="preserve">Las dependencias se encuentran tarbajando en el plan de acción que se envió </v>
          </cell>
          <cell r="AO11">
            <v>0.01</v>
          </cell>
          <cell r="AP11" t="str">
            <v>La subdirección técnica envió la información que correspondía a los procesos misionales dentro del plan de acción que se elaboró con base en los índices de cada una de las políticas de MIPG</v>
          </cell>
          <cell r="AQ11">
            <v>0</v>
          </cell>
          <cell r="AR11" t="str">
            <v xml:space="preserve">Las dependencias se encuentran tarbajando en el plan de acción que se envió </v>
          </cell>
          <cell r="AS11">
            <v>0.01</v>
          </cell>
          <cell r="AT11" t="str">
            <v>El proceso de gestión documental avanzó en el reporte solicitado por el Ministerio de Educación Nacional</v>
          </cell>
        </row>
        <row r="12">
          <cell r="AM12">
            <v>5.0000000000000001E-3</v>
          </cell>
          <cell r="AN12" t="str">
            <v>A través del seguimiento que se realiza al plan de acción se realiza seguimiento a los proyectos de inversión</v>
          </cell>
          <cell r="AO12">
            <v>5.0000000000000001E-3</v>
          </cell>
          <cell r="AP12" t="str">
            <v>A través del seguimiento que se realiza al plan de acción se realiza seguimiento a los proyectos de inversión</v>
          </cell>
          <cell r="AQ12">
            <v>5.0000000000000001E-3</v>
          </cell>
          <cell r="AR12" t="str">
            <v>Se realizó la actualización del proyecto de fortalecimiento de procesos en el SUIFP</v>
          </cell>
          <cell r="AS12">
            <v>5.0000000000000001E-3</v>
          </cell>
          <cell r="AT12" t="str">
            <v>Se realizó la actualización del proyecto de mejoramiento de Condiciones en el SUIFP</v>
          </cell>
        </row>
        <row r="13">
          <cell r="AM13">
            <v>5.9523333333333338E-3</v>
          </cell>
          <cell r="AN13" t="str">
            <v>Se realizó el reporte y envío del informe de ejecución cualitativa presupuestal del mes</v>
          </cell>
          <cell r="AO13">
            <v>5.9523333333333338E-3</v>
          </cell>
          <cell r="AP13" t="str">
            <v>Se realizó el reporte y envío del informe de ejecución cualitativa presupuestal del mes</v>
          </cell>
          <cell r="AQ13">
            <v>5.9523333333333338E-3</v>
          </cell>
          <cell r="AR13" t="str">
            <v>Se realizó el reporte y envío del informe de ejecución cualitativa presupuestal del mes</v>
          </cell>
          <cell r="AS13">
            <v>5.9523333333333338E-3</v>
          </cell>
          <cell r="AT13" t="str">
            <v>Se realizó el reporte y envío del informe de ejecución cualitativa presupuestal del mes</v>
          </cell>
        </row>
        <row r="14">
          <cell r="AM14">
            <v>0</v>
          </cell>
          <cell r="AN14" t="str">
            <v>No se ha iniciado</v>
          </cell>
          <cell r="AO14">
            <v>0.02</v>
          </cell>
          <cell r="AP14" t="str">
            <v>Se inició la elaboración del informe de gestión 2019</v>
          </cell>
          <cell r="AQ14">
            <v>0.02</v>
          </cell>
          <cell r="AR14" t="str">
            <v>Se continúa con la elaboración del informe de gestión 2019</v>
          </cell>
          <cell r="AS14">
            <v>0.03</v>
          </cell>
          <cell r="AT14" t="str">
            <v>Se elaboró el informe de gestión de 2019</v>
          </cell>
        </row>
        <row r="15">
          <cell r="AM15">
            <v>0</v>
          </cell>
          <cell r="AN15" t="str">
            <v>n/a</v>
          </cell>
          <cell r="AO15">
            <v>0</v>
          </cell>
          <cell r="AP15" t="str">
            <v>n/a</v>
          </cell>
          <cell r="AQ15">
            <v>0</v>
          </cell>
          <cell r="AR15" t="str">
            <v>n/a</v>
          </cell>
          <cell r="AS15">
            <v>0</v>
          </cell>
          <cell r="AT15" t="str">
            <v>n/a</v>
          </cell>
        </row>
        <row r="16">
          <cell r="AM16">
            <v>0</v>
          </cell>
          <cell r="AN16" t="str">
            <v>n/a</v>
          </cell>
          <cell r="AO16">
            <v>0</v>
          </cell>
          <cell r="AP16" t="str">
            <v>n/a</v>
          </cell>
          <cell r="AQ16">
            <v>0</v>
          </cell>
          <cell r="AR16" t="str">
            <v>n/a</v>
          </cell>
          <cell r="AS16">
            <v>0</v>
          </cell>
          <cell r="AT16" t="str">
            <v>n/a</v>
          </cell>
        </row>
        <row r="17">
          <cell r="AM17">
            <v>0</v>
          </cell>
          <cell r="AN17" t="str">
            <v>n/a</v>
          </cell>
          <cell r="AO17">
            <v>0</v>
          </cell>
          <cell r="AP17" t="str">
            <v>n/a</v>
          </cell>
          <cell r="AQ17">
            <v>0</v>
          </cell>
          <cell r="AR17" t="str">
            <v>n/a</v>
          </cell>
          <cell r="AS17">
            <v>0</v>
          </cell>
          <cell r="AT17" t="str">
            <v>n/a</v>
          </cell>
        </row>
        <row r="18">
          <cell r="AM18">
            <v>0</v>
          </cell>
          <cell r="AO18">
            <v>0</v>
          </cell>
          <cell r="AQ18">
            <v>0</v>
          </cell>
          <cell r="AS18">
            <v>0</v>
          </cell>
        </row>
        <row r="21">
          <cell r="AM21">
            <v>0</v>
          </cell>
        </row>
        <row r="22">
          <cell r="AM22">
            <v>0</v>
          </cell>
          <cell r="AO22">
            <v>0</v>
          </cell>
          <cell r="AQ22">
            <v>0</v>
          </cell>
          <cell r="AS22">
            <v>0</v>
          </cell>
        </row>
        <row r="24">
          <cell r="AM24">
            <v>0</v>
          </cell>
          <cell r="AO24">
            <v>0</v>
          </cell>
          <cell r="AQ24">
            <v>0</v>
          </cell>
          <cell r="AS24">
            <v>0</v>
          </cell>
        </row>
        <row r="25">
          <cell r="AO25">
            <v>0</v>
          </cell>
          <cell r="AQ25">
            <v>0</v>
          </cell>
          <cell r="AS25">
            <v>0</v>
          </cell>
        </row>
        <row r="28">
          <cell r="AO28">
            <v>0</v>
          </cell>
          <cell r="AQ28">
            <v>0</v>
          </cell>
          <cell r="AS28">
            <v>0</v>
          </cell>
        </row>
        <row r="29">
          <cell r="AO29">
            <v>0</v>
          </cell>
          <cell r="AQ29">
            <v>0</v>
          </cell>
          <cell r="AS29">
            <v>0</v>
          </cell>
        </row>
        <row r="30">
          <cell r="AO30">
            <v>0</v>
          </cell>
          <cell r="AQ30">
            <v>0</v>
          </cell>
        </row>
        <row r="31">
          <cell r="AO31">
            <v>0</v>
          </cell>
          <cell r="AQ31">
            <v>0</v>
          </cell>
          <cell r="AS31">
            <v>0</v>
          </cell>
        </row>
        <row r="32">
          <cell r="AO32">
            <v>0</v>
          </cell>
          <cell r="AQ32">
            <v>0</v>
          </cell>
          <cell r="AS32">
            <v>0</v>
          </cell>
        </row>
        <row r="33">
          <cell r="AO33">
            <v>0</v>
          </cell>
          <cell r="AQ33">
            <v>0</v>
          </cell>
          <cell r="AS33">
            <v>0</v>
          </cell>
        </row>
        <row r="34">
          <cell r="AO34">
            <v>0</v>
          </cell>
          <cell r="AQ34">
            <v>0</v>
          </cell>
          <cell r="AS34">
            <v>0</v>
          </cell>
        </row>
        <row r="35">
          <cell r="AO35">
            <v>0</v>
          </cell>
          <cell r="AS35">
            <v>0</v>
          </cell>
        </row>
        <row r="36">
          <cell r="AO36">
            <v>0</v>
          </cell>
          <cell r="AQ36">
            <v>0</v>
          </cell>
          <cell r="AS36">
            <v>0</v>
          </cell>
        </row>
        <row r="37">
          <cell r="AO37">
            <v>0</v>
          </cell>
          <cell r="AQ37">
            <v>0</v>
          </cell>
          <cell r="AS37">
            <v>0</v>
          </cell>
        </row>
        <row r="38">
          <cell r="AO38">
            <v>0</v>
          </cell>
          <cell r="AQ38">
            <v>0</v>
          </cell>
          <cell r="AS38">
            <v>0</v>
          </cell>
        </row>
        <row r="39">
          <cell r="AO39">
            <v>0</v>
          </cell>
          <cell r="AQ39">
            <v>0</v>
          </cell>
          <cell r="AS39">
            <v>0</v>
          </cell>
        </row>
        <row r="40">
          <cell r="AQ40">
            <v>0</v>
          </cell>
        </row>
        <row r="41">
          <cell r="AO41">
            <v>0</v>
          </cell>
          <cell r="AQ41">
            <v>0</v>
          </cell>
          <cell r="AS41">
            <v>0</v>
          </cell>
        </row>
        <row r="44">
          <cell r="AO44">
            <v>0</v>
          </cell>
          <cell r="AQ44">
            <v>0</v>
          </cell>
          <cell r="AS44">
            <v>0</v>
          </cell>
        </row>
        <row r="45">
          <cell r="AO45">
            <v>0</v>
          </cell>
          <cell r="AQ45">
            <v>0</v>
          </cell>
          <cell r="AS45">
            <v>0</v>
          </cell>
        </row>
      </sheetData>
      <sheetData sheetId="1"/>
    </sheetDataSet>
  </externalBook>
</externalLink>
</file>

<file path=xl/tables/table1.xml><?xml version="1.0" encoding="utf-8"?>
<table xmlns="http://schemas.openxmlformats.org/spreadsheetml/2006/main" id="2" name="Tabla13" displayName="Tabla13" ref="A1:AA154" totalsRowShown="0" headerRowDxfId="53" dataDxfId="52" tableBorderDxfId="51">
  <autoFilter ref="A1:AA154"/>
  <tableColumns count="27">
    <tableColumn id="1" name="#" dataDxfId="50" totalsRowDxfId="49">
      <calculatedColumnFormula>A1+1</calculatedColumnFormula>
    </tableColumn>
    <tableColumn id="2" name="Proceso Responsable" dataDxfId="48" totalsRowDxfId="47"/>
    <tableColumn id="3" name="ODS" dataDxfId="46" totalsRowDxfId="45"/>
    <tableColumn id="4" name="Dimensiones del Modelo Integrado de Planeación y Gestión" dataDxfId="44" totalsRowDxfId="43"/>
    <tableColumn id="5" name="Proyecto" dataDxfId="42" totalsRowDxfId="41"/>
    <tableColumn id="6" name="Objetivo Institucional" dataDxfId="40" totalsRowDxfId="39"/>
    <tableColumn id="7" name="Objetivo Especifico" dataDxfId="38" totalsRowDxfId="37"/>
    <tableColumn id="8" name="Producto" dataDxfId="36" totalsRowDxfId="35"/>
    <tableColumn id="9" name="Sub Grupo de trabajo" dataDxfId="34" totalsRowDxfId="33"/>
    <tableColumn id="10" name="Meta" dataDxfId="32" totalsRowDxfId="31"/>
    <tableColumn id="11" name="Cuatrienio" dataDxfId="30" totalsRowDxfId="29"/>
    <tableColumn id="12" name="2019" dataDxfId="28" totalsRowDxfId="27"/>
    <tableColumn id="16" name=" Indicador" dataDxfId="26" totalsRowDxfId="25"/>
    <tableColumn id="17" name="Presupuesto _x000a_$" dataDxfId="24" totalsRowDxfId="23"/>
    <tableColumn id="18" name="Fecha Inicio (día-mes-año)" dataDxfId="22" totalsRowDxfId="21"/>
    <tableColumn id="19" name="Fecha Fin _x000a_(día-mes-año)" dataDxfId="20" totalsRowDxfId="19"/>
    <tableColumn id="20" name="Actividades" dataDxfId="18"/>
    <tableColumn id="21" name="Vlr %  Actividad Referente Producto" dataDxfId="17" totalsRowDxfId="16"/>
    <tableColumn id="30" name="%Avance" dataDxfId="15" totalsRowDxfId="14" dataCellStyle="Porcentaje">
      <calculatedColumnFormula>375/400</calculatedColumnFormula>
    </tableColumn>
    <tableColumn id="22" name="Acumulado de la gestión en el año (Indicador) " dataDxfId="13" totalsRowDxfId="12" dataCellStyle="Millares [0] 2">
      <calculatedColumnFormula>U2+W2+Y2+AA2+AC2+AE2+AG2+AI2+AK2+AM2+AO2+AQ2</calculatedColumnFormula>
    </tableColumn>
    <tableColumn id="23" name="Seguimiento Enero" dataDxfId="11" totalsRowDxfId="10"/>
    <tableColumn id="24" name="Observación Enero" dataDxfId="9"/>
    <tableColumn id="25" name="Seguimiento Febrero" dataDxfId="8" totalsRowDxfId="7"/>
    <tableColumn id="26" name="Observación Febrero" dataDxfId="6" totalsRowDxfId="5"/>
    <tableColumn id="27" name="Seguimiento Marzo" dataDxfId="4" totalsRowDxfId="3"/>
    <tableColumn id="28" name="Observación Marzo" dataDxfId="2" totalsRowDxfId="1"/>
    <tableColumn id="29" name="Seguimiento Abril" dataDxfId="0"/>
  </tableColumns>
  <tableStyleInfo name="TableStyleLight8"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abSelected="1" view="pageBreakPreview" zoomScale="70" zoomScaleNormal="70" zoomScaleSheetLayoutView="70" workbookViewId="0">
      <selection activeCell="H5" sqref="H5"/>
    </sheetView>
  </sheetViews>
  <sheetFormatPr baseColWidth="10" defaultColWidth="11.42578125" defaultRowHeight="15" x14ac:dyDescent="0.25"/>
  <cols>
    <col min="1" max="1" width="10" style="71" bestFit="1" customWidth="1"/>
    <col min="2" max="2" width="51.140625" customWidth="1"/>
    <col min="3" max="3" width="27.28515625" customWidth="1"/>
    <col min="4" max="4" width="25.28515625" style="77" customWidth="1"/>
    <col min="5" max="5" width="17.28515625" customWidth="1"/>
    <col min="6" max="6" width="15.140625" customWidth="1"/>
    <col min="7" max="7" width="20.5703125" customWidth="1"/>
    <col min="8" max="8" width="18.5703125" customWidth="1"/>
    <col min="9" max="11" width="13.7109375" customWidth="1"/>
    <col min="12" max="12" width="13.140625" customWidth="1"/>
    <col min="13" max="13" width="13.7109375" customWidth="1"/>
    <col min="14" max="14" width="40.28515625" customWidth="1"/>
    <col min="15" max="15" width="38.85546875" customWidth="1"/>
    <col min="16" max="16" width="35.28515625" customWidth="1"/>
    <col min="17" max="17" width="14.7109375" customWidth="1"/>
  </cols>
  <sheetData>
    <row r="1" spans="1:15" ht="43.5" thickBot="1" x14ac:dyDescent="0.3">
      <c r="B1" s="353" t="s">
        <v>0</v>
      </c>
      <c r="C1" s="354"/>
      <c r="D1" s="354"/>
      <c r="E1" s="354"/>
      <c r="F1" s="355"/>
      <c r="G1" s="121" t="s">
        <v>1</v>
      </c>
      <c r="H1" s="121" t="s">
        <v>2</v>
      </c>
      <c r="I1" s="121" t="s">
        <v>3</v>
      </c>
      <c r="J1" s="122" t="s">
        <v>4</v>
      </c>
    </row>
    <row r="2" spans="1:15" ht="19.5" thickBot="1" x14ac:dyDescent="0.3">
      <c r="B2" s="356"/>
      <c r="C2" s="357"/>
      <c r="D2" s="357"/>
      <c r="E2" s="357"/>
      <c r="F2" s="358"/>
      <c r="G2" s="126">
        <f>AVERAGE(G4:G6)</f>
        <v>0.91785780609837619</v>
      </c>
      <c r="H2" s="123">
        <f>1739480973/1743080973</f>
        <v>0.99793469147115754</v>
      </c>
      <c r="I2" s="123">
        <f>1256657039/1256657039</f>
        <v>1</v>
      </c>
      <c r="J2" s="124">
        <f>482823934/486423934</f>
        <v>0.99259904838481894</v>
      </c>
      <c r="K2" s="60"/>
      <c r="L2" s="60"/>
      <c r="M2" s="56"/>
    </row>
    <row r="3" spans="1:15" ht="45" x14ac:dyDescent="0.25">
      <c r="B3" s="62" t="s">
        <v>5</v>
      </c>
      <c r="C3" s="62" t="s">
        <v>6</v>
      </c>
      <c r="D3" s="62" t="s">
        <v>7</v>
      </c>
      <c r="E3" s="63" t="s">
        <v>8</v>
      </c>
      <c r="F3" s="62" t="s">
        <v>9</v>
      </c>
      <c r="G3" s="125" t="s">
        <v>10</v>
      </c>
      <c r="H3" s="125" t="s">
        <v>11</v>
      </c>
      <c r="I3" s="125" t="s">
        <v>12</v>
      </c>
      <c r="J3" s="125" t="s">
        <v>13</v>
      </c>
      <c r="K3" s="58" t="s">
        <v>14</v>
      </c>
      <c r="L3" s="58" t="s">
        <v>15</v>
      </c>
      <c r="M3" s="58" t="s">
        <v>16</v>
      </c>
      <c r="N3" s="64" t="s">
        <v>1048</v>
      </c>
    </row>
    <row r="4" spans="1:15" ht="84.75" customHeight="1" x14ac:dyDescent="0.25">
      <c r="A4" s="71">
        <v>2203003</v>
      </c>
      <c r="B4" s="65" t="s">
        <v>18</v>
      </c>
      <c r="C4" s="65" t="s">
        <v>19</v>
      </c>
      <c r="D4" s="66" t="s">
        <v>20</v>
      </c>
      <c r="E4" s="66">
        <v>356</v>
      </c>
      <c r="F4" s="66">
        <v>121</v>
      </c>
      <c r="G4" s="67">
        <f>M4/F4</f>
        <v>1.2561983471074381</v>
      </c>
      <c r="H4" s="69">
        <v>3</v>
      </c>
      <c r="I4" s="84">
        <v>13</v>
      </c>
      <c r="J4" s="127">
        <v>20</v>
      </c>
      <c r="K4" s="84">
        <v>27</v>
      </c>
      <c r="L4" s="69">
        <v>65</v>
      </c>
      <c r="M4" s="84">
        <f>141+11</f>
        <v>152</v>
      </c>
      <c r="N4" s="61" t="s">
        <v>1141</v>
      </c>
      <c r="O4" s="292"/>
    </row>
    <row r="5" spans="1:15" ht="70.5" customHeight="1" x14ac:dyDescent="0.25">
      <c r="A5" s="71">
        <v>2203016</v>
      </c>
      <c r="B5" s="65" t="s">
        <v>21</v>
      </c>
      <c r="C5" s="65" t="s">
        <v>22</v>
      </c>
      <c r="D5" s="66" t="s">
        <v>23</v>
      </c>
      <c r="E5" s="66">
        <v>52</v>
      </c>
      <c r="F5" s="66">
        <v>13</v>
      </c>
      <c r="G5" s="67">
        <f>M5/F5</f>
        <v>1.0892307692307692</v>
      </c>
      <c r="H5" s="69">
        <v>0.01</v>
      </c>
      <c r="I5" s="84">
        <v>1.1400000000000001</v>
      </c>
      <c r="J5" s="127">
        <v>4.1500000000000004</v>
      </c>
      <c r="K5" s="84">
        <v>7.16</v>
      </c>
      <c r="L5" s="69">
        <v>9.16</v>
      </c>
      <c r="M5" s="84">
        <v>14.16</v>
      </c>
      <c r="N5" s="61" t="s">
        <v>1695</v>
      </c>
    </row>
    <row r="6" spans="1:15" ht="116.25" customHeight="1" x14ac:dyDescent="0.25">
      <c r="A6" s="71">
        <v>2203018</v>
      </c>
      <c r="B6" s="65" t="s">
        <v>24</v>
      </c>
      <c r="C6" s="65" t="s">
        <v>25</v>
      </c>
      <c r="D6" s="66" t="s">
        <v>26</v>
      </c>
      <c r="E6" s="135">
        <v>773713</v>
      </c>
      <c r="F6" s="135">
        <v>464914</v>
      </c>
      <c r="G6" s="67">
        <f>M6/F6</f>
        <v>0.40814430195692109</v>
      </c>
      <c r="H6" s="59">
        <v>20572</v>
      </c>
      <c r="I6" s="119">
        <v>33727</v>
      </c>
      <c r="J6" s="136">
        <v>44442</v>
      </c>
      <c r="K6" s="119">
        <v>59023</v>
      </c>
      <c r="L6" s="59">
        <v>179026</v>
      </c>
      <c r="M6" s="119">
        <v>189752</v>
      </c>
      <c r="N6" s="61" t="s">
        <v>1164</v>
      </c>
      <c r="O6" s="149"/>
    </row>
    <row r="7" spans="1:15" ht="15.75" thickBot="1" x14ac:dyDescent="0.3"/>
    <row r="8" spans="1:15" ht="51" customHeight="1" thickBot="1" x14ac:dyDescent="0.3">
      <c r="B8" s="353" t="s">
        <v>27</v>
      </c>
      <c r="C8" s="354"/>
      <c r="D8" s="354"/>
      <c r="E8" s="354"/>
      <c r="F8" s="355"/>
      <c r="G8" s="121" t="s">
        <v>1</v>
      </c>
      <c r="H8" s="121" t="s">
        <v>2</v>
      </c>
      <c r="I8" s="121" t="s">
        <v>3</v>
      </c>
      <c r="J8" s="122" t="s">
        <v>4</v>
      </c>
    </row>
    <row r="9" spans="1:15" ht="19.5" thickBot="1" x14ac:dyDescent="0.3">
      <c r="B9" s="356"/>
      <c r="C9" s="357"/>
      <c r="D9" s="357"/>
      <c r="E9" s="357"/>
      <c r="F9" s="358"/>
      <c r="G9" s="126">
        <f>AVERAGE(G13:G16)</f>
        <v>1</v>
      </c>
      <c r="H9" s="123">
        <f>499638696/521638696</f>
        <v>0.95782521471528259</v>
      </c>
      <c r="I9" s="123">
        <f>266300856/266300856</f>
        <v>1</v>
      </c>
      <c r="J9" s="124">
        <f>233337840/255337840</f>
        <v>0.91383964084602576</v>
      </c>
      <c r="K9" s="60"/>
      <c r="L9" s="60"/>
      <c r="M9" s="60"/>
      <c r="N9" s="56"/>
      <c r="O9" s="56"/>
    </row>
    <row r="10" spans="1:15" ht="45" x14ac:dyDescent="0.25">
      <c r="B10" s="62" t="s">
        <v>5</v>
      </c>
      <c r="C10" s="62" t="s">
        <v>6</v>
      </c>
      <c r="D10" s="62" t="s">
        <v>7</v>
      </c>
      <c r="E10" s="63" t="s">
        <v>8</v>
      </c>
      <c r="F10" s="62" t="s">
        <v>9</v>
      </c>
      <c r="G10" s="125" t="s">
        <v>10</v>
      </c>
      <c r="H10" s="125" t="s">
        <v>11</v>
      </c>
      <c r="I10" s="125" t="s">
        <v>12</v>
      </c>
      <c r="J10" s="125" t="s">
        <v>13</v>
      </c>
      <c r="K10" s="58" t="s">
        <v>14</v>
      </c>
      <c r="L10" s="58" t="s">
        <v>15</v>
      </c>
      <c r="M10" s="58" t="s">
        <v>16</v>
      </c>
      <c r="N10" s="64" t="s">
        <v>17</v>
      </c>
    </row>
    <row r="11" spans="1:15" ht="81.75" customHeight="1" x14ac:dyDescent="0.25">
      <c r="A11" s="71">
        <v>2299058</v>
      </c>
      <c r="B11" s="65" t="s">
        <v>28</v>
      </c>
      <c r="C11" s="65" t="s">
        <v>29</v>
      </c>
      <c r="D11" s="66" t="s">
        <v>30</v>
      </c>
      <c r="E11" s="66">
        <v>100</v>
      </c>
      <c r="F11" s="66">
        <v>100</v>
      </c>
      <c r="G11" s="67">
        <f>M11/F11</f>
        <v>1</v>
      </c>
      <c r="H11" s="57">
        <v>0</v>
      </c>
      <c r="I11" s="83">
        <v>0</v>
      </c>
      <c r="J11" s="59">
        <v>0</v>
      </c>
      <c r="K11" s="119">
        <v>0</v>
      </c>
      <c r="L11" s="59">
        <v>70</v>
      </c>
      <c r="M11" s="119">
        <v>100</v>
      </c>
      <c r="N11" s="150" t="s">
        <v>1696</v>
      </c>
    </row>
    <row r="12" spans="1:15" ht="40.5" customHeight="1" x14ac:dyDescent="0.25">
      <c r="A12" s="71">
        <v>2299011</v>
      </c>
      <c r="B12" s="65" t="s">
        <v>31</v>
      </c>
      <c r="C12" s="65" t="s">
        <v>31</v>
      </c>
      <c r="D12" s="89" t="s">
        <v>32</v>
      </c>
      <c r="E12" s="66">
        <v>1</v>
      </c>
      <c r="F12" s="67">
        <v>0.5</v>
      </c>
      <c r="G12" s="67">
        <f>M12/F12</f>
        <v>1</v>
      </c>
      <c r="H12" s="85">
        <v>0</v>
      </c>
      <c r="I12" s="95">
        <v>7.5000000000000011E-2</v>
      </c>
      <c r="J12" s="85">
        <v>0.15000000000000002</v>
      </c>
      <c r="K12" s="95">
        <v>0.27500000000000002</v>
      </c>
      <c r="L12" s="85">
        <v>0.42499999999999999</v>
      </c>
      <c r="M12" s="95">
        <v>0.5</v>
      </c>
      <c r="N12" s="150" t="s">
        <v>1049</v>
      </c>
    </row>
    <row r="13" spans="1:15" ht="124.5" customHeight="1" x14ac:dyDescent="0.25">
      <c r="A13" s="71">
        <v>2299052</v>
      </c>
      <c r="B13" s="65" t="s">
        <v>33</v>
      </c>
      <c r="C13" s="65" t="s">
        <v>34</v>
      </c>
      <c r="D13" s="89" t="s">
        <v>35</v>
      </c>
      <c r="E13" s="66">
        <v>1</v>
      </c>
      <c r="F13" s="67">
        <v>0.25</v>
      </c>
      <c r="G13" s="67">
        <f>M13/F13</f>
        <v>1</v>
      </c>
      <c r="H13" s="85">
        <v>4.5208333333333336E-2</v>
      </c>
      <c r="I13" s="95">
        <v>7.166666666666667E-2</v>
      </c>
      <c r="J13" s="85">
        <v>0.11062499999999999</v>
      </c>
      <c r="K13" s="95">
        <v>0.14958333333333335</v>
      </c>
      <c r="L13" s="85">
        <v>0.16208333333333336</v>
      </c>
      <c r="M13" s="95">
        <v>0.25</v>
      </c>
      <c r="N13" s="150" t="s">
        <v>1052</v>
      </c>
    </row>
    <row r="14" spans="1:15" ht="50.25" customHeight="1" x14ac:dyDescent="0.25">
      <c r="A14" s="71">
        <v>2299060</v>
      </c>
      <c r="B14" s="65" t="s">
        <v>36</v>
      </c>
      <c r="C14" s="65" t="s">
        <v>37</v>
      </c>
      <c r="D14" s="89" t="s">
        <v>35</v>
      </c>
      <c r="E14" s="66">
        <v>1</v>
      </c>
      <c r="F14" s="67">
        <v>0.5</v>
      </c>
      <c r="G14" s="67">
        <f>M14/F14</f>
        <v>1</v>
      </c>
      <c r="H14" s="85">
        <v>8.9147727272727281E-2</v>
      </c>
      <c r="I14" s="95">
        <v>0.22931818181818178</v>
      </c>
      <c r="J14" s="85">
        <v>0.36386363636363639</v>
      </c>
      <c r="K14" s="95">
        <v>0.47115909090909103</v>
      </c>
      <c r="L14" s="85">
        <v>0.4859318181818183</v>
      </c>
      <c r="M14" s="95">
        <v>0.5</v>
      </c>
      <c r="N14" s="150" t="s">
        <v>1050</v>
      </c>
    </row>
    <row r="15" spans="1:15" ht="174" customHeight="1" x14ac:dyDescent="0.25">
      <c r="A15" s="71">
        <v>2299062</v>
      </c>
      <c r="B15" s="65" t="s">
        <v>38</v>
      </c>
      <c r="C15" s="65" t="s">
        <v>39</v>
      </c>
      <c r="D15" s="91" t="s">
        <v>40</v>
      </c>
      <c r="E15" s="66">
        <v>1</v>
      </c>
      <c r="F15" s="67">
        <v>0.25</v>
      </c>
      <c r="G15" s="67">
        <f>M15/F15</f>
        <v>1</v>
      </c>
      <c r="H15" s="85">
        <v>9.0454545454545454E-2</v>
      </c>
      <c r="I15" s="95">
        <v>0.12227272727272726</v>
      </c>
      <c r="J15" s="85">
        <v>0.13818181818181813</v>
      </c>
      <c r="K15" s="95">
        <v>0.16999999999999996</v>
      </c>
      <c r="L15" s="85">
        <v>0.18499999999999989</v>
      </c>
      <c r="M15" s="95">
        <v>0.25</v>
      </c>
      <c r="N15" s="150" t="s">
        <v>1051</v>
      </c>
    </row>
    <row r="16" spans="1:15" x14ac:dyDescent="0.25">
      <c r="B16" s="70"/>
      <c r="C16" s="70"/>
      <c r="D16" s="1"/>
      <c r="E16" s="1"/>
      <c r="F16" s="72"/>
      <c r="G16" s="72"/>
      <c r="H16" s="96"/>
      <c r="I16" s="73"/>
      <c r="J16" s="73"/>
      <c r="K16" s="73"/>
      <c r="L16" s="73"/>
      <c r="M16" s="74"/>
    </row>
  </sheetData>
  <mergeCells count="2">
    <mergeCell ref="B1:F2"/>
    <mergeCell ref="B8:F9"/>
  </mergeCells>
  <conditionalFormatting sqref="H2:J2">
    <cfRule type="iconSet" priority="2">
      <iconSet>
        <cfvo type="percent" val="0"/>
        <cfvo type="percent" val="33"/>
        <cfvo type="percent" val="67"/>
      </iconSet>
    </cfRule>
  </conditionalFormatting>
  <conditionalFormatting sqref="H9:J9">
    <cfRule type="iconSet" priority="1">
      <iconSet>
        <cfvo type="percent" val="0"/>
        <cfvo type="percent" val="33"/>
        <cfvo type="percent" val="67"/>
      </iconSet>
    </cfRule>
  </conditionalFormatting>
  <pageMargins left="0.7" right="0.7" top="0.75" bottom="0.75" header="0.3" footer="0.3"/>
  <pageSetup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R525"/>
  <sheetViews>
    <sheetView showGridLines="0" view="pageBreakPreview" topLeftCell="AI1" zoomScale="55" zoomScaleNormal="80" zoomScaleSheetLayoutView="55" zoomScalePageLayoutView="55" workbookViewId="0">
      <pane ySplit="1" topLeftCell="A6" activePane="bottomLeft" state="frozen"/>
      <selection pane="bottomLeft" activeCell="AL8" sqref="AL8"/>
    </sheetView>
  </sheetViews>
  <sheetFormatPr baseColWidth="10" defaultColWidth="38.42578125" defaultRowHeight="123" customHeight="1" x14ac:dyDescent="0.25"/>
  <cols>
    <col min="1" max="1" width="8.140625" style="9" customWidth="1"/>
    <col min="2" max="2" width="27.28515625" style="9" customWidth="1"/>
    <col min="3" max="3" width="14.85546875" style="9" customWidth="1"/>
    <col min="4" max="4" width="28.140625" style="9" customWidth="1"/>
    <col min="5" max="5" width="12.5703125" style="9" customWidth="1"/>
    <col min="6" max="6" width="12.140625" style="9" customWidth="1"/>
    <col min="7" max="7" width="9.5703125" style="9" customWidth="1"/>
    <col min="8" max="8" width="15.85546875" style="9" customWidth="1"/>
    <col min="9" max="9" width="21.140625" style="9" customWidth="1"/>
    <col min="10" max="10" width="35.140625" style="9" customWidth="1"/>
    <col min="11" max="11" width="18.42578125" style="9" customWidth="1"/>
    <col min="12" max="12" width="11.28515625" style="9" customWidth="1"/>
    <col min="13" max="13" width="28.85546875" style="9" customWidth="1"/>
    <col min="14" max="16" width="19" style="9" customWidth="1"/>
    <col min="17" max="17" width="43.42578125" style="9" customWidth="1"/>
    <col min="18" max="18" width="14.85546875" style="5" customWidth="1"/>
    <col min="19" max="19" width="15.28515625" style="5" customWidth="1"/>
    <col min="20" max="20" width="25" style="13" customWidth="1"/>
    <col min="21" max="21" width="25.140625" style="13" customWidth="1"/>
    <col min="22" max="22" width="33.7109375" style="55" customWidth="1"/>
    <col min="23" max="23" width="19.140625" style="13" customWidth="1"/>
    <col min="24" max="24" width="42.140625" style="55" customWidth="1"/>
    <col min="25" max="25" width="22.7109375" style="13" customWidth="1"/>
    <col min="26" max="26" width="39.7109375" style="55" customWidth="1"/>
    <col min="27" max="27" width="32.140625" style="13" customWidth="1"/>
    <col min="28" max="28" width="33.7109375" style="55" customWidth="1"/>
    <col min="29" max="29" width="22.5703125" style="13" customWidth="1"/>
    <col min="30" max="30" width="51.28515625" style="55" customWidth="1"/>
    <col min="31" max="31" width="24.42578125" style="13" customWidth="1"/>
    <col min="32" max="32" width="48.5703125" style="55" customWidth="1"/>
    <col min="33" max="33" width="22.5703125" style="13" customWidth="1"/>
    <col min="34" max="34" width="54.42578125" style="55" customWidth="1"/>
    <col min="35" max="35" width="22.85546875" style="13" customWidth="1"/>
    <col min="36" max="36" width="54.42578125" style="55" customWidth="1"/>
    <col min="37" max="37" width="22.5703125" style="13" customWidth="1"/>
    <col min="38" max="38" width="54.42578125" style="55" customWidth="1"/>
    <col min="39" max="39" width="23.42578125" style="13" customWidth="1"/>
    <col min="40" max="40" width="54.42578125" style="55" customWidth="1"/>
    <col min="41" max="41" width="21.7109375" style="13" customWidth="1"/>
    <col min="42" max="42" width="64.5703125" style="55" customWidth="1"/>
    <col min="43" max="43" width="23.28515625" style="13" customWidth="1"/>
    <col min="44" max="44" width="54.42578125" style="55" customWidth="1"/>
    <col min="45" max="16384" width="38.42578125" style="9"/>
  </cols>
  <sheetData>
    <row r="1" spans="1:44" ht="123" customHeight="1" x14ac:dyDescent="0.25">
      <c r="A1" s="16" t="s">
        <v>50</v>
      </c>
      <c r="B1" s="16" t="s">
        <v>51</v>
      </c>
      <c r="C1" s="16" t="s">
        <v>52</v>
      </c>
      <c r="D1" s="16" t="s">
        <v>53</v>
      </c>
      <c r="E1" s="16" t="s">
        <v>54</v>
      </c>
      <c r="F1" s="16" t="s">
        <v>55</v>
      </c>
      <c r="G1" s="16" t="s">
        <v>56</v>
      </c>
      <c r="H1" s="16" t="s">
        <v>57</v>
      </c>
      <c r="I1" s="16" t="s">
        <v>58</v>
      </c>
      <c r="J1" s="17" t="s">
        <v>41</v>
      </c>
      <c r="K1" s="17" t="s">
        <v>59</v>
      </c>
      <c r="L1" s="18" t="s">
        <v>60</v>
      </c>
      <c r="M1" s="17" t="s">
        <v>61</v>
      </c>
      <c r="N1" s="15" t="s">
        <v>62</v>
      </c>
      <c r="O1" s="15" t="s">
        <v>63</v>
      </c>
      <c r="P1" s="15" t="s">
        <v>64</v>
      </c>
      <c r="Q1" s="15" t="s">
        <v>65</v>
      </c>
      <c r="R1" s="19" t="s">
        <v>1115</v>
      </c>
      <c r="S1" s="19" t="s">
        <v>66</v>
      </c>
      <c r="T1" s="75" t="s">
        <v>67</v>
      </c>
      <c r="U1" s="75" t="s">
        <v>68</v>
      </c>
      <c r="V1" s="75" t="s">
        <v>69</v>
      </c>
      <c r="W1" s="75" t="s">
        <v>70</v>
      </c>
      <c r="X1" s="75" t="s">
        <v>71</v>
      </c>
      <c r="Y1" s="75" t="s">
        <v>72</v>
      </c>
      <c r="Z1" s="75" t="s">
        <v>73</v>
      </c>
      <c r="AA1" s="76" t="s">
        <v>74</v>
      </c>
      <c r="AB1" s="120" t="s">
        <v>75</v>
      </c>
      <c r="AC1" s="120" t="s">
        <v>76</v>
      </c>
      <c r="AD1" s="120" t="s">
        <v>77</v>
      </c>
      <c r="AE1" s="120" t="s">
        <v>78</v>
      </c>
      <c r="AF1" s="120" t="s">
        <v>79</v>
      </c>
      <c r="AG1" s="120" t="s">
        <v>80</v>
      </c>
      <c r="AH1" s="120" t="s">
        <v>81</v>
      </c>
      <c r="AI1" s="120" t="s">
        <v>82</v>
      </c>
      <c r="AJ1" s="120" t="s">
        <v>83</v>
      </c>
      <c r="AK1" s="120" t="s">
        <v>84</v>
      </c>
      <c r="AL1" s="120" t="s">
        <v>85</v>
      </c>
      <c r="AM1" s="120" t="s">
        <v>86</v>
      </c>
      <c r="AN1" s="120" t="s">
        <v>87</v>
      </c>
      <c r="AO1" s="120" t="s">
        <v>88</v>
      </c>
      <c r="AP1" s="120" t="s">
        <v>89</v>
      </c>
      <c r="AQ1" s="120" t="s">
        <v>90</v>
      </c>
      <c r="AR1" s="120" t="s">
        <v>91</v>
      </c>
    </row>
    <row r="2" spans="1:44" s="1" customFormat="1" ht="172.5" hidden="1" customHeight="1" x14ac:dyDescent="0.25">
      <c r="A2" s="9">
        <v>1</v>
      </c>
      <c r="B2" s="9" t="s">
        <v>92</v>
      </c>
      <c r="C2" s="20" t="s">
        <v>93</v>
      </c>
      <c r="D2" s="9" t="s">
        <v>94</v>
      </c>
      <c r="E2" s="20" t="s">
        <v>95</v>
      </c>
      <c r="F2" s="20" t="s">
        <v>96</v>
      </c>
      <c r="G2" s="21" t="s">
        <v>97</v>
      </c>
      <c r="H2" s="21" t="s">
        <v>18</v>
      </c>
      <c r="I2" s="22" t="s">
        <v>98</v>
      </c>
      <c r="J2" s="23" t="s">
        <v>99</v>
      </c>
      <c r="K2" s="9">
        <v>96</v>
      </c>
      <c r="L2" s="2">
        <v>56</v>
      </c>
      <c r="M2" s="9" t="s">
        <v>101</v>
      </c>
      <c r="N2" s="117">
        <v>168168150</v>
      </c>
      <c r="O2" s="7" t="s">
        <v>102</v>
      </c>
      <c r="P2" s="6" t="s">
        <v>103</v>
      </c>
      <c r="Q2" s="173" t="s">
        <v>104</v>
      </c>
      <c r="R2" s="5">
        <v>0.1</v>
      </c>
      <c r="S2" s="5">
        <f>Tabla13[[#This Row],[Acumulado de la gestión en el año (Indicador) ]]/Tabla13[[#This Row],[Vlr %  Actividad Referente Producto]]</f>
        <v>0.99999999999999989</v>
      </c>
      <c r="T2" s="78">
        <f>U2+W2+Y2+AA2+AC2+AE2+AG2+AI2+AK2+AM2+AO2+AQ2</f>
        <v>9.9999999999999992E-2</v>
      </c>
      <c r="U2" s="13">
        <v>0</v>
      </c>
      <c r="V2" s="118"/>
      <c r="W2" s="153">
        <v>0.02</v>
      </c>
      <c r="X2" s="14" t="s">
        <v>583</v>
      </c>
      <c r="Y2" s="5">
        <v>0.03</v>
      </c>
      <c r="Z2" s="14" t="s">
        <v>584</v>
      </c>
      <c r="AA2" s="5">
        <v>0.02</v>
      </c>
      <c r="AB2" s="33" t="s">
        <v>585</v>
      </c>
      <c r="AC2" s="13">
        <v>0</v>
      </c>
      <c r="AD2" s="33" t="s">
        <v>586</v>
      </c>
      <c r="AE2" s="13">
        <v>0</v>
      </c>
      <c r="AF2" s="33" t="s">
        <v>523</v>
      </c>
      <c r="AG2" s="13">
        <v>0.01</v>
      </c>
      <c r="AH2" s="33" t="s">
        <v>587</v>
      </c>
      <c r="AI2" s="13">
        <v>0</v>
      </c>
      <c r="AJ2" s="33" t="s">
        <v>588</v>
      </c>
      <c r="AK2" s="13">
        <v>0.01</v>
      </c>
      <c r="AL2" s="33" t="s">
        <v>589</v>
      </c>
      <c r="AM2" s="13">
        <v>0</v>
      </c>
      <c r="AN2" s="33" t="str">
        <f>[1]Final!$AP$2</f>
        <v>Gestión vía telefónica con el equipo de innovación del MEN , referente a la plataforma Colombia Aprende, acordadndo seguimiento de la asesoría en accesibilidad, intercambio de contenidos en formato EPUB  3   y derechos de autor. Gestión para continuación de acciones en 2020.</v>
      </c>
      <c r="AO2" s="13">
        <f>[1]Final!$AQ2</f>
        <v>0.01</v>
      </c>
      <c r="AP2" s="33" t="str">
        <f>[1]Final!$AR$2</f>
        <v xml:space="preserve">Participación en  la tercera  mesa del Acuerdo 4 en favor de la Atención Educativa FECODE. </v>
      </c>
      <c r="AQ2" s="13">
        <v>0</v>
      </c>
      <c r="AR2" s="137" t="s">
        <v>998</v>
      </c>
    </row>
    <row r="3" spans="1:44" s="1" customFormat="1" ht="123" hidden="1" customHeight="1" x14ac:dyDescent="0.25">
      <c r="A3" s="9">
        <f>A2+1</f>
        <v>2</v>
      </c>
      <c r="B3" s="9" t="s">
        <v>92</v>
      </c>
      <c r="C3" s="20" t="s">
        <v>93</v>
      </c>
      <c r="D3" s="9" t="s">
        <v>94</v>
      </c>
      <c r="E3" s="20" t="s">
        <v>95</v>
      </c>
      <c r="F3" s="20" t="s">
        <v>96</v>
      </c>
      <c r="G3" s="21" t="s">
        <v>97</v>
      </c>
      <c r="H3" s="21" t="s">
        <v>18</v>
      </c>
      <c r="I3" s="22" t="s">
        <v>98</v>
      </c>
      <c r="J3" s="23" t="s">
        <v>99</v>
      </c>
      <c r="K3" s="9">
        <v>96</v>
      </c>
      <c r="L3" s="2">
        <v>56</v>
      </c>
      <c r="M3" s="9" t="s">
        <v>101</v>
      </c>
      <c r="N3" s="11"/>
      <c r="O3" s="7" t="s">
        <v>102</v>
      </c>
      <c r="P3" s="6" t="s">
        <v>103</v>
      </c>
      <c r="Q3" s="173" t="s">
        <v>105</v>
      </c>
      <c r="R3" s="5">
        <v>0.15</v>
      </c>
      <c r="S3" s="5">
        <f>Tabla13[[#This Row],[Acumulado de la gestión en el año (Indicador) ]]/Tabla13[[#This Row],[Vlr %  Actividad Referente Producto]]</f>
        <v>1.0000000000000002</v>
      </c>
      <c r="T3" s="78">
        <f t="shared" ref="T3:T61" si="0">U3+W3+Y3+AA3+AC3+AE3+AG3+AI3+AK3+AM3+AO3+AQ3</f>
        <v>0.15000000000000002</v>
      </c>
      <c r="U3" s="13">
        <v>0</v>
      </c>
      <c r="V3" s="118"/>
      <c r="W3" s="13">
        <v>0.05</v>
      </c>
      <c r="X3" s="14" t="s">
        <v>590</v>
      </c>
      <c r="Y3" s="5">
        <v>0.08</v>
      </c>
      <c r="Z3" s="14" t="s">
        <v>591</v>
      </c>
      <c r="AA3" s="5">
        <v>0</v>
      </c>
      <c r="AB3" s="33"/>
      <c r="AC3" s="13">
        <v>0.01</v>
      </c>
      <c r="AD3" s="33" t="s">
        <v>592</v>
      </c>
      <c r="AE3" s="13">
        <v>0.01</v>
      </c>
      <c r="AF3" s="33" t="s">
        <v>593</v>
      </c>
      <c r="AG3" s="13">
        <v>0</v>
      </c>
      <c r="AH3" s="33" t="s">
        <v>594</v>
      </c>
      <c r="AI3" s="13">
        <v>0</v>
      </c>
      <c r="AJ3" s="33" t="s">
        <v>588</v>
      </c>
      <c r="AK3" s="13">
        <v>0</v>
      </c>
      <c r="AL3" s="33" t="s">
        <v>595</v>
      </c>
      <c r="AM3" s="13">
        <v>0</v>
      </c>
      <c r="AN3" s="33" t="str">
        <f>[1]Final!$AP$3</f>
        <v>No se desarrollaron acciones</v>
      </c>
      <c r="AO3" s="13">
        <f>[1]Final!$AQ3</f>
        <v>0</v>
      </c>
      <c r="AP3" s="33" t="str">
        <f>[1]Final!$AR$3</f>
        <v>N.A.</v>
      </c>
      <c r="AQ3" s="13">
        <v>0</v>
      </c>
      <c r="AR3" s="111" t="s">
        <v>588</v>
      </c>
    </row>
    <row r="4" spans="1:44" s="1" customFormat="1" ht="123" hidden="1" customHeight="1" x14ac:dyDescent="0.25">
      <c r="A4" s="9">
        <f t="shared" ref="A4:A67" si="1">A3+1</f>
        <v>3</v>
      </c>
      <c r="B4" s="9" t="s">
        <v>92</v>
      </c>
      <c r="C4" s="20" t="s">
        <v>93</v>
      </c>
      <c r="D4" s="9" t="s">
        <v>94</v>
      </c>
      <c r="E4" s="20" t="s">
        <v>95</v>
      </c>
      <c r="F4" s="20" t="s">
        <v>96</v>
      </c>
      <c r="G4" s="21" t="s">
        <v>97</v>
      </c>
      <c r="H4" s="21" t="s">
        <v>18</v>
      </c>
      <c r="I4" s="22" t="s">
        <v>98</v>
      </c>
      <c r="J4" s="23" t="s">
        <v>99</v>
      </c>
      <c r="K4" s="9">
        <v>96</v>
      </c>
      <c r="L4" s="2">
        <v>56</v>
      </c>
      <c r="M4" s="9" t="s">
        <v>101</v>
      </c>
      <c r="N4" s="11"/>
      <c r="O4" s="7" t="s">
        <v>102</v>
      </c>
      <c r="P4" s="6" t="s">
        <v>103</v>
      </c>
      <c r="Q4" s="173" t="s">
        <v>106</v>
      </c>
      <c r="R4" s="5">
        <v>0.1</v>
      </c>
      <c r="S4" s="5">
        <f>Tabla13[[#This Row],[Acumulado de la gestión en el año (Indicador) ]]/Tabla13[[#This Row],[Vlr %  Actividad Referente Producto]]</f>
        <v>0.99999999999999989</v>
      </c>
      <c r="T4" s="78">
        <f t="shared" si="0"/>
        <v>9.9999999999999992E-2</v>
      </c>
      <c r="U4" s="13">
        <v>0</v>
      </c>
      <c r="V4" s="54"/>
      <c r="W4" s="13">
        <v>0</v>
      </c>
      <c r="X4" s="55"/>
      <c r="Y4" s="13">
        <v>0</v>
      </c>
      <c r="Z4" s="55"/>
      <c r="AA4" s="13">
        <v>0.05</v>
      </c>
      <c r="AB4" s="55" t="s">
        <v>597</v>
      </c>
      <c r="AC4" s="13">
        <v>0.02</v>
      </c>
      <c r="AD4" s="55" t="s">
        <v>598</v>
      </c>
      <c r="AE4" s="13">
        <v>0.01</v>
      </c>
      <c r="AF4" s="55" t="s">
        <v>599</v>
      </c>
      <c r="AG4" s="13">
        <v>0</v>
      </c>
      <c r="AH4" s="55" t="s">
        <v>600</v>
      </c>
      <c r="AI4" s="13">
        <v>0</v>
      </c>
      <c r="AJ4" s="55" t="s">
        <v>601</v>
      </c>
      <c r="AK4" s="13">
        <v>0.01</v>
      </c>
      <c r="AL4" s="55" t="s">
        <v>602</v>
      </c>
      <c r="AM4" s="13">
        <v>0.01</v>
      </c>
      <c r="AN4" s="55" t="s">
        <v>603</v>
      </c>
      <c r="AO4" s="13">
        <f>[1]Final!$AQ4</f>
        <v>0</v>
      </c>
      <c r="AP4" s="55" t="str">
        <f>[1]Final!$AR$4</f>
        <v>N.A.</v>
      </c>
      <c r="AQ4" s="13">
        <v>0</v>
      </c>
      <c r="AR4" s="111" t="s">
        <v>588</v>
      </c>
    </row>
    <row r="5" spans="1:44" s="1" customFormat="1" ht="123" hidden="1" customHeight="1" x14ac:dyDescent="0.25">
      <c r="A5" s="9">
        <f t="shared" si="1"/>
        <v>4</v>
      </c>
      <c r="B5" s="9" t="s">
        <v>92</v>
      </c>
      <c r="C5" s="20" t="s">
        <v>93</v>
      </c>
      <c r="D5" s="9" t="s">
        <v>94</v>
      </c>
      <c r="E5" s="20" t="s">
        <v>95</v>
      </c>
      <c r="F5" s="20" t="s">
        <v>96</v>
      </c>
      <c r="G5" s="21" t="s">
        <v>97</v>
      </c>
      <c r="H5" s="21" t="s">
        <v>18</v>
      </c>
      <c r="I5" s="22" t="s">
        <v>98</v>
      </c>
      <c r="J5" s="23" t="s">
        <v>99</v>
      </c>
      <c r="K5" s="9">
        <v>96</v>
      </c>
      <c r="L5" s="2">
        <v>56</v>
      </c>
      <c r="M5" s="9" t="s">
        <v>101</v>
      </c>
      <c r="N5" s="11"/>
      <c r="O5" s="7" t="s">
        <v>102</v>
      </c>
      <c r="P5" s="6" t="s">
        <v>103</v>
      </c>
      <c r="Q5" s="173" t="s">
        <v>107</v>
      </c>
      <c r="R5" s="5">
        <v>0.15</v>
      </c>
      <c r="S5" s="5">
        <f>Tabla13[[#This Row],[Acumulado de la gestión en el año (Indicador) ]]/Tabla13[[#This Row],[Vlr %  Actividad Referente Producto]]</f>
        <v>1.0000000000000002</v>
      </c>
      <c r="T5" s="78">
        <f t="shared" si="0"/>
        <v>0.15000000000000002</v>
      </c>
      <c r="U5" s="13">
        <v>0</v>
      </c>
      <c r="V5" s="54"/>
      <c r="W5" s="13">
        <v>0</v>
      </c>
      <c r="X5" s="55"/>
      <c r="Y5" s="13">
        <v>0</v>
      </c>
      <c r="Z5" s="55"/>
      <c r="AA5" s="13">
        <v>0.03</v>
      </c>
      <c r="AB5" s="55" t="s">
        <v>604</v>
      </c>
      <c r="AC5" s="13">
        <v>0.1</v>
      </c>
      <c r="AD5" s="55" t="s">
        <v>605</v>
      </c>
      <c r="AE5" s="13">
        <v>0.01</v>
      </c>
      <c r="AF5" s="55" t="s">
        <v>606</v>
      </c>
      <c r="AG5" s="13">
        <v>0</v>
      </c>
      <c r="AH5" s="55" t="s">
        <v>607</v>
      </c>
      <c r="AI5" s="13">
        <v>0</v>
      </c>
      <c r="AJ5" s="55" t="s">
        <v>588</v>
      </c>
      <c r="AK5" s="13">
        <v>0</v>
      </c>
      <c r="AL5" s="55" t="s">
        <v>608</v>
      </c>
      <c r="AM5" s="13">
        <v>0.01</v>
      </c>
      <c r="AN5" s="55" t="s">
        <v>609</v>
      </c>
      <c r="AO5" s="13">
        <f>[1]Final!$AQ5</f>
        <v>0</v>
      </c>
      <c r="AP5" s="55" t="s">
        <v>588</v>
      </c>
      <c r="AQ5" s="13">
        <v>0</v>
      </c>
      <c r="AR5" s="111" t="s">
        <v>588</v>
      </c>
    </row>
    <row r="6" spans="1:44" s="1" customFormat="1" ht="123" customHeight="1" x14ac:dyDescent="0.25">
      <c r="A6" s="9">
        <f t="shared" si="1"/>
        <v>5</v>
      </c>
      <c r="B6" s="9" t="s">
        <v>92</v>
      </c>
      <c r="C6" s="20" t="s">
        <v>93</v>
      </c>
      <c r="D6" s="9" t="s">
        <v>94</v>
      </c>
      <c r="E6" s="20" t="s">
        <v>95</v>
      </c>
      <c r="F6" s="20" t="s">
        <v>96</v>
      </c>
      <c r="G6" s="21" t="s">
        <v>97</v>
      </c>
      <c r="H6" s="21" t="s">
        <v>18</v>
      </c>
      <c r="I6" s="22" t="s">
        <v>98</v>
      </c>
      <c r="J6" s="23" t="s">
        <v>99</v>
      </c>
      <c r="K6" s="9">
        <v>96</v>
      </c>
      <c r="L6" s="2">
        <v>56</v>
      </c>
      <c r="M6" s="9" t="s">
        <v>101</v>
      </c>
      <c r="N6" s="11"/>
      <c r="O6" s="7" t="s">
        <v>102</v>
      </c>
      <c r="P6" s="6" t="s">
        <v>103</v>
      </c>
      <c r="Q6" s="173" t="s">
        <v>108</v>
      </c>
      <c r="R6" s="5">
        <v>0.3</v>
      </c>
      <c r="S6" s="5">
        <f>Tabla13[[#This Row],[Acumulado de la gestión en el año (Indicador) ]]/Tabla13[[#This Row],[Vlr %  Actividad Referente Producto]]</f>
        <v>1.0000000000000002</v>
      </c>
      <c r="T6" s="78">
        <f t="shared" si="0"/>
        <v>0.30000000000000004</v>
      </c>
      <c r="U6" s="13">
        <v>0</v>
      </c>
      <c r="V6" s="54"/>
      <c r="W6" s="13">
        <v>0</v>
      </c>
      <c r="X6" s="55"/>
      <c r="Y6" s="13">
        <v>0</v>
      </c>
      <c r="Z6" s="55"/>
      <c r="AA6" s="13">
        <v>0.03</v>
      </c>
      <c r="AB6" s="55" t="s">
        <v>610</v>
      </c>
      <c r="AC6" s="13">
        <v>0.2</v>
      </c>
      <c r="AD6" s="55" t="s">
        <v>611</v>
      </c>
      <c r="AE6" s="13">
        <v>0.05</v>
      </c>
      <c r="AF6" s="55" t="s">
        <v>612</v>
      </c>
      <c r="AG6" s="13">
        <v>0.01</v>
      </c>
      <c r="AH6" s="55" t="s">
        <v>613</v>
      </c>
      <c r="AI6" s="13">
        <v>0</v>
      </c>
      <c r="AJ6" s="55" t="s">
        <v>614</v>
      </c>
      <c r="AK6" s="13">
        <v>0.01</v>
      </c>
      <c r="AL6" s="55" t="s">
        <v>615</v>
      </c>
      <c r="AM6" s="13">
        <v>0</v>
      </c>
      <c r="AN6" s="55" t="s">
        <v>596</v>
      </c>
      <c r="AO6" s="13">
        <f>[1]Final!$AQ6</f>
        <v>0</v>
      </c>
      <c r="AP6" s="55" t="s">
        <v>588</v>
      </c>
      <c r="AQ6" s="13">
        <v>0</v>
      </c>
      <c r="AR6" s="111" t="s">
        <v>588</v>
      </c>
    </row>
    <row r="7" spans="1:44" s="1" customFormat="1" ht="123" customHeight="1" x14ac:dyDescent="0.25">
      <c r="A7" s="9">
        <f t="shared" si="1"/>
        <v>6</v>
      </c>
      <c r="B7" s="9" t="s">
        <v>92</v>
      </c>
      <c r="C7" s="20" t="s">
        <v>93</v>
      </c>
      <c r="D7" s="9" t="s">
        <v>94</v>
      </c>
      <c r="E7" s="20" t="s">
        <v>95</v>
      </c>
      <c r="F7" s="20" t="s">
        <v>96</v>
      </c>
      <c r="G7" s="21" t="s">
        <v>97</v>
      </c>
      <c r="H7" s="21" t="s">
        <v>18</v>
      </c>
      <c r="I7" s="22" t="s">
        <v>98</v>
      </c>
      <c r="J7" s="23" t="s">
        <v>99</v>
      </c>
      <c r="K7" s="9">
        <v>96</v>
      </c>
      <c r="L7" s="2">
        <v>56</v>
      </c>
      <c r="M7" s="9" t="s">
        <v>101</v>
      </c>
      <c r="N7" s="11"/>
      <c r="O7" s="7" t="s">
        <v>102</v>
      </c>
      <c r="P7" s="6" t="s">
        <v>103</v>
      </c>
      <c r="Q7" s="173" t="s">
        <v>109</v>
      </c>
      <c r="R7" s="68">
        <v>0.1</v>
      </c>
      <c r="S7" s="68">
        <f>Tabla13[[#This Row],[Acumulado de la gestión en el año (Indicador) ]]/Tabla13[[#This Row],[2019]]</f>
        <v>1.0357142857142858</v>
      </c>
      <c r="T7" s="132">
        <f>U7+W7+Y7+AA7+AC7+AE7+AG7+AI7+AK7+AM7+AO7+AQ7</f>
        <v>58</v>
      </c>
      <c r="U7" s="128">
        <v>0</v>
      </c>
      <c r="V7" s="54"/>
      <c r="W7" s="128">
        <v>0</v>
      </c>
      <c r="X7" s="55"/>
      <c r="Y7" s="128">
        <v>0</v>
      </c>
      <c r="Z7" s="55"/>
      <c r="AA7" s="128">
        <v>0</v>
      </c>
      <c r="AB7" s="55"/>
      <c r="AC7" s="128">
        <v>0</v>
      </c>
      <c r="AD7" s="55"/>
      <c r="AE7" s="128">
        <v>0</v>
      </c>
      <c r="AF7" s="55"/>
      <c r="AG7" s="128">
        <v>0</v>
      </c>
      <c r="AH7" s="55"/>
      <c r="AI7" s="128">
        <v>2</v>
      </c>
      <c r="AJ7" s="55" t="s">
        <v>616</v>
      </c>
      <c r="AK7" s="128">
        <v>17</v>
      </c>
      <c r="AL7" s="55" t="s">
        <v>1168</v>
      </c>
      <c r="AM7" s="128">
        <v>20</v>
      </c>
      <c r="AN7" s="55" t="s">
        <v>1169</v>
      </c>
      <c r="AO7" s="128">
        <f>[1]Final!$AQ7</f>
        <v>19</v>
      </c>
      <c r="AP7" s="55" t="s">
        <v>617</v>
      </c>
      <c r="AQ7" s="128">
        <v>0</v>
      </c>
      <c r="AR7" s="55" t="s">
        <v>588</v>
      </c>
    </row>
    <row r="8" spans="1:44" s="1" customFormat="1" ht="151.5" customHeight="1" x14ac:dyDescent="0.25">
      <c r="A8" s="9">
        <f t="shared" si="1"/>
        <v>7</v>
      </c>
      <c r="B8" s="9" t="s">
        <v>92</v>
      </c>
      <c r="C8" s="20" t="s">
        <v>93</v>
      </c>
      <c r="D8" s="9" t="s">
        <v>94</v>
      </c>
      <c r="E8" s="20" t="s">
        <v>95</v>
      </c>
      <c r="F8" s="20" t="s">
        <v>96</v>
      </c>
      <c r="G8" s="21" t="s">
        <v>97</v>
      </c>
      <c r="H8" s="21" t="s">
        <v>18</v>
      </c>
      <c r="I8" s="22" t="s">
        <v>98</v>
      </c>
      <c r="J8" s="23" t="s">
        <v>99</v>
      </c>
      <c r="K8" s="9">
        <v>96</v>
      </c>
      <c r="L8" s="2">
        <v>56</v>
      </c>
      <c r="M8" s="9" t="s">
        <v>101</v>
      </c>
      <c r="N8" s="11"/>
      <c r="O8" s="7" t="s">
        <v>102</v>
      </c>
      <c r="P8" s="6" t="s">
        <v>103</v>
      </c>
      <c r="Q8" s="173" t="s">
        <v>110</v>
      </c>
      <c r="R8" s="5">
        <v>0.1</v>
      </c>
      <c r="S8" s="5">
        <f>Tabla13[[#This Row],[Acumulado de la gestión en el año (Indicador) ]]/Tabla13[[#This Row],[Vlr %  Actividad Referente Producto]]</f>
        <v>0.99999999999999989</v>
      </c>
      <c r="T8" s="78">
        <f t="shared" si="0"/>
        <v>9.9999999999999992E-2</v>
      </c>
      <c r="U8" s="13">
        <v>0</v>
      </c>
      <c r="V8" s="54"/>
      <c r="W8" s="13">
        <v>0</v>
      </c>
      <c r="X8" s="55"/>
      <c r="Y8" s="13">
        <v>0</v>
      </c>
      <c r="Z8" s="55"/>
      <c r="AA8" s="13">
        <v>0</v>
      </c>
      <c r="AB8" s="55"/>
      <c r="AC8" s="13">
        <v>0.05</v>
      </c>
      <c r="AD8" s="55" t="s">
        <v>618</v>
      </c>
      <c r="AE8" s="13">
        <v>0.01</v>
      </c>
      <c r="AF8" s="55" t="s">
        <v>619</v>
      </c>
      <c r="AG8" s="13">
        <v>0</v>
      </c>
      <c r="AH8" s="55" t="s">
        <v>620</v>
      </c>
      <c r="AI8" s="13">
        <v>0.02</v>
      </c>
      <c r="AJ8" s="55" t="s">
        <v>621</v>
      </c>
      <c r="AK8" s="13">
        <v>0</v>
      </c>
      <c r="AL8" s="55" t="s">
        <v>622</v>
      </c>
      <c r="AM8" s="13">
        <v>0.01</v>
      </c>
      <c r="AN8" s="55" t="s">
        <v>623</v>
      </c>
      <c r="AO8" s="13">
        <f>[1]Final!$AQ8</f>
        <v>0</v>
      </c>
      <c r="AP8" s="1" t="s">
        <v>588</v>
      </c>
      <c r="AQ8" s="13">
        <v>0.01</v>
      </c>
      <c r="AR8" s="111" t="s">
        <v>999</v>
      </c>
    </row>
    <row r="9" spans="1:44" s="1" customFormat="1" ht="123" customHeight="1" x14ac:dyDescent="0.25">
      <c r="A9" s="9">
        <f t="shared" si="1"/>
        <v>8</v>
      </c>
      <c r="B9" s="9" t="s">
        <v>92</v>
      </c>
      <c r="C9" s="20" t="s">
        <v>93</v>
      </c>
      <c r="D9" s="9" t="s">
        <v>94</v>
      </c>
      <c r="E9" s="20" t="s">
        <v>95</v>
      </c>
      <c r="F9" s="20" t="s">
        <v>96</v>
      </c>
      <c r="G9" s="25" t="s">
        <v>111</v>
      </c>
      <c r="H9" s="25" t="s">
        <v>112</v>
      </c>
      <c r="I9" s="22" t="s">
        <v>98</v>
      </c>
      <c r="J9" s="26" t="s">
        <v>113</v>
      </c>
      <c r="K9" s="8">
        <v>2400</v>
      </c>
      <c r="L9" s="8">
        <v>600</v>
      </c>
      <c r="M9" s="8" t="s">
        <v>114</v>
      </c>
      <c r="N9" s="11">
        <v>8000000</v>
      </c>
      <c r="O9" s="7" t="s">
        <v>102</v>
      </c>
      <c r="P9" s="6" t="s">
        <v>103</v>
      </c>
      <c r="Q9" s="173" t="s">
        <v>115</v>
      </c>
      <c r="R9" s="5">
        <v>0.1</v>
      </c>
      <c r="S9" s="5">
        <f>Tabla13[[#This Row],[Acumulado de la gestión en el año (Indicador) ]]/Tabla13[[#This Row],[Vlr %  Actividad Referente Producto]]</f>
        <v>1</v>
      </c>
      <c r="T9" s="78">
        <f t="shared" si="0"/>
        <v>0.1</v>
      </c>
      <c r="U9" s="13">
        <v>0</v>
      </c>
      <c r="V9" s="118" t="s">
        <v>624</v>
      </c>
      <c r="W9" s="24">
        <v>0</v>
      </c>
      <c r="X9" s="14" t="s">
        <v>625</v>
      </c>
      <c r="Y9" s="5">
        <v>0.02</v>
      </c>
      <c r="Z9" s="14" t="s">
        <v>626</v>
      </c>
      <c r="AA9" s="5">
        <v>0.01</v>
      </c>
      <c r="AB9" s="33" t="s">
        <v>627</v>
      </c>
      <c r="AC9" s="13">
        <v>0.01</v>
      </c>
      <c r="AD9" s="33" t="s">
        <v>628</v>
      </c>
      <c r="AE9" s="13">
        <v>0.01</v>
      </c>
      <c r="AF9" s="33" t="s">
        <v>629</v>
      </c>
      <c r="AG9" s="13">
        <v>0.01</v>
      </c>
      <c r="AH9" s="33" t="s">
        <v>630</v>
      </c>
      <c r="AI9" s="13">
        <v>0.02</v>
      </c>
      <c r="AJ9" s="157"/>
      <c r="AK9" s="13">
        <v>0.02</v>
      </c>
      <c r="AL9" s="33" t="s">
        <v>631</v>
      </c>
      <c r="AM9" s="13">
        <v>0</v>
      </c>
      <c r="AN9" s="33" t="s">
        <v>632</v>
      </c>
      <c r="AO9" s="13">
        <f>[1]Final!$AQ9</f>
        <v>0</v>
      </c>
      <c r="AP9" s="33" t="s">
        <v>1033</v>
      </c>
      <c r="AQ9" s="13">
        <v>0</v>
      </c>
      <c r="AR9" s="111" t="s">
        <v>588</v>
      </c>
    </row>
    <row r="10" spans="1:44" s="1" customFormat="1" ht="123" customHeight="1" x14ac:dyDescent="0.25">
      <c r="A10" s="9">
        <f t="shared" si="1"/>
        <v>9</v>
      </c>
      <c r="B10" s="9" t="s">
        <v>92</v>
      </c>
      <c r="C10" s="20" t="s">
        <v>93</v>
      </c>
      <c r="D10" s="9" t="s">
        <v>94</v>
      </c>
      <c r="E10" s="20" t="s">
        <v>95</v>
      </c>
      <c r="F10" s="20" t="s">
        <v>96</v>
      </c>
      <c r="G10" s="25" t="s">
        <v>111</v>
      </c>
      <c r="H10" s="25" t="s">
        <v>112</v>
      </c>
      <c r="I10" s="22" t="s">
        <v>98</v>
      </c>
      <c r="J10" s="26" t="s">
        <v>113</v>
      </c>
      <c r="K10" s="8">
        <v>2400</v>
      </c>
      <c r="L10" s="8">
        <v>600</v>
      </c>
      <c r="M10" s="8" t="s">
        <v>114</v>
      </c>
      <c r="N10" s="11"/>
      <c r="O10" s="7" t="s">
        <v>102</v>
      </c>
      <c r="P10" s="6" t="s">
        <v>103</v>
      </c>
      <c r="Q10" s="173" t="s">
        <v>116</v>
      </c>
      <c r="R10" s="5">
        <v>0.6</v>
      </c>
      <c r="S10" s="5">
        <f>Tabla13[[#This Row],[Acumulado de la gestión en el año (Indicador) ]]/Tabla13[[#This Row],[Vlr %  Actividad Referente Producto]]</f>
        <v>1.0000000000000002</v>
      </c>
      <c r="T10" s="78">
        <f t="shared" si="0"/>
        <v>0.60000000000000009</v>
      </c>
      <c r="U10" s="13">
        <v>0</v>
      </c>
      <c r="V10" s="118"/>
      <c r="W10" s="24">
        <v>0</v>
      </c>
      <c r="X10" s="14"/>
      <c r="Y10" s="5">
        <v>7.0000000000000007E-2</v>
      </c>
      <c r="Z10" s="14" t="s">
        <v>633</v>
      </c>
      <c r="AA10" s="5">
        <v>0</v>
      </c>
      <c r="AB10" s="33"/>
      <c r="AC10" s="13">
        <v>0</v>
      </c>
      <c r="AD10" s="33" t="s">
        <v>624</v>
      </c>
      <c r="AE10" s="13">
        <v>0.2</v>
      </c>
      <c r="AF10" s="33" t="s">
        <v>634</v>
      </c>
      <c r="AG10" s="13">
        <v>0</v>
      </c>
      <c r="AH10" s="33" t="s">
        <v>588</v>
      </c>
      <c r="AI10" s="13">
        <v>0.2</v>
      </c>
      <c r="AJ10" s="33" t="s">
        <v>635</v>
      </c>
      <c r="AK10" s="13">
        <v>0.1</v>
      </c>
      <c r="AL10" s="33" t="s">
        <v>636</v>
      </c>
      <c r="AM10" s="13">
        <v>0.01</v>
      </c>
      <c r="AN10" s="33" t="s">
        <v>637</v>
      </c>
      <c r="AO10" s="13">
        <f>[1]Final!$AQ10</f>
        <v>0.02</v>
      </c>
      <c r="AP10" s="33" t="s">
        <v>638</v>
      </c>
      <c r="AQ10" s="13">
        <v>0</v>
      </c>
      <c r="AR10" s="111" t="s">
        <v>588</v>
      </c>
    </row>
    <row r="11" spans="1:44" s="1" customFormat="1" ht="165" customHeight="1" x14ac:dyDescent="0.25">
      <c r="A11" s="9">
        <f t="shared" si="1"/>
        <v>10</v>
      </c>
      <c r="B11" s="9" t="s">
        <v>92</v>
      </c>
      <c r="C11" s="20" t="s">
        <v>93</v>
      </c>
      <c r="D11" s="9" t="s">
        <v>94</v>
      </c>
      <c r="E11" s="20" t="s">
        <v>95</v>
      </c>
      <c r="F11" s="20" t="s">
        <v>96</v>
      </c>
      <c r="G11" s="25" t="s">
        <v>111</v>
      </c>
      <c r="H11" s="25" t="s">
        <v>112</v>
      </c>
      <c r="I11" s="22" t="s">
        <v>98</v>
      </c>
      <c r="J11" s="26" t="s">
        <v>113</v>
      </c>
      <c r="K11" s="8">
        <v>2400</v>
      </c>
      <c r="L11" s="8">
        <v>600</v>
      </c>
      <c r="M11" s="8" t="s">
        <v>114</v>
      </c>
      <c r="N11" s="11"/>
      <c r="O11" s="7" t="s">
        <v>102</v>
      </c>
      <c r="P11" s="6" t="s">
        <v>103</v>
      </c>
      <c r="Q11" s="173" t="s">
        <v>117</v>
      </c>
      <c r="R11" s="82">
        <v>0.3</v>
      </c>
      <c r="S11" s="82">
        <f>Tabla13[[#This Row],[Acumulado de la gestión en el año (Indicador) ]]/Tabla13[[#This Row],[2019]]</f>
        <v>1.0016666666666667</v>
      </c>
      <c r="T11" s="155">
        <f t="shared" si="0"/>
        <v>601</v>
      </c>
      <c r="U11" s="13">
        <v>0</v>
      </c>
      <c r="V11" s="54"/>
      <c r="W11" s="13">
        <v>0</v>
      </c>
      <c r="X11" s="55"/>
      <c r="Y11" s="154">
        <v>26</v>
      </c>
      <c r="Z11" s="55" t="s">
        <v>639</v>
      </c>
      <c r="AA11" s="13">
        <v>0</v>
      </c>
      <c r="AB11" s="55"/>
      <c r="AC11" s="13">
        <v>0</v>
      </c>
      <c r="AD11" s="55"/>
      <c r="AE11" s="52">
        <v>168</v>
      </c>
      <c r="AF11" s="55" t="s">
        <v>640</v>
      </c>
      <c r="AG11" s="52">
        <v>40</v>
      </c>
      <c r="AH11" s="55" t="s">
        <v>641</v>
      </c>
      <c r="AI11" s="52">
        <v>154</v>
      </c>
      <c r="AJ11" s="55" t="s">
        <v>642</v>
      </c>
      <c r="AK11" s="52">
        <v>141</v>
      </c>
      <c r="AL11" s="55" t="s">
        <v>643</v>
      </c>
      <c r="AM11" s="52">
        <v>4</v>
      </c>
      <c r="AN11" s="55" t="s">
        <v>644</v>
      </c>
      <c r="AO11" s="128">
        <f>[1]Final!$AQ11</f>
        <v>68</v>
      </c>
      <c r="AP11" s="55" t="s">
        <v>645</v>
      </c>
      <c r="AQ11" s="13">
        <v>0</v>
      </c>
      <c r="AR11" s="111" t="s">
        <v>588</v>
      </c>
    </row>
    <row r="12" spans="1:44" s="1" customFormat="1" ht="123" customHeight="1" x14ac:dyDescent="0.25">
      <c r="A12" s="9">
        <f t="shared" si="1"/>
        <v>11</v>
      </c>
      <c r="B12" s="9" t="s">
        <v>92</v>
      </c>
      <c r="C12" s="20" t="s">
        <v>93</v>
      </c>
      <c r="D12" s="9" t="s">
        <v>94</v>
      </c>
      <c r="E12" s="20" t="s">
        <v>95</v>
      </c>
      <c r="F12" s="20" t="s">
        <v>96</v>
      </c>
      <c r="G12" s="21" t="s">
        <v>97</v>
      </c>
      <c r="H12" s="21" t="s">
        <v>18</v>
      </c>
      <c r="I12" s="22" t="s">
        <v>98</v>
      </c>
      <c r="J12" s="27" t="s">
        <v>118</v>
      </c>
      <c r="K12" s="9">
        <v>200</v>
      </c>
      <c r="L12" s="2">
        <v>50</v>
      </c>
      <c r="M12" s="9" t="s">
        <v>119</v>
      </c>
      <c r="N12" s="117">
        <v>38800000</v>
      </c>
      <c r="O12" s="7" t="s">
        <v>102</v>
      </c>
      <c r="P12" s="6" t="s">
        <v>103</v>
      </c>
      <c r="Q12" s="173" t="s">
        <v>120</v>
      </c>
      <c r="R12" s="5">
        <v>0.1</v>
      </c>
      <c r="S12" s="5">
        <f>Tabla13[[#This Row],[Acumulado de la gestión en el año (Indicador) ]]/Tabla13[[#This Row],[Vlr %  Actividad Referente Producto]]</f>
        <v>0.99999999999999989</v>
      </c>
      <c r="T12" s="78">
        <f t="shared" si="0"/>
        <v>9.9999999999999992E-2</v>
      </c>
      <c r="U12" s="13">
        <v>0</v>
      </c>
      <c r="V12" s="54"/>
      <c r="W12" s="13">
        <v>0</v>
      </c>
      <c r="X12" s="55"/>
      <c r="Y12" s="13">
        <v>0</v>
      </c>
      <c r="Z12" s="55"/>
      <c r="AA12" s="13">
        <v>0.01</v>
      </c>
      <c r="AB12" s="55" t="s">
        <v>646</v>
      </c>
      <c r="AC12" s="13">
        <v>0.01</v>
      </c>
      <c r="AD12" s="55" t="s">
        <v>647</v>
      </c>
      <c r="AE12" s="13">
        <v>0.02</v>
      </c>
      <c r="AF12" s="55" t="s">
        <v>648</v>
      </c>
      <c r="AG12" s="13">
        <v>0.01</v>
      </c>
      <c r="AH12" s="55" t="s">
        <v>649</v>
      </c>
      <c r="AI12" s="13">
        <v>0.02</v>
      </c>
      <c r="AJ12" s="55" t="s">
        <v>650</v>
      </c>
      <c r="AK12" s="13">
        <v>0.01</v>
      </c>
      <c r="AL12" s="55" t="s">
        <v>651</v>
      </c>
      <c r="AM12" s="13">
        <v>0.01</v>
      </c>
      <c r="AN12" s="55" t="s">
        <v>652</v>
      </c>
      <c r="AO12" s="13">
        <f>[1]Final!$AQ12</f>
        <v>0.01</v>
      </c>
      <c r="AP12" s="55" t="s">
        <v>1034</v>
      </c>
      <c r="AQ12" s="13">
        <v>0</v>
      </c>
      <c r="AR12" s="111" t="s">
        <v>1000</v>
      </c>
    </row>
    <row r="13" spans="1:44" s="1" customFormat="1" ht="123" customHeight="1" x14ac:dyDescent="0.25">
      <c r="A13" s="9">
        <f t="shared" si="1"/>
        <v>12</v>
      </c>
      <c r="B13" s="9" t="s">
        <v>92</v>
      </c>
      <c r="C13" s="20" t="s">
        <v>93</v>
      </c>
      <c r="D13" s="9" t="s">
        <v>94</v>
      </c>
      <c r="E13" s="20" t="s">
        <v>95</v>
      </c>
      <c r="F13" s="20" t="s">
        <v>96</v>
      </c>
      <c r="G13" s="21" t="s">
        <v>97</v>
      </c>
      <c r="H13" s="21" t="s">
        <v>18</v>
      </c>
      <c r="I13" s="22" t="s">
        <v>98</v>
      </c>
      <c r="J13" s="27" t="s">
        <v>118</v>
      </c>
      <c r="K13" s="9">
        <v>200</v>
      </c>
      <c r="L13" s="2">
        <v>50</v>
      </c>
      <c r="M13" s="9" t="s">
        <v>119</v>
      </c>
      <c r="N13" s="11"/>
      <c r="O13" s="7" t="s">
        <v>102</v>
      </c>
      <c r="P13" s="6" t="s">
        <v>103</v>
      </c>
      <c r="Q13" s="173" t="s">
        <v>121</v>
      </c>
      <c r="R13" s="5">
        <v>0.15</v>
      </c>
      <c r="S13" s="5">
        <f>Tabla13[[#This Row],[Acumulado de la gestión en el año (Indicador) ]]/Tabla13[[#This Row],[Vlr %  Actividad Referente Producto]]</f>
        <v>1.0000000000000002</v>
      </c>
      <c r="T13" s="78">
        <f t="shared" si="0"/>
        <v>0.15000000000000002</v>
      </c>
      <c r="U13" s="13">
        <v>0</v>
      </c>
      <c r="V13" s="54"/>
      <c r="W13" s="13">
        <v>0</v>
      </c>
      <c r="X13" s="55"/>
      <c r="Y13" s="13">
        <v>0</v>
      </c>
      <c r="Z13" s="55"/>
      <c r="AA13" s="13">
        <v>0</v>
      </c>
      <c r="AB13" s="55" t="s">
        <v>596</v>
      </c>
      <c r="AC13" s="13">
        <v>0.02</v>
      </c>
      <c r="AD13" s="55" t="s">
        <v>653</v>
      </c>
      <c r="AE13" s="13">
        <v>0.02</v>
      </c>
      <c r="AF13" s="55" t="s">
        <v>654</v>
      </c>
      <c r="AG13" s="13">
        <v>0.01</v>
      </c>
      <c r="AH13" s="55" t="s">
        <v>655</v>
      </c>
      <c r="AI13" s="13">
        <v>0.03</v>
      </c>
      <c r="AJ13" s="55" t="s">
        <v>656</v>
      </c>
      <c r="AK13" s="13">
        <v>0.02</v>
      </c>
      <c r="AL13" s="55" t="s">
        <v>657</v>
      </c>
      <c r="AM13" s="13">
        <v>0.02</v>
      </c>
      <c r="AN13" s="55" t="s">
        <v>658</v>
      </c>
      <c r="AO13" s="13">
        <f>[1]Final!$AQ13</f>
        <v>0.02</v>
      </c>
      <c r="AP13" s="55" t="s">
        <v>1035</v>
      </c>
      <c r="AQ13" s="131">
        <v>0.01</v>
      </c>
      <c r="AR13" s="156" t="s">
        <v>588</v>
      </c>
    </row>
    <row r="14" spans="1:44" s="1" customFormat="1" ht="123" customHeight="1" x14ac:dyDescent="0.25">
      <c r="A14" s="9">
        <f t="shared" si="1"/>
        <v>13</v>
      </c>
      <c r="B14" s="9" t="s">
        <v>92</v>
      </c>
      <c r="C14" s="20" t="s">
        <v>93</v>
      </c>
      <c r="D14" s="9" t="s">
        <v>94</v>
      </c>
      <c r="E14" s="20" t="s">
        <v>95</v>
      </c>
      <c r="F14" s="20" t="s">
        <v>96</v>
      </c>
      <c r="G14" s="21" t="s">
        <v>97</v>
      </c>
      <c r="H14" s="21" t="s">
        <v>18</v>
      </c>
      <c r="I14" s="22" t="s">
        <v>98</v>
      </c>
      <c r="J14" s="27" t="s">
        <v>118</v>
      </c>
      <c r="K14" s="9">
        <v>200</v>
      </c>
      <c r="L14" s="2">
        <v>50</v>
      </c>
      <c r="M14" s="9" t="s">
        <v>119</v>
      </c>
      <c r="N14" s="11"/>
      <c r="O14" s="7" t="s">
        <v>102</v>
      </c>
      <c r="P14" s="6" t="s">
        <v>103</v>
      </c>
      <c r="Q14" s="173" t="s">
        <v>122</v>
      </c>
      <c r="R14" s="5">
        <v>0.15</v>
      </c>
      <c r="S14" s="5">
        <f>Tabla13[[#This Row],[Acumulado de la gestión en el año (Indicador) ]]/Tabla13[[#This Row],[Vlr %  Actividad Referente Producto]]</f>
        <v>1</v>
      </c>
      <c r="T14" s="78">
        <f t="shared" si="0"/>
        <v>0.15</v>
      </c>
      <c r="U14" s="13">
        <v>0</v>
      </c>
      <c r="V14" s="54"/>
      <c r="W14" s="13">
        <v>0</v>
      </c>
      <c r="X14" s="55"/>
      <c r="Y14" s="13">
        <v>0</v>
      </c>
      <c r="Z14" s="55"/>
      <c r="AA14" s="13">
        <v>0</v>
      </c>
      <c r="AB14" s="55" t="s">
        <v>596</v>
      </c>
      <c r="AC14" s="13">
        <v>0.02</v>
      </c>
      <c r="AD14" s="55" t="s">
        <v>659</v>
      </c>
      <c r="AE14" s="13">
        <v>0.04</v>
      </c>
      <c r="AF14" s="55" t="s">
        <v>660</v>
      </c>
      <c r="AG14" s="13">
        <v>0.01</v>
      </c>
      <c r="AH14" s="55" t="s">
        <v>661</v>
      </c>
      <c r="AI14" s="13">
        <v>0.02</v>
      </c>
      <c r="AJ14" s="55" t="s">
        <v>662</v>
      </c>
      <c r="AK14" s="13">
        <v>0.01</v>
      </c>
      <c r="AL14" s="55" t="s">
        <v>663</v>
      </c>
      <c r="AM14" s="13">
        <v>0.02</v>
      </c>
      <c r="AN14" s="55" t="s">
        <v>664</v>
      </c>
      <c r="AO14" s="13">
        <f>[1]Final!$AQ14</f>
        <v>0.02</v>
      </c>
      <c r="AP14" s="55" t="s">
        <v>1036</v>
      </c>
      <c r="AQ14" s="13">
        <v>0.01</v>
      </c>
      <c r="AR14" s="111" t="s">
        <v>1001</v>
      </c>
    </row>
    <row r="15" spans="1:44" s="1" customFormat="1" ht="150.75" customHeight="1" x14ac:dyDescent="0.25">
      <c r="A15" s="9">
        <f t="shared" si="1"/>
        <v>14</v>
      </c>
      <c r="B15" s="9" t="s">
        <v>92</v>
      </c>
      <c r="C15" s="20" t="s">
        <v>93</v>
      </c>
      <c r="D15" s="9" t="s">
        <v>94</v>
      </c>
      <c r="E15" s="20" t="s">
        <v>95</v>
      </c>
      <c r="F15" s="20" t="s">
        <v>96</v>
      </c>
      <c r="G15" s="21" t="s">
        <v>97</v>
      </c>
      <c r="H15" s="21" t="s">
        <v>18</v>
      </c>
      <c r="I15" s="22" t="s">
        <v>98</v>
      </c>
      <c r="J15" s="27" t="s">
        <v>118</v>
      </c>
      <c r="K15" s="9">
        <v>200</v>
      </c>
      <c r="L15" s="2">
        <v>50</v>
      </c>
      <c r="M15" s="9" t="s">
        <v>119</v>
      </c>
      <c r="N15" s="11"/>
      <c r="O15" s="7" t="s">
        <v>102</v>
      </c>
      <c r="P15" s="6" t="s">
        <v>123</v>
      </c>
      <c r="Q15" s="173" t="s">
        <v>124</v>
      </c>
      <c r="R15" s="5">
        <v>0.1</v>
      </c>
      <c r="S15" s="5">
        <f>Tabla13[[#This Row],[Acumulado de la gestión en el año (Indicador) ]]/Tabla13[[#This Row],[Vlr %  Actividad Referente Producto]]</f>
        <v>0.99999999999999989</v>
      </c>
      <c r="T15" s="78">
        <f t="shared" si="0"/>
        <v>9.9999999999999992E-2</v>
      </c>
      <c r="U15" s="13">
        <v>0</v>
      </c>
      <c r="V15" s="118"/>
      <c r="W15" s="24">
        <v>0</v>
      </c>
      <c r="X15" s="14"/>
      <c r="Y15" s="5">
        <v>0.01</v>
      </c>
      <c r="Z15" s="14" t="s">
        <v>665</v>
      </c>
      <c r="AA15" s="5">
        <v>0.02</v>
      </c>
      <c r="AB15" s="33" t="s">
        <v>666</v>
      </c>
      <c r="AC15" s="13">
        <v>0.01</v>
      </c>
      <c r="AD15" s="33" t="s">
        <v>667</v>
      </c>
      <c r="AE15" s="13">
        <v>0.02</v>
      </c>
      <c r="AF15" s="33" t="s">
        <v>668</v>
      </c>
      <c r="AG15" s="13">
        <v>0.02</v>
      </c>
      <c r="AH15" s="33" t="s">
        <v>669</v>
      </c>
      <c r="AI15" s="13">
        <v>0.01</v>
      </c>
      <c r="AJ15" s="33" t="s">
        <v>670</v>
      </c>
      <c r="AK15" s="13">
        <v>0.01</v>
      </c>
      <c r="AL15" s="33" t="s">
        <v>671</v>
      </c>
      <c r="AM15" s="13">
        <v>0</v>
      </c>
      <c r="AN15" s="33" t="s">
        <v>672</v>
      </c>
      <c r="AO15" s="13">
        <f>[1]Final!$AQ15</f>
        <v>0</v>
      </c>
      <c r="AP15" s="111" t="s">
        <v>1037</v>
      </c>
      <c r="AQ15" s="131">
        <v>0</v>
      </c>
      <c r="AR15" s="156" t="s">
        <v>1002</v>
      </c>
    </row>
    <row r="16" spans="1:44" s="1" customFormat="1" ht="123" customHeight="1" x14ac:dyDescent="0.25">
      <c r="A16" s="9">
        <f t="shared" si="1"/>
        <v>15</v>
      </c>
      <c r="B16" s="9" t="s">
        <v>92</v>
      </c>
      <c r="C16" s="20" t="s">
        <v>93</v>
      </c>
      <c r="D16" s="9" t="s">
        <v>94</v>
      </c>
      <c r="E16" s="20" t="s">
        <v>95</v>
      </c>
      <c r="F16" s="20" t="s">
        <v>96</v>
      </c>
      <c r="G16" s="21" t="s">
        <v>97</v>
      </c>
      <c r="H16" s="21" t="s">
        <v>18</v>
      </c>
      <c r="I16" s="22" t="s">
        <v>98</v>
      </c>
      <c r="J16" s="27" t="s">
        <v>118</v>
      </c>
      <c r="K16" s="9">
        <v>200</v>
      </c>
      <c r="L16" s="2">
        <v>50</v>
      </c>
      <c r="M16" s="9" t="s">
        <v>119</v>
      </c>
      <c r="N16" s="11"/>
      <c r="O16" s="7" t="s">
        <v>102</v>
      </c>
      <c r="P16" s="6" t="s">
        <v>103</v>
      </c>
      <c r="Q16" s="173" t="s">
        <v>125</v>
      </c>
      <c r="R16" s="5">
        <v>0.1</v>
      </c>
      <c r="S16" s="5">
        <f>Tabla13[[#This Row],[Acumulado de la gestión en el año (Indicador) ]]/Tabla13[[#This Row],[Vlr %  Actividad Referente Producto]]</f>
        <v>0.99999999999999989</v>
      </c>
      <c r="T16" s="78">
        <f t="shared" si="0"/>
        <v>9.9999999999999992E-2</v>
      </c>
      <c r="U16" s="13">
        <v>0</v>
      </c>
      <c r="V16" s="118"/>
      <c r="W16" s="24">
        <v>0</v>
      </c>
      <c r="X16" s="14"/>
      <c r="Y16" s="5">
        <v>0.02</v>
      </c>
      <c r="Z16" s="14" t="s">
        <v>673</v>
      </c>
      <c r="AA16" s="5">
        <v>0.01</v>
      </c>
      <c r="AB16" s="33" t="s">
        <v>674</v>
      </c>
      <c r="AC16" s="13">
        <v>0.01</v>
      </c>
      <c r="AD16" s="33" t="s">
        <v>675</v>
      </c>
      <c r="AE16" s="13">
        <v>0.01</v>
      </c>
      <c r="AF16" s="33" t="s">
        <v>675</v>
      </c>
      <c r="AG16" s="13">
        <v>0.01</v>
      </c>
      <c r="AH16" s="33" t="s">
        <v>675</v>
      </c>
      <c r="AI16" s="13">
        <v>0.01</v>
      </c>
      <c r="AJ16" s="33" t="s">
        <v>675</v>
      </c>
      <c r="AK16" s="13">
        <v>0.01</v>
      </c>
      <c r="AL16" s="33" t="s">
        <v>676</v>
      </c>
      <c r="AM16" s="13">
        <v>0.01</v>
      </c>
      <c r="AN16" s="33" t="s">
        <v>676</v>
      </c>
      <c r="AO16" s="13">
        <f>[1]Final!$AQ16</f>
        <v>0.01</v>
      </c>
      <c r="AP16" s="111" t="s">
        <v>675</v>
      </c>
      <c r="AQ16" s="13">
        <v>0</v>
      </c>
      <c r="AR16" s="111" t="s">
        <v>675</v>
      </c>
    </row>
    <row r="17" spans="1:44" s="1" customFormat="1" ht="236.25" customHeight="1" x14ac:dyDescent="0.25">
      <c r="A17" s="9">
        <f t="shared" si="1"/>
        <v>16</v>
      </c>
      <c r="B17" s="9" t="s">
        <v>92</v>
      </c>
      <c r="C17" s="20" t="s">
        <v>93</v>
      </c>
      <c r="D17" s="9" t="s">
        <v>94</v>
      </c>
      <c r="E17" s="20" t="s">
        <v>95</v>
      </c>
      <c r="F17" s="20" t="s">
        <v>96</v>
      </c>
      <c r="G17" s="21" t="s">
        <v>97</v>
      </c>
      <c r="H17" s="21" t="s">
        <v>18</v>
      </c>
      <c r="I17" s="22" t="s">
        <v>98</v>
      </c>
      <c r="J17" s="27" t="s">
        <v>118</v>
      </c>
      <c r="K17" s="9">
        <v>200</v>
      </c>
      <c r="L17" s="2">
        <v>50</v>
      </c>
      <c r="M17" s="9" t="s">
        <v>119</v>
      </c>
      <c r="N17" s="11"/>
      <c r="O17" s="7" t="s">
        <v>102</v>
      </c>
      <c r="P17" s="6" t="s">
        <v>103</v>
      </c>
      <c r="Q17" s="173" t="s">
        <v>126</v>
      </c>
      <c r="R17" s="5">
        <v>0.2</v>
      </c>
      <c r="S17" s="5">
        <f>Tabla13[[#This Row],[Acumulado de la gestión en el año (Indicador) ]]/Tabla13[[#This Row],[Vlr %  Actividad Referente Producto]]</f>
        <v>1.0000000000000002</v>
      </c>
      <c r="T17" s="78">
        <f t="shared" si="0"/>
        <v>0.20000000000000004</v>
      </c>
      <c r="U17" s="13">
        <v>0</v>
      </c>
      <c r="V17" s="118" t="s">
        <v>677</v>
      </c>
      <c r="W17" s="13">
        <v>0.02</v>
      </c>
      <c r="X17" s="14" t="s">
        <v>678</v>
      </c>
      <c r="Y17" s="5">
        <v>0.06</v>
      </c>
      <c r="Z17" s="14" t="s">
        <v>679</v>
      </c>
      <c r="AA17" s="5">
        <v>0.02</v>
      </c>
      <c r="AB17" s="33" t="s">
        <v>680</v>
      </c>
      <c r="AC17" s="13">
        <v>0.02</v>
      </c>
      <c r="AD17" s="33" t="s">
        <v>681</v>
      </c>
      <c r="AE17" s="13">
        <v>0.01</v>
      </c>
      <c r="AF17" s="33" t="s">
        <v>682</v>
      </c>
      <c r="AG17" s="13">
        <v>0.01</v>
      </c>
      <c r="AH17" s="33" t="s">
        <v>683</v>
      </c>
      <c r="AI17" s="13">
        <v>0.01</v>
      </c>
      <c r="AJ17" s="33" t="s">
        <v>684</v>
      </c>
      <c r="AK17" s="13">
        <v>0.02</v>
      </c>
      <c r="AL17" s="33" t="s">
        <v>685</v>
      </c>
      <c r="AM17" s="13">
        <v>0.01</v>
      </c>
      <c r="AN17" s="33" t="s">
        <v>686</v>
      </c>
      <c r="AO17" s="13">
        <f>[1]Final!$AQ17</f>
        <v>0.01</v>
      </c>
      <c r="AP17" s="33" t="s">
        <v>1038</v>
      </c>
      <c r="AQ17" s="13">
        <v>0.01</v>
      </c>
      <c r="AR17" s="111" t="s">
        <v>1003</v>
      </c>
    </row>
    <row r="18" spans="1:44" s="1" customFormat="1" ht="123" customHeight="1" x14ac:dyDescent="0.25">
      <c r="A18" s="9">
        <f t="shared" si="1"/>
        <v>17</v>
      </c>
      <c r="B18" s="9" t="s">
        <v>92</v>
      </c>
      <c r="C18" s="20" t="s">
        <v>93</v>
      </c>
      <c r="D18" s="9" t="s">
        <v>94</v>
      </c>
      <c r="E18" s="20" t="s">
        <v>95</v>
      </c>
      <c r="F18" s="20" t="s">
        <v>96</v>
      </c>
      <c r="G18" s="21" t="s">
        <v>97</v>
      </c>
      <c r="H18" s="21" t="s">
        <v>18</v>
      </c>
      <c r="I18" s="22" t="s">
        <v>98</v>
      </c>
      <c r="J18" s="27" t="s">
        <v>118</v>
      </c>
      <c r="K18" s="9">
        <v>200</v>
      </c>
      <c r="L18" s="2">
        <v>50</v>
      </c>
      <c r="M18" s="9" t="s">
        <v>119</v>
      </c>
      <c r="N18" s="11"/>
      <c r="O18" s="7" t="s">
        <v>102</v>
      </c>
      <c r="P18" s="6" t="s">
        <v>103</v>
      </c>
      <c r="Q18" s="173" t="s">
        <v>127</v>
      </c>
      <c r="R18" s="68">
        <v>0.1</v>
      </c>
      <c r="S18" s="68">
        <f>Tabla13[[#This Row],[Acumulado de la gestión en el año (Indicador) ]]/Tabla13[[#This Row],[2019]]</f>
        <v>1.1000000000000001</v>
      </c>
      <c r="T18" s="155">
        <f t="shared" si="0"/>
        <v>55</v>
      </c>
      <c r="U18" s="13">
        <v>0</v>
      </c>
      <c r="V18" s="54"/>
      <c r="W18" s="13">
        <v>0</v>
      </c>
      <c r="X18" s="55"/>
      <c r="Y18" s="13">
        <v>0</v>
      </c>
      <c r="Z18" s="55"/>
      <c r="AA18" s="13">
        <v>0</v>
      </c>
      <c r="AB18" s="55" t="s">
        <v>687</v>
      </c>
      <c r="AC18" s="13">
        <v>0</v>
      </c>
      <c r="AD18" s="55"/>
      <c r="AE18" s="13">
        <v>0</v>
      </c>
      <c r="AF18" s="55" t="s">
        <v>688</v>
      </c>
      <c r="AG18" s="13">
        <v>0</v>
      </c>
      <c r="AH18" s="55" t="s">
        <v>689</v>
      </c>
      <c r="AI18" s="13">
        <v>0</v>
      </c>
      <c r="AJ18" s="55" t="s">
        <v>690</v>
      </c>
      <c r="AK18" s="13">
        <v>0</v>
      </c>
      <c r="AL18" s="55" t="s">
        <v>691</v>
      </c>
      <c r="AM18" s="13">
        <v>0</v>
      </c>
      <c r="AN18" s="55" t="s">
        <v>692</v>
      </c>
      <c r="AO18" s="52">
        <f>[1]Final!$AQ18</f>
        <v>55</v>
      </c>
      <c r="AP18" s="55" t="s">
        <v>1039</v>
      </c>
      <c r="AQ18" s="13">
        <v>0</v>
      </c>
      <c r="AR18" s="55"/>
    </row>
    <row r="19" spans="1:44" s="1" customFormat="1" ht="123" customHeight="1" x14ac:dyDescent="0.25">
      <c r="A19" s="9">
        <f t="shared" si="1"/>
        <v>18</v>
      </c>
      <c r="B19" s="9" t="s">
        <v>92</v>
      </c>
      <c r="C19" s="20" t="s">
        <v>93</v>
      </c>
      <c r="D19" s="9" t="s">
        <v>94</v>
      </c>
      <c r="E19" s="20" t="s">
        <v>95</v>
      </c>
      <c r="F19" s="20" t="s">
        <v>96</v>
      </c>
      <c r="G19" s="21" t="s">
        <v>97</v>
      </c>
      <c r="H19" s="21" t="s">
        <v>18</v>
      </c>
      <c r="I19" s="22" t="s">
        <v>98</v>
      </c>
      <c r="J19" s="27" t="s">
        <v>118</v>
      </c>
      <c r="K19" s="9">
        <v>200</v>
      </c>
      <c r="L19" s="2">
        <v>50</v>
      </c>
      <c r="M19" s="9" t="s">
        <v>119</v>
      </c>
      <c r="N19" s="11"/>
      <c r="O19" s="7" t="s">
        <v>102</v>
      </c>
      <c r="P19" s="6" t="s">
        <v>103</v>
      </c>
      <c r="Q19" s="173" t="s">
        <v>128</v>
      </c>
      <c r="R19" s="5">
        <v>0.1</v>
      </c>
      <c r="S19" s="5">
        <f>Tabla13[[#This Row],[Acumulado de la gestión en el año (Indicador) ]]/Tabla13[[#This Row],[Vlr %  Actividad Referente Producto]]</f>
        <v>0.99999999999999989</v>
      </c>
      <c r="T19" s="78">
        <f t="shared" si="0"/>
        <v>9.9999999999999992E-2</v>
      </c>
      <c r="U19" s="13">
        <v>0</v>
      </c>
      <c r="V19" s="54"/>
      <c r="W19" s="13">
        <v>0</v>
      </c>
      <c r="X19" s="55"/>
      <c r="Y19" s="13">
        <v>0</v>
      </c>
      <c r="Z19" s="55"/>
      <c r="AA19" s="13">
        <v>0.02</v>
      </c>
      <c r="AB19" s="55" t="s">
        <v>693</v>
      </c>
      <c r="AC19" s="13">
        <v>0.01</v>
      </c>
      <c r="AD19" s="55" t="s">
        <v>693</v>
      </c>
      <c r="AE19" s="13">
        <v>0.01</v>
      </c>
      <c r="AF19" s="55" t="s">
        <v>694</v>
      </c>
      <c r="AG19" s="13">
        <v>0.01</v>
      </c>
      <c r="AH19" s="55" t="s">
        <v>695</v>
      </c>
      <c r="AI19" s="13">
        <v>0.02</v>
      </c>
      <c r="AJ19" s="55" t="s">
        <v>696</v>
      </c>
      <c r="AK19" s="13">
        <v>0.01</v>
      </c>
      <c r="AL19" s="55" t="s">
        <v>697</v>
      </c>
      <c r="AM19" s="13">
        <v>0.01</v>
      </c>
      <c r="AN19" s="55" t="s">
        <v>698</v>
      </c>
      <c r="AO19" s="13">
        <f>[1]Final!$AQ19</f>
        <v>0.01</v>
      </c>
      <c r="AP19" s="55" t="s">
        <v>1040</v>
      </c>
      <c r="AQ19" s="13"/>
      <c r="AR19" s="158"/>
    </row>
    <row r="20" spans="1:44" s="1" customFormat="1" ht="123" customHeight="1" x14ac:dyDescent="0.25">
      <c r="A20" s="9">
        <f t="shared" si="1"/>
        <v>19</v>
      </c>
      <c r="B20" s="9" t="s">
        <v>92</v>
      </c>
      <c r="C20" s="20" t="s">
        <v>93</v>
      </c>
      <c r="D20" s="9" t="s">
        <v>94</v>
      </c>
      <c r="E20" s="20" t="s">
        <v>95</v>
      </c>
      <c r="F20" s="20" t="s">
        <v>96</v>
      </c>
      <c r="G20" s="28" t="s">
        <v>129</v>
      </c>
      <c r="H20" s="28" t="s">
        <v>21</v>
      </c>
      <c r="I20" s="22" t="s">
        <v>98</v>
      </c>
      <c r="J20" s="12" t="s">
        <v>130</v>
      </c>
      <c r="K20" s="9">
        <v>4</v>
      </c>
      <c r="L20" s="9">
        <v>1</v>
      </c>
      <c r="M20" s="9" t="s">
        <v>131</v>
      </c>
      <c r="N20" s="11">
        <v>15000000</v>
      </c>
      <c r="O20" s="7" t="s">
        <v>102</v>
      </c>
      <c r="P20" s="6" t="s">
        <v>103</v>
      </c>
      <c r="Q20" s="173" t="s">
        <v>132</v>
      </c>
      <c r="R20" s="5">
        <v>0.1</v>
      </c>
      <c r="S20" s="5">
        <f>Tabla13[[#This Row],[Acumulado de la gestión en el año (Indicador) ]]/Tabla13[[#This Row],[Vlr %  Actividad Referente Producto]]</f>
        <v>0.99999999999999989</v>
      </c>
      <c r="T20" s="78">
        <f t="shared" si="0"/>
        <v>9.9999999999999992E-2</v>
      </c>
      <c r="U20" s="24">
        <v>0</v>
      </c>
      <c r="V20" s="118"/>
      <c r="W20" s="13">
        <v>0.01</v>
      </c>
      <c r="X20" s="14" t="s">
        <v>699</v>
      </c>
      <c r="Y20" s="5" t="s">
        <v>700</v>
      </c>
      <c r="Z20" s="14" t="s">
        <v>701</v>
      </c>
      <c r="AA20" s="5">
        <v>0.01</v>
      </c>
      <c r="AB20" s="33" t="s">
        <v>702</v>
      </c>
      <c r="AC20" s="13">
        <v>0.01</v>
      </c>
      <c r="AD20" s="33" t="s">
        <v>703</v>
      </c>
      <c r="AE20" s="13">
        <v>0.01</v>
      </c>
      <c r="AF20" s="33" t="s">
        <v>704</v>
      </c>
      <c r="AG20" s="13">
        <v>0</v>
      </c>
      <c r="AH20" s="33" t="s">
        <v>705</v>
      </c>
      <c r="AI20" s="13">
        <v>0.01</v>
      </c>
      <c r="AJ20" s="33" t="s">
        <v>706</v>
      </c>
      <c r="AK20" s="13">
        <v>0</v>
      </c>
      <c r="AL20" s="33" t="s">
        <v>707</v>
      </c>
      <c r="AM20" s="13">
        <v>0</v>
      </c>
      <c r="AN20" s="33" t="s">
        <v>708</v>
      </c>
      <c r="AO20" s="13">
        <f>[1]Final!$AQ20</f>
        <v>0</v>
      </c>
      <c r="AP20" s="33" t="s">
        <v>1041</v>
      </c>
      <c r="AQ20" s="13">
        <v>0.01</v>
      </c>
      <c r="AR20" s="111" t="s">
        <v>1004</v>
      </c>
    </row>
    <row r="21" spans="1:44" s="1" customFormat="1" ht="166.5" customHeight="1" x14ac:dyDescent="0.25">
      <c r="A21" s="9">
        <f t="shared" si="1"/>
        <v>20</v>
      </c>
      <c r="B21" s="9" t="s">
        <v>92</v>
      </c>
      <c r="C21" s="20" t="s">
        <v>93</v>
      </c>
      <c r="D21" s="9" t="s">
        <v>94</v>
      </c>
      <c r="E21" s="20" t="s">
        <v>95</v>
      </c>
      <c r="F21" s="20" t="s">
        <v>96</v>
      </c>
      <c r="G21" s="28" t="s">
        <v>129</v>
      </c>
      <c r="H21" s="28" t="s">
        <v>21</v>
      </c>
      <c r="I21" s="22" t="s">
        <v>98</v>
      </c>
      <c r="J21" s="12" t="s">
        <v>130</v>
      </c>
      <c r="K21" s="9">
        <v>4</v>
      </c>
      <c r="L21" s="9">
        <v>1</v>
      </c>
      <c r="M21" s="9" t="s">
        <v>131</v>
      </c>
      <c r="N21" s="11"/>
      <c r="O21" s="7" t="s">
        <v>133</v>
      </c>
      <c r="P21" s="6" t="s">
        <v>103</v>
      </c>
      <c r="Q21" s="173" t="s">
        <v>134</v>
      </c>
      <c r="R21" s="5">
        <v>0.2</v>
      </c>
      <c r="S21" s="5">
        <f>Tabla13[[#This Row],[Acumulado de la gestión en el año (Indicador) ]]/Tabla13[[#This Row],[Vlr %  Actividad Referente Producto]]</f>
        <v>1</v>
      </c>
      <c r="T21" s="78">
        <f t="shared" si="0"/>
        <v>0.2</v>
      </c>
      <c r="U21" s="13">
        <v>0</v>
      </c>
      <c r="V21" s="54"/>
      <c r="W21" s="13">
        <v>0</v>
      </c>
      <c r="X21" s="55"/>
      <c r="Y21" s="13">
        <v>0</v>
      </c>
      <c r="Z21" s="55"/>
      <c r="AA21" s="13">
        <v>0</v>
      </c>
      <c r="AB21" s="55" t="s">
        <v>709</v>
      </c>
      <c r="AC21" s="13">
        <v>0.02</v>
      </c>
      <c r="AD21" s="55" t="s">
        <v>710</v>
      </c>
      <c r="AE21" s="13">
        <v>0.04</v>
      </c>
      <c r="AF21" s="55" t="s">
        <v>711</v>
      </c>
      <c r="AG21" s="13">
        <v>0</v>
      </c>
      <c r="AH21" s="55" t="s">
        <v>712</v>
      </c>
      <c r="AI21" s="13">
        <v>0.05</v>
      </c>
      <c r="AJ21" s="55" t="s">
        <v>713</v>
      </c>
      <c r="AK21" s="13">
        <v>0.04</v>
      </c>
      <c r="AL21" s="55" t="s">
        <v>714</v>
      </c>
      <c r="AM21" s="13">
        <v>0.01</v>
      </c>
      <c r="AN21" s="55" t="s">
        <v>715</v>
      </c>
      <c r="AO21" s="13">
        <f>[1]Final!$AQ21</f>
        <v>0</v>
      </c>
      <c r="AP21" s="55" t="s">
        <v>716</v>
      </c>
      <c r="AQ21" s="13">
        <v>0.04</v>
      </c>
      <c r="AR21" s="111" t="s">
        <v>1005</v>
      </c>
    </row>
    <row r="22" spans="1:44" s="1" customFormat="1" ht="123" customHeight="1" x14ac:dyDescent="0.25">
      <c r="A22" s="9">
        <f t="shared" si="1"/>
        <v>21</v>
      </c>
      <c r="B22" s="9" t="s">
        <v>92</v>
      </c>
      <c r="C22" s="20" t="s">
        <v>93</v>
      </c>
      <c r="D22" s="9" t="s">
        <v>94</v>
      </c>
      <c r="E22" s="20" t="s">
        <v>95</v>
      </c>
      <c r="F22" s="20" t="s">
        <v>96</v>
      </c>
      <c r="G22" s="28" t="s">
        <v>129</v>
      </c>
      <c r="H22" s="28" t="s">
        <v>21</v>
      </c>
      <c r="I22" s="22" t="s">
        <v>98</v>
      </c>
      <c r="J22" s="12" t="s">
        <v>130</v>
      </c>
      <c r="K22" s="9">
        <v>4</v>
      </c>
      <c r="L22" s="9">
        <v>1</v>
      </c>
      <c r="M22" s="9" t="s">
        <v>131</v>
      </c>
      <c r="N22" s="11"/>
      <c r="O22" s="7" t="s">
        <v>135</v>
      </c>
      <c r="P22" s="6" t="s">
        <v>103</v>
      </c>
      <c r="Q22" s="173" t="s">
        <v>136</v>
      </c>
      <c r="R22" s="68">
        <v>0.6</v>
      </c>
      <c r="S22" s="68">
        <f>Tabla13[[#This Row],[Acumulado de la gestión en el año (Indicador) ]]/Tabla13[[#This Row],[2019]]</f>
        <v>0</v>
      </c>
      <c r="T22" s="78">
        <f t="shared" si="0"/>
        <v>0</v>
      </c>
      <c r="U22" s="13">
        <v>0</v>
      </c>
      <c r="V22" s="54"/>
      <c r="W22" s="13">
        <v>0</v>
      </c>
      <c r="X22" s="55"/>
      <c r="Y22" s="13">
        <v>0</v>
      </c>
      <c r="Z22" s="55"/>
      <c r="AA22" s="13">
        <v>0</v>
      </c>
      <c r="AB22" s="55"/>
      <c r="AC22" s="13">
        <v>0</v>
      </c>
      <c r="AD22" s="55"/>
      <c r="AE22" s="13">
        <v>0</v>
      </c>
      <c r="AF22" s="55"/>
      <c r="AG22" s="13">
        <v>0</v>
      </c>
      <c r="AH22" s="55"/>
      <c r="AI22" s="13">
        <v>0</v>
      </c>
      <c r="AJ22" s="55"/>
      <c r="AK22" s="13">
        <v>0</v>
      </c>
      <c r="AL22" s="55"/>
      <c r="AM22" s="13">
        <v>0</v>
      </c>
      <c r="AN22" s="55"/>
      <c r="AO22" s="13">
        <f>[1]Final!$AQ22</f>
        <v>0</v>
      </c>
      <c r="AP22" s="55"/>
      <c r="AQ22" s="13">
        <v>0</v>
      </c>
      <c r="AR22" s="138" t="s">
        <v>1006</v>
      </c>
    </row>
    <row r="23" spans="1:44" s="1" customFormat="1" ht="123" customHeight="1" x14ac:dyDescent="0.25">
      <c r="A23" s="9">
        <f t="shared" si="1"/>
        <v>22</v>
      </c>
      <c r="B23" s="9" t="s">
        <v>92</v>
      </c>
      <c r="C23" s="20" t="s">
        <v>93</v>
      </c>
      <c r="D23" s="9" t="s">
        <v>94</v>
      </c>
      <c r="E23" s="20" t="s">
        <v>95</v>
      </c>
      <c r="F23" s="20" t="s">
        <v>96</v>
      </c>
      <c r="G23" s="28" t="s">
        <v>129</v>
      </c>
      <c r="H23" s="28" t="s">
        <v>21</v>
      </c>
      <c r="I23" s="22" t="s">
        <v>98</v>
      </c>
      <c r="J23" s="12" t="s">
        <v>130</v>
      </c>
      <c r="K23" s="9">
        <v>4</v>
      </c>
      <c r="L23" s="9">
        <v>1</v>
      </c>
      <c r="M23" s="9" t="s">
        <v>131</v>
      </c>
      <c r="N23" s="11"/>
      <c r="O23" s="7" t="s">
        <v>137</v>
      </c>
      <c r="P23" s="6" t="s">
        <v>103</v>
      </c>
      <c r="Q23" s="173" t="s">
        <v>138</v>
      </c>
      <c r="R23" s="5">
        <v>0.1</v>
      </c>
      <c r="S23" s="5">
        <f>Tabla13[[#This Row],[Acumulado de la gestión en el año (Indicador) ]]/Tabla13[[#This Row],[Vlr %  Actividad Referente Producto]]</f>
        <v>1</v>
      </c>
      <c r="T23" s="78">
        <f t="shared" si="0"/>
        <v>0.1</v>
      </c>
      <c r="U23" s="13">
        <v>0</v>
      </c>
      <c r="V23" s="54"/>
      <c r="W23" s="13">
        <v>0</v>
      </c>
      <c r="X23" s="55"/>
      <c r="Y23" s="13">
        <v>0</v>
      </c>
      <c r="Z23" s="55"/>
      <c r="AA23" s="13">
        <v>0</v>
      </c>
      <c r="AB23" s="55"/>
      <c r="AC23" s="13">
        <v>0</v>
      </c>
      <c r="AD23" s="55"/>
      <c r="AE23" s="13">
        <v>0</v>
      </c>
      <c r="AF23" s="55"/>
      <c r="AG23" s="13">
        <v>0</v>
      </c>
      <c r="AH23" s="55"/>
      <c r="AI23" s="13">
        <v>0</v>
      </c>
      <c r="AJ23" s="55"/>
      <c r="AK23" s="13">
        <v>0</v>
      </c>
      <c r="AL23" s="55"/>
      <c r="AM23" s="13">
        <v>0</v>
      </c>
      <c r="AN23" s="55"/>
      <c r="AO23" s="13">
        <f>[1]Final!$AQ23</f>
        <v>0</v>
      </c>
      <c r="AP23" s="55"/>
      <c r="AQ23" s="13">
        <v>0.1</v>
      </c>
      <c r="AR23" s="111" t="s">
        <v>1007</v>
      </c>
    </row>
    <row r="24" spans="1:44" s="1" customFormat="1" ht="139.5" customHeight="1" x14ac:dyDescent="0.25">
      <c r="A24" s="9">
        <f t="shared" si="1"/>
        <v>23</v>
      </c>
      <c r="B24" s="9" t="s">
        <v>92</v>
      </c>
      <c r="C24" s="20" t="s">
        <v>93</v>
      </c>
      <c r="D24" s="9" t="s">
        <v>94</v>
      </c>
      <c r="E24" s="20" t="s">
        <v>95</v>
      </c>
      <c r="F24" s="20" t="s">
        <v>96</v>
      </c>
      <c r="G24" s="21" t="s">
        <v>97</v>
      </c>
      <c r="H24" s="21" t="s">
        <v>18</v>
      </c>
      <c r="I24" s="22" t="s">
        <v>98</v>
      </c>
      <c r="J24" s="29" t="s">
        <v>139</v>
      </c>
      <c r="K24" s="9">
        <v>20</v>
      </c>
      <c r="L24" s="2">
        <v>5</v>
      </c>
      <c r="M24" s="9" t="s">
        <v>140</v>
      </c>
      <c r="N24" s="117">
        <v>23510545</v>
      </c>
      <c r="O24" s="7" t="s">
        <v>102</v>
      </c>
      <c r="P24" s="6" t="s">
        <v>103</v>
      </c>
      <c r="Q24" s="173" t="s">
        <v>141</v>
      </c>
      <c r="R24" s="5">
        <v>0.1</v>
      </c>
      <c r="S24" s="5">
        <f>Tabla13[[#This Row],[Acumulado de la gestión en el año (Indicador) ]]/Tabla13[[#This Row],[Vlr %  Actividad Referente Producto]]</f>
        <v>1</v>
      </c>
      <c r="T24" s="164">
        <f>U24+W24+Y24+AA24+AC24+AE24+AG24+AI24+AK24+AM24+AO24+AQ24</f>
        <v>0.1</v>
      </c>
      <c r="U24" s="13">
        <v>0.01</v>
      </c>
      <c r="V24" s="118" t="s">
        <v>717</v>
      </c>
      <c r="W24" s="165">
        <v>0.01</v>
      </c>
      <c r="X24" s="14" t="s">
        <v>718</v>
      </c>
      <c r="Y24" s="166">
        <v>0.02</v>
      </c>
      <c r="Z24" s="14" t="s">
        <v>719</v>
      </c>
      <c r="AA24" s="5">
        <v>0.02</v>
      </c>
      <c r="AB24" s="33" t="s">
        <v>720</v>
      </c>
      <c r="AC24" s="13">
        <v>0.01</v>
      </c>
      <c r="AD24" s="33" t="s">
        <v>721</v>
      </c>
      <c r="AE24" s="13">
        <v>0.01</v>
      </c>
      <c r="AF24" s="33" t="s">
        <v>722</v>
      </c>
      <c r="AG24" s="81">
        <v>5.0000000000000001E-3</v>
      </c>
      <c r="AH24" s="33" t="s">
        <v>723</v>
      </c>
      <c r="AI24" s="13">
        <v>0</v>
      </c>
      <c r="AJ24" s="33" t="s">
        <v>624</v>
      </c>
      <c r="AK24" s="81">
        <v>5.0000000000000001E-3</v>
      </c>
      <c r="AL24" s="33" t="s">
        <v>724</v>
      </c>
      <c r="AM24" s="81">
        <v>5.0000000000000001E-3</v>
      </c>
      <c r="AN24" s="33" t="s">
        <v>725</v>
      </c>
      <c r="AO24" s="81">
        <v>5.0000000000000001E-3</v>
      </c>
      <c r="AP24" s="33" t="s">
        <v>726</v>
      </c>
      <c r="AQ24" s="13">
        <v>0</v>
      </c>
      <c r="AR24" s="111" t="s">
        <v>588</v>
      </c>
    </row>
    <row r="25" spans="1:44" s="1" customFormat="1" ht="123" customHeight="1" x14ac:dyDescent="0.25">
      <c r="A25" s="9">
        <f t="shared" si="1"/>
        <v>24</v>
      </c>
      <c r="B25" s="9" t="s">
        <v>92</v>
      </c>
      <c r="C25" s="20" t="s">
        <v>93</v>
      </c>
      <c r="D25" s="9" t="s">
        <v>94</v>
      </c>
      <c r="E25" s="20" t="s">
        <v>95</v>
      </c>
      <c r="F25" s="20" t="s">
        <v>96</v>
      </c>
      <c r="G25" s="21" t="s">
        <v>97</v>
      </c>
      <c r="H25" s="21" t="s">
        <v>18</v>
      </c>
      <c r="I25" s="22" t="s">
        <v>98</v>
      </c>
      <c r="J25" s="29" t="s">
        <v>139</v>
      </c>
      <c r="K25" s="9">
        <v>20</v>
      </c>
      <c r="L25" s="2">
        <v>5</v>
      </c>
      <c r="M25" s="9" t="s">
        <v>140</v>
      </c>
      <c r="N25" s="11"/>
      <c r="O25" s="7" t="s">
        <v>102</v>
      </c>
      <c r="P25" s="6" t="s">
        <v>103</v>
      </c>
      <c r="Q25" s="173" t="s">
        <v>142</v>
      </c>
      <c r="R25" s="5">
        <v>0.1</v>
      </c>
      <c r="S25" s="5">
        <f>Tabla13[[#This Row],[Acumulado de la gestión en el año (Indicador) ]]/Tabla13[[#This Row],[Vlr %  Actividad Referente Producto]]</f>
        <v>1</v>
      </c>
      <c r="T25" s="78">
        <f t="shared" si="0"/>
        <v>0.1</v>
      </c>
      <c r="U25" s="13">
        <v>0</v>
      </c>
      <c r="V25" s="118"/>
      <c r="W25" s="13">
        <v>0.01</v>
      </c>
      <c r="X25" s="14" t="s">
        <v>727</v>
      </c>
      <c r="Y25" s="5">
        <v>0</v>
      </c>
      <c r="Z25" s="14" t="s">
        <v>728</v>
      </c>
      <c r="AA25" s="5">
        <v>0.01</v>
      </c>
      <c r="AB25" s="33" t="s">
        <v>729</v>
      </c>
      <c r="AC25" s="13">
        <v>0</v>
      </c>
      <c r="AD25" s="33" t="s">
        <v>523</v>
      </c>
      <c r="AE25" s="13">
        <v>0</v>
      </c>
      <c r="AF25" s="33" t="s">
        <v>523</v>
      </c>
      <c r="AG25" s="13">
        <v>0.03</v>
      </c>
      <c r="AH25" s="33" t="s">
        <v>730</v>
      </c>
      <c r="AI25" s="13">
        <v>0.01</v>
      </c>
      <c r="AJ25" s="33" t="s">
        <v>731</v>
      </c>
      <c r="AK25" s="13">
        <v>0</v>
      </c>
      <c r="AL25" s="33" t="s">
        <v>596</v>
      </c>
      <c r="AM25" s="13">
        <v>0</v>
      </c>
      <c r="AN25" s="33" t="s">
        <v>596</v>
      </c>
      <c r="AO25" s="13">
        <v>0.04</v>
      </c>
      <c r="AP25" s="33" t="s">
        <v>732</v>
      </c>
      <c r="AQ25" s="13">
        <v>0</v>
      </c>
      <c r="AR25" s="111" t="s">
        <v>588</v>
      </c>
    </row>
    <row r="26" spans="1:44" s="1" customFormat="1" ht="123" customHeight="1" x14ac:dyDescent="0.25">
      <c r="A26" s="9">
        <f t="shared" si="1"/>
        <v>25</v>
      </c>
      <c r="B26" s="9" t="s">
        <v>92</v>
      </c>
      <c r="C26" s="20" t="s">
        <v>93</v>
      </c>
      <c r="D26" s="9" t="s">
        <v>94</v>
      </c>
      <c r="E26" s="20" t="s">
        <v>95</v>
      </c>
      <c r="F26" s="20" t="s">
        <v>96</v>
      </c>
      <c r="G26" s="21" t="s">
        <v>97</v>
      </c>
      <c r="H26" s="21" t="s">
        <v>18</v>
      </c>
      <c r="I26" s="22" t="s">
        <v>98</v>
      </c>
      <c r="J26" s="29" t="s">
        <v>139</v>
      </c>
      <c r="K26" s="9">
        <v>20</v>
      </c>
      <c r="L26" s="2">
        <v>5</v>
      </c>
      <c r="M26" s="9" t="s">
        <v>140</v>
      </c>
      <c r="N26" s="11"/>
      <c r="O26" s="7" t="s">
        <v>102</v>
      </c>
      <c r="P26" s="6" t="s">
        <v>103</v>
      </c>
      <c r="Q26" s="173" t="s">
        <v>143</v>
      </c>
      <c r="R26" s="5">
        <v>0.1</v>
      </c>
      <c r="S26" s="5">
        <f>Tabla13[[#This Row],[Acumulado de la gestión en el año (Indicador) ]]/Tabla13[[#This Row],[Vlr %  Actividad Referente Producto]]</f>
        <v>0.79999999999999993</v>
      </c>
      <c r="T26" s="78">
        <f t="shared" si="0"/>
        <v>0.08</v>
      </c>
      <c r="U26" s="13">
        <v>0</v>
      </c>
      <c r="V26" s="118"/>
      <c r="W26" s="13">
        <v>0.01</v>
      </c>
      <c r="X26" s="14" t="s">
        <v>733</v>
      </c>
      <c r="Y26" s="5">
        <v>0</v>
      </c>
      <c r="Z26" s="14" t="s">
        <v>728</v>
      </c>
      <c r="AA26" s="5">
        <v>0</v>
      </c>
      <c r="AB26" s="33" t="s">
        <v>734</v>
      </c>
      <c r="AC26" s="13">
        <v>0</v>
      </c>
      <c r="AD26" s="33" t="s">
        <v>523</v>
      </c>
      <c r="AE26" s="13">
        <v>0.01</v>
      </c>
      <c r="AF26" s="33" t="s">
        <v>735</v>
      </c>
      <c r="AG26" s="13">
        <v>0</v>
      </c>
      <c r="AH26" s="33" t="s">
        <v>523</v>
      </c>
      <c r="AI26" s="13">
        <v>0.05</v>
      </c>
      <c r="AJ26" s="33" t="s">
        <v>736</v>
      </c>
      <c r="AK26" s="13">
        <v>0.01</v>
      </c>
      <c r="AL26" s="33" t="s">
        <v>737</v>
      </c>
      <c r="AM26" s="13">
        <v>0</v>
      </c>
      <c r="AN26" s="33" t="s">
        <v>596</v>
      </c>
      <c r="AO26" s="13">
        <f>[1]Final!$AQ26</f>
        <v>0</v>
      </c>
      <c r="AP26" s="33"/>
      <c r="AQ26" s="13">
        <v>0</v>
      </c>
      <c r="AR26" s="111" t="s">
        <v>1008</v>
      </c>
    </row>
    <row r="27" spans="1:44" s="1" customFormat="1" ht="123" customHeight="1" x14ac:dyDescent="0.25">
      <c r="A27" s="9">
        <f t="shared" si="1"/>
        <v>26</v>
      </c>
      <c r="B27" s="9" t="s">
        <v>92</v>
      </c>
      <c r="C27" s="20" t="s">
        <v>93</v>
      </c>
      <c r="D27" s="9" t="s">
        <v>94</v>
      </c>
      <c r="E27" s="20" t="s">
        <v>95</v>
      </c>
      <c r="F27" s="20" t="s">
        <v>96</v>
      </c>
      <c r="G27" s="21" t="s">
        <v>97</v>
      </c>
      <c r="H27" s="21" t="s">
        <v>18</v>
      </c>
      <c r="I27" s="22" t="s">
        <v>98</v>
      </c>
      <c r="J27" s="29" t="s">
        <v>139</v>
      </c>
      <c r="K27" s="9">
        <v>20</v>
      </c>
      <c r="L27" s="2">
        <v>5</v>
      </c>
      <c r="M27" s="9" t="s">
        <v>140</v>
      </c>
      <c r="N27" s="11"/>
      <c r="O27" s="7" t="s">
        <v>102</v>
      </c>
      <c r="P27" s="6" t="s">
        <v>103</v>
      </c>
      <c r="Q27" s="173" t="s">
        <v>144</v>
      </c>
      <c r="R27" s="5">
        <v>0.1</v>
      </c>
      <c r="S27" s="5">
        <f>Tabla13[[#This Row],[Acumulado de la gestión en el año (Indicador) ]]/Tabla13[[#This Row],[Vlr %  Actividad Referente Producto]]</f>
        <v>1</v>
      </c>
      <c r="T27" s="78">
        <f t="shared" si="0"/>
        <v>0.1</v>
      </c>
      <c r="U27" s="13">
        <v>0</v>
      </c>
      <c r="V27" s="118"/>
      <c r="W27" s="13">
        <v>0.01</v>
      </c>
      <c r="X27" s="14" t="s">
        <v>738</v>
      </c>
      <c r="Y27" s="5">
        <v>0</v>
      </c>
      <c r="Z27" s="14" t="s">
        <v>728</v>
      </c>
      <c r="AA27" s="5">
        <v>0</v>
      </c>
      <c r="AB27" s="33" t="s">
        <v>734</v>
      </c>
      <c r="AC27" s="13">
        <v>0</v>
      </c>
      <c r="AD27" s="33" t="s">
        <v>523</v>
      </c>
      <c r="AE27" s="13">
        <v>0</v>
      </c>
      <c r="AF27" s="33" t="s">
        <v>523</v>
      </c>
      <c r="AG27" s="13">
        <v>0.03</v>
      </c>
      <c r="AH27" s="33" t="s">
        <v>739</v>
      </c>
      <c r="AI27" s="13">
        <v>0.01</v>
      </c>
      <c r="AJ27" s="33" t="s">
        <v>740</v>
      </c>
      <c r="AK27" s="13">
        <v>0</v>
      </c>
      <c r="AL27" s="33" t="s">
        <v>596</v>
      </c>
      <c r="AM27" s="13">
        <v>0.05</v>
      </c>
      <c r="AN27" s="33" t="s">
        <v>741</v>
      </c>
      <c r="AO27" s="13">
        <f>[1]Final!$AQ27</f>
        <v>0</v>
      </c>
      <c r="AP27" s="33" t="s">
        <v>742</v>
      </c>
      <c r="AQ27" s="13">
        <v>0</v>
      </c>
      <c r="AR27" s="33"/>
    </row>
    <row r="28" spans="1:44" s="1" customFormat="1" ht="123" customHeight="1" x14ac:dyDescent="0.25">
      <c r="A28" s="9">
        <f t="shared" si="1"/>
        <v>27</v>
      </c>
      <c r="B28" s="9" t="s">
        <v>92</v>
      </c>
      <c r="C28" s="20" t="s">
        <v>93</v>
      </c>
      <c r="D28" s="9" t="s">
        <v>94</v>
      </c>
      <c r="E28" s="20" t="s">
        <v>95</v>
      </c>
      <c r="F28" s="20" t="s">
        <v>96</v>
      </c>
      <c r="G28" s="21" t="s">
        <v>97</v>
      </c>
      <c r="H28" s="21" t="s">
        <v>18</v>
      </c>
      <c r="I28" s="22" t="s">
        <v>98</v>
      </c>
      <c r="J28" s="29" t="s">
        <v>139</v>
      </c>
      <c r="K28" s="9">
        <v>20</v>
      </c>
      <c r="L28" s="2">
        <v>5</v>
      </c>
      <c r="M28" s="9" t="s">
        <v>140</v>
      </c>
      <c r="N28" s="11"/>
      <c r="O28" s="7" t="s">
        <v>102</v>
      </c>
      <c r="P28" s="6" t="s">
        <v>103</v>
      </c>
      <c r="Q28" s="173" t="s">
        <v>145</v>
      </c>
      <c r="R28" s="68">
        <v>0.2</v>
      </c>
      <c r="S28" s="68">
        <f>Tabla13[[#This Row],[Acumulado de la gestión en el año (Indicador) ]]/Tabla13[[#This Row],[2019]]</f>
        <v>1</v>
      </c>
      <c r="T28" s="155">
        <f t="shared" si="0"/>
        <v>5</v>
      </c>
      <c r="U28" s="13">
        <v>0</v>
      </c>
      <c r="V28" s="118"/>
      <c r="W28" s="13">
        <v>0</v>
      </c>
      <c r="X28" s="14"/>
      <c r="Y28" s="159">
        <v>1</v>
      </c>
      <c r="Z28" s="14" t="s">
        <v>743</v>
      </c>
      <c r="AA28" s="5">
        <v>0</v>
      </c>
      <c r="AB28" s="33" t="s">
        <v>596</v>
      </c>
      <c r="AC28" s="159">
        <v>1</v>
      </c>
      <c r="AD28" s="33" t="s">
        <v>744</v>
      </c>
      <c r="AE28" s="159">
        <v>1</v>
      </c>
      <c r="AF28" s="33" t="s">
        <v>745</v>
      </c>
      <c r="AG28" s="159">
        <v>1</v>
      </c>
      <c r="AH28" s="33" t="s">
        <v>746</v>
      </c>
      <c r="AI28" s="13">
        <v>0</v>
      </c>
      <c r="AJ28" s="33" t="s">
        <v>747</v>
      </c>
      <c r="AK28" s="13">
        <v>0</v>
      </c>
      <c r="AL28" s="33" t="s">
        <v>596</v>
      </c>
      <c r="AM28" s="159">
        <v>1</v>
      </c>
      <c r="AN28" s="33" t="s">
        <v>748</v>
      </c>
      <c r="AO28" s="13">
        <f>[1]Final!$AQ28</f>
        <v>0</v>
      </c>
      <c r="AP28" s="33" t="s">
        <v>749</v>
      </c>
      <c r="AQ28" s="13">
        <v>0</v>
      </c>
      <c r="AR28" s="33"/>
    </row>
    <row r="29" spans="1:44" s="1" customFormat="1" ht="123" customHeight="1" x14ac:dyDescent="0.25">
      <c r="A29" s="9">
        <f t="shared" si="1"/>
        <v>28</v>
      </c>
      <c r="B29" s="9" t="s">
        <v>92</v>
      </c>
      <c r="C29" s="20" t="s">
        <v>93</v>
      </c>
      <c r="D29" s="9" t="s">
        <v>94</v>
      </c>
      <c r="E29" s="20" t="s">
        <v>95</v>
      </c>
      <c r="F29" s="20" t="s">
        <v>96</v>
      </c>
      <c r="G29" s="21" t="s">
        <v>97</v>
      </c>
      <c r="H29" s="21" t="s">
        <v>18</v>
      </c>
      <c r="I29" s="22" t="s">
        <v>98</v>
      </c>
      <c r="J29" s="29" t="s">
        <v>139</v>
      </c>
      <c r="K29" s="9">
        <v>20</v>
      </c>
      <c r="L29" s="2">
        <v>5</v>
      </c>
      <c r="M29" s="9" t="s">
        <v>140</v>
      </c>
      <c r="N29" s="11"/>
      <c r="O29" s="7" t="s">
        <v>102</v>
      </c>
      <c r="P29" s="6" t="s">
        <v>103</v>
      </c>
      <c r="Q29" s="173" t="s">
        <v>146</v>
      </c>
      <c r="R29" s="5">
        <v>0.2</v>
      </c>
      <c r="S29" s="5">
        <f>Tabla13[[#This Row],[Acumulado de la gestión en el año (Indicador) ]]/Tabla13[[#This Row],[Vlr %  Actividad Referente Producto]]</f>
        <v>0.99999999999999989</v>
      </c>
      <c r="T29" s="78">
        <f t="shared" si="0"/>
        <v>0.19999999999999998</v>
      </c>
      <c r="U29" s="13">
        <v>0</v>
      </c>
      <c r="V29" s="118"/>
      <c r="W29" s="13">
        <v>0</v>
      </c>
      <c r="X29" s="14"/>
      <c r="Y29" s="5">
        <v>0.02</v>
      </c>
      <c r="Z29" s="14" t="s">
        <v>750</v>
      </c>
      <c r="AA29" s="5">
        <v>0</v>
      </c>
      <c r="AB29" s="33" t="s">
        <v>596</v>
      </c>
      <c r="AC29" s="13">
        <v>0.04</v>
      </c>
      <c r="AD29" s="33" t="s">
        <v>751</v>
      </c>
      <c r="AE29" s="13">
        <v>0.01</v>
      </c>
      <c r="AF29" s="33" t="s">
        <v>752</v>
      </c>
      <c r="AG29" s="13">
        <v>0.05</v>
      </c>
      <c r="AH29" s="33" t="s">
        <v>753</v>
      </c>
      <c r="AI29" s="13">
        <v>0</v>
      </c>
      <c r="AJ29" s="33" t="s">
        <v>624</v>
      </c>
      <c r="AK29" s="13">
        <v>0.05</v>
      </c>
      <c r="AL29" s="33" t="s">
        <v>754</v>
      </c>
      <c r="AM29" s="13">
        <v>0.03</v>
      </c>
      <c r="AN29" s="33" t="s">
        <v>755</v>
      </c>
      <c r="AO29" s="13">
        <f>[1]Final!$AQ29</f>
        <v>0</v>
      </c>
      <c r="AP29" s="33"/>
      <c r="AQ29" s="13">
        <v>0</v>
      </c>
      <c r="AR29" s="33"/>
    </row>
    <row r="30" spans="1:44" s="1" customFormat="1" ht="123" customHeight="1" x14ac:dyDescent="0.25">
      <c r="A30" s="9">
        <f t="shared" si="1"/>
        <v>29</v>
      </c>
      <c r="B30" s="9" t="s">
        <v>92</v>
      </c>
      <c r="C30" s="20" t="s">
        <v>93</v>
      </c>
      <c r="D30" s="9" t="s">
        <v>94</v>
      </c>
      <c r="E30" s="20" t="s">
        <v>95</v>
      </c>
      <c r="F30" s="20" t="s">
        <v>96</v>
      </c>
      <c r="G30" s="21" t="s">
        <v>97</v>
      </c>
      <c r="H30" s="21" t="s">
        <v>18</v>
      </c>
      <c r="I30" s="22" t="s">
        <v>98</v>
      </c>
      <c r="J30" s="29" t="s">
        <v>139</v>
      </c>
      <c r="K30" s="9">
        <v>20</v>
      </c>
      <c r="L30" s="2">
        <v>5</v>
      </c>
      <c r="M30" s="9" t="s">
        <v>140</v>
      </c>
      <c r="N30" s="11"/>
      <c r="O30" s="7" t="s">
        <v>102</v>
      </c>
      <c r="P30" s="6" t="s">
        <v>103</v>
      </c>
      <c r="Q30" s="173" t="s">
        <v>147</v>
      </c>
      <c r="R30" s="5">
        <v>0.1</v>
      </c>
      <c r="S30" s="5">
        <f>Tabla13[[#This Row],[Acumulado de la gestión en el año (Indicador) ]]/Tabla13[[#This Row],[Vlr %  Actividad Referente Producto]]</f>
        <v>0.9</v>
      </c>
      <c r="T30" s="78">
        <f t="shared" si="0"/>
        <v>9.0000000000000011E-2</v>
      </c>
      <c r="U30" s="13">
        <v>0</v>
      </c>
      <c r="V30" s="118"/>
      <c r="W30" s="13">
        <v>0</v>
      </c>
      <c r="X30" s="14"/>
      <c r="Y30" s="5">
        <v>0.03</v>
      </c>
      <c r="Z30" s="14" t="s">
        <v>756</v>
      </c>
      <c r="AA30" s="5">
        <v>0.01</v>
      </c>
      <c r="AB30" s="33" t="s">
        <v>757</v>
      </c>
      <c r="AC30" s="13">
        <v>0.01</v>
      </c>
      <c r="AD30" s="33" t="s">
        <v>758</v>
      </c>
      <c r="AE30" s="13">
        <v>0</v>
      </c>
      <c r="AF30" s="33" t="s">
        <v>523</v>
      </c>
      <c r="AG30" s="13">
        <v>0</v>
      </c>
      <c r="AH30" s="33" t="s">
        <v>759</v>
      </c>
      <c r="AI30" s="13">
        <v>0.02</v>
      </c>
      <c r="AJ30" s="33" t="s">
        <v>760</v>
      </c>
      <c r="AK30" s="13">
        <v>0</v>
      </c>
      <c r="AL30" s="33" t="s">
        <v>624</v>
      </c>
      <c r="AM30" s="13">
        <v>0.02</v>
      </c>
      <c r="AN30" s="33" t="s">
        <v>761</v>
      </c>
      <c r="AO30" s="13">
        <f>[1]Final!$AQ30</f>
        <v>0</v>
      </c>
      <c r="AP30" s="33"/>
      <c r="AQ30" s="13">
        <v>0</v>
      </c>
      <c r="AR30" s="33"/>
    </row>
    <row r="31" spans="1:44" s="1" customFormat="1" ht="123" customHeight="1" x14ac:dyDescent="0.25">
      <c r="A31" s="9">
        <f t="shared" si="1"/>
        <v>30</v>
      </c>
      <c r="B31" s="9" t="s">
        <v>92</v>
      </c>
      <c r="C31" s="20" t="s">
        <v>93</v>
      </c>
      <c r="D31" s="9" t="s">
        <v>94</v>
      </c>
      <c r="E31" s="20" t="s">
        <v>95</v>
      </c>
      <c r="F31" s="20" t="s">
        <v>96</v>
      </c>
      <c r="G31" s="21" t="s">
        <v>97</v>
      </c>
      <c r="H31" s="21" t="s">
        <v>18</v>
      </c>
      <c r="I31" s="22" t="s">
        <v>98</v>
      </c>
      <c r="J31" s="29" t="s">
        <v>139</v>
      </c>
      <c r="K31" s="9">
        <v>20</v>
      </c>
      <c r="L31" s="2">
        <v>5</v>
      </c>
      <c r="M31" s="9" t="s">
        <v>140</v>
      </c>
      <c r="N31" s="11"/>
      <c r="O31" s="7" t="s">
        <v>102</v>
      </c>
      <c r="P31" s="6" t="s">
        <v>103</v>
      </c>
      <c r="Q31" s="173" t="s">
        <v>148</v>
      </c>
      <c r="R31" s="5">
        <v>0.1</v>
      </c>
      <c r="S31" s="5">
        <f>Tabla13[[#This Row],[Acumulado de la gestión en el año (Indicador) ]]/Tabla13[[#This Row],[Vlr %  Actividad Referente Producto]]</f>
        <v>1</v>
      </c>
      <c r="T31" s="78">
        <f t="shared" si="0"/>
        <v>0.1</v>
      </c>
      <c r="U31" s="24">
        <v>0</v>
      </c>
      <c r="V31" s="118"/>
      <c r="W31" s="24">
        <v>0</v>
      </c>
      <c r="X31" s="14"/>
      <c r="Y31" s="5">
        <v>0.01</v>
      </c>
      <c r="Z31" s="14" t="s">
        <v>762</v>
      </c>
      <c r="AA31" s="5">
        <v>0.03</v>
      </c>
      <c r="AB31" s="33" t="s">
        <v>763</v>
      </c>
      <c r="AC31" s="13">
        <v>0</v>
      </c>
      <c r="AD31" s="33" t="s">
        <v>523</v>
      </c>
      <c r="AE31" s="13">
        <v>0.03</v>
      </c>
      <c r="AF31" s="33" t="s">
        <v>764</v>
      </c>
      <c r="AG31" s="13">
        <v>0.01</v>
      </c>
      <c r="AH31" s="33" t="s">
        <v>765</v>
      </c>
      <c r="AI31" s="13">
        <v>0</v>
      </c>
      <c r="AJ31" s="33" t="s">
        <v>766</v>
      </c>
      <c r="AK31" s="13">
        <v>0</v>
      </c>
      <c r="AL31" s="33" t="s">
        <v>624</v>
      </c>
      <c r="AM31" s="13">
        <v>0.02</v>
      </c>
      <c r="AN31" s="33" t="s">
        <v>767</v>
      </c>
      <c r="AO31" s="13">
        <f>[1]Final!$AQ31</f>
        <v>0</v>
      </c>
      <c r="AP31" s="33"/>
      <c r="AQ31" s="13">
        <v>0</v>
      </c>
      <c r="AR31" s="33"/>
    </row>
    <row r="32" spans="1:44" s="1" customFormat="1" ht="123" customHeight="1" x14ac:dyDescent="0.25">
      <c r="A32" s="9">
        <f t="shared" si="1"/>
        <v>31</v>
      </c>
      <c r="B32" s="9" t="s">
        <v>92</v>
      </c>
      <c r="C32" s="20" t="s">
        <v>93</v>
      </c>
      <c r="D32" s="9" t="s">
        <v>94</v>
      </c>
      <c r="E32" s="20" t="s">
        <v>95</v>
      </c>
      <c r="F32" s="20" t="s">
        <v>96</v>
      </c>
      <c r="G32" s="28" t="s">
        <v>129</v>
      </c>
      <c r="H32" s="28" t="s">
        <v>21</v>
      </c>
      <c r="I32" s="22" t="s">
        <v>98</v>
      </c>
      <c r="J32" s="30" t="s">
        <v>149</v>
      </c>
      <c r="K32" s="9">
        <v>8</v>
      </c>
      <c r="L32" s="9">
        <v>2</v>
      </c>
      <c r="M32" s="9" t="s">
        <v>150</v>
      </c>
      <c r="N32" s="117">
        <v>11168328</v>
      </c>
      <c r="O32" s="6" t="s">
        <v>123</v>
      </c>
      <c r="P32" s="6" t="s">
        <v>103</v>
      </c>
      <c r="Q32" s="173" t="s">
        <v>151</v>
      </c>
      <c r="R32" s="68">
        <v>0.5</v>
      </c>
      <c r="S32" s="68">
        <f>Tabla13[[#This Row],[Acumulado de la gestión en el año (Indicador) ]]/Tabla13[[#This Row],[Vlr %  Actividad Referente Producto]]</f>
        <v>0.60000000000000009</v>
      </c>
      <c r="T32" s="78">
        <f t="shared" si="0"/>
        <v>0.30000000000000004</v>
      </c>
      <c r="U32" s="13">
        <v>0</v>
      </c>
      <c r="V32" s="118"/>
      <c r="W32" s="13">
        <v>0.02</v>
      </c>
      <c r="X32" s="14" t="s">
        <v>768</v>
      </c>
      <c r="Y32" s="5">
        <v>0</v>
      </c>
      <c r="Z32" s="14"/>
      <c r="AA32" s="5">
        <v>0.02</v>
      </c>
      <c r="AB32" s="33" t="s">
        <v>769</v>
      </c>
      <c r="AC32" s="13">
        <v>0</v>
      </c>
      <c r="AD32" s="33" t="s">
        <v>770</v>
      </c>
      <c r="AE32" s="13">
        <v>0.01</v>
      </c>
      <c r="AF32" s="33" t="s">
        <v>771</v>
      </c>
      <c r="AG32" s="13">
        <v>0.05</v>
      </c>
      <c r="AH32" s="33" t="s">
        <v>772</v>
      </c>
      <c r="AI32" s="13">
        <v>0</v>
      </c>
      <c r="AJ32" s="33" t="s">
        <v>773</v>
      </c>
      <c r="AK32" s="13">
        <v>0</v>
      </c>
      <c r="AL32" s="33" t="s">
        <v>624</v>
      </c>
      <c r="AM32" s="13">
        <v>0.2</v>
      </c>
      <c r="AN32" s="33" t="s">
        <v>774</v>
      </c>
      <c r="AO32" s="13">
        <f>[1]Final!$AQ32</f>
        <v>0</v>
      </c>
      <c r="AP32" s="33"/>
      <c r="AQ32" s="13">
        <v>0</v>
      </c>
      <c r="AR32" s="111" t="s">
        <v>1009</v>
      </c>
    </row>
    <row r="33" spans="1:44" s="1" customFormat="1" ht="226.5" customHeight="1" x14ac:dyDescent="0.25">
      <c r="A33" s="9">
        <f t="shared" si="1"/>
        <v>32</v>
      </c>
      <c r="B33" s="9" t="s">
        <v>92</v>
      </c>
      <c r="C33" s="20" t="s">
        <v>93</v>
      </c>
      <c r="D33" s="9" t="s">
        <v>94</v>
      </c>
      <c r="E33" s="20" t="s">
        <v>95</v>
      </c>
      <c r="F33" s="20" t="s">
        <v>96</v>
      </c>
      <c r="G33" s="28" t="s">
        <v>129</v>
      </c>
      <c r="H33" s="28" t="s">
        <v>21</v>
      </c>
      <c r="I33" s="22" t="s">
        <v>98</v>
      </c>
      <c r="J33" s="30" t="s">
        <v>149</v>
      </c>
      <c r="K33" s="9">
        <v>8</v>
      </c>
      <c r="L33" s="9">
        <v>2</v>
      </c>
      <c r="M33" s="9" t="s">
        <v>150</v>
      </c>
      <c r="N33" s="11"/>
      <c r="O33" s="6" t="s">
        <v>152</v>
      </c>
      <c r="P33" s="6" t="s">
        <v>103</v>
      </c>
      <c r="Q33" s="173" t="s">
        <v>153</v>
      </c>
      <c r="R33" s="68">
        <v>0.5</v>
      </c>
      <c r="S33" s="68">
        <f>Tabla13[[#This Row],[Acumulado de la gestión en el año (Indicador) ]]/Tabla13[[#This Row],[Vlr %  Actividad Referente Producto]]</f>
        <v>0.99999999999999989</v>
      </c>
      <c r="T33" s="78">
        <f t="shared" si="0"/>
        <v>0.49999999999999994</v>
      </c>
      <c r="U33" s="13">
        <v>0</v>
      </c>
      <c r="V33" s="118"/>
      <c r="W33" s="13">
        <v>0</v>
      </c>
      <c r="X33" s="14"/>
      <c r="Y33" s="5">
        <v>0.05</v>
      </c>
      <c r="Z33" s="14" t="s">
        <v>775</v>
      </c>
      <c r="AA33" s="5">
        <v>0</v>
      </c>
      <c r="AB33" s="33" t="s">
        <v>776</v>
      </c>
      <c r="AC33" s="13">
        <v>0.15</v>
      </c>
      <c r="AD33" s="33" t="s">
        <v>777</v>
      </c>
      <c r="AE33" s="13">
        <v>0.05</v>
      </c>
      <c r="AF33" s="33" t="s">
        <v>778</v>
      </c>
      <c r="AG33" s="13">
        <v>0.1</v>
      </c>
      <c r="AH33" s="33" t="s">
        <v>779</v>
      </c>
      <c r="AI33" s="13">
        <v>7.0000000000000007E-2</v>
      </c>
      <c r="AJ33" s="33" t="s">
        <v>780</v>
      </c>
      <c r="AK33" s="13">
        <v>0.03</v>
      </c>
      <c r="AL33" s="33" t="s">
        <v>781</v>
      </c>
      <c r="AM33" s="13">
        <v>0.05</v>
      </c>
      <c r="AN33" s="33" t="s">
        <v>782</v>
      </c>
      <c r="AO33" s="13">
        <f>[1]Final!$AQ33</f>
        <v>0</v>
      </c>
      <c r="AP33" s="33" t="s">
        <v>968</v>
      </c>
      <c r="AQ33" s="13">
        <v>0</v>
      </c>
      <c r="AR33" s="33" t="s">
        <v>100</v>
      </c>
    </row>
    <row r="34" spans="1:44" s="1" customFormat="1" ht="153.75" customHeight="1" x14ac:dyDescent="0.25">
      <c r="A34" s="9">
        <f t="shared" si="1"/>
        <v>33</v>
      </c>
      <c r="B34" s="9" t="s">
        <v>92</v>
      </c>
      <c r="C34" s="20" t="s">
        <v>93</v>
      </c>
      <c r="D34" s="9" t="s">
        <v>94</v>
      </c>
      <c r="E34" s="20" t="s">
        <v>95</v>
      </c>
      <c r="F34" s="20" t="s">
        <v>96</v>
      </c>
      <c r="G34" s="28" t="s">
        <v>129</v>
      </c>
      <c r="H34" s="28" t="s">
        <v>21</v>
      </c>
      <c r="I34" s="22" t="s">
        <v>98</v>
      </c>
      <c r="J34" s="31" t="s">
        <v>154</v>
      </c>
      <c r="K34" s="9">
        <v>40</v>
      </c>
      <c r="L34" s="9">
        <v>10</v>
      </c>
      <c r="M34" s="9" t="s">
        <v>155</v>
      </c>
      <c r="N34" s="117">
        <v>24494256</v>
      </c>
      <c r="O34" s="6" t="s">
        <v>152</v>
      </c>
      <c r="P34" s="6" t="s">
        <v>103</v>
      </c>
      <c r="Q34" s="173" t="s">
        <v>156</v>
      </c>
      <c r="R34" s="5">
        <v>0.2</v>
      </c>
      <c r="S34" s="5">
        <f>Tabla13[[#This Row],[Acumulado de la gestión en el año (Indicador) ]]/Tabla13[[#This Row],[Vlr %  Actividad Referente Producto]]</f>
        <v>1.0000000000000002</v>
      </c>
      <c r="T34" s="78">
        <f t="shared" si="0"/>
        <v>0.20000000000000004</v>
      </c>
      <c r="U34" s="13">
        <v>0</v>
      </c>
      <c r="V34" s="118"/>
      <c r="W34" s="13">
        <v>0.02</v>
      </c>
      <c r="X34" s="111" t="s">
        <v>783</v>
      </c>
      <c r="Y34" s="5">
        <v>0.05</v>
      </c>
      <c r="Z34" s="111" t="s">
        <v>784</v>
      </c>
      <c r="AA34" s="5">
        <v>0.06</v>
      </c>
      <c r="AB34" s="111" t="s">
        <v>785</v>
      </c>
      <c r="AC34" s="13">
        <v>0</v>
      </c>
      <c r="AD34" s="111" t="s">
        <v>786</v>
      </c>
      <c r="AE34" s="13">
        <v>0.04</v>
      </c>
      <c r="AF34" s="53" t="s">
        <v>787</v>
      </c>
      <c r="AG34" s="13">
        <v>0.01</v>
      </c>
      <c r="AH34" s="111" t="s">
        <v>788</v>
      </c>
      <c r="AI34" s="13">
        <v>0.01</v>
      </c>
      <c r="AJ34" s="111" t="s">
        <v>789</v>
      </c>
      <c r="AK34" s="13">
        <v>0.01</v>
      </c>
      <c r="AL34" s="111" t="s">
        <v>790</v>
      </c>
      <c r="AM34" s="13">
        <v>0</v>
      </c>
      <c r="AN34" s="33"/>
      <c r="AO34" s="13">
        <f>[1]Final!$AQ35</f>
        <v>0</v>
      </c>
      <c r="AP34" s="33"/>
      <c r="AQ34" s="13">
        <v>0</v>
      </c>
      <c r="AR34" s="33" t="s">
        <v>100</v>
      </c>
    </row>
    <row r="35" spans="1:44" s="1" customFormat="1" ht="123" customHeight="1" x14ac:dyDescent="0.25">
      <c r="A35" s="9">
        <f t="shared" si="1"/>
        <v>34</v>
      </c>
      <c r="B35" s="9" t="s">
        <v>92</v>
      </c>
      <c r="C35" s="20" t="s">
        <v>93</v>
      </c>
      <c r="D35" s="9" t="s">
        <v>94</v>
      </c>
      <c r="E35" s="20" t="s">
        <v>95</v>
      </c>
      <c r="F35" s="20" t="s">
        <v>96</v>
      </c>
      <c r="G35" s="28" t="s">
        <v>129</v>
      </c>
      <c r="H35" s="28" t="s">
        <v>21</v>
      </c>
      <c r="I35" s="22" t="s">
        <v>98</v>
      </c>
      <c r="J35" s="31" t="s">
        <v>154</v>
      </c>
      <c r="K35" s="9">
        <v>40</v>
      </c>
      <c r="L35" s="9">
        <v>10</v>
      </c>
      <c r="M35" s="9" t="s">
        <v>155</v>
      </c>
      <c r="N35" s="11"/>
      <c r="O35" s="7" t="s">
        <v>135</v>
      </c>
      <c r="P35" s="6" t="s">
        <v>103</v>
      </c>
      <c r="Q35" s="173" t="s">
        <v>157</v>
      </c>
      <c r="R35" s="68">
        <v>0.2</v>
      </c>
      <c r="S35" s="68">
        <f>Tabla13[[#This Row],[Acumulado de la gestión en el año (Indicador) ]]/Tabla13[[#This Row],[Vlr %  Actividad Referente Producto]]</f>
        <v>1.0010000000000001</v>
      </c>
      <c r="T35" s="78">
        <f t="shared" si="0"/>
        <v>0.20020000000000004</v>
      </c>
      <c r="U35" s="13">
        <v>0</v>
      </c>
      <c r="V35" s="118"/>
      <c r="W35" s="13">
        <v>0.01</v>
      </c>
      <c r="X35" s="111" t="s">
        <v>791</v>
      </c>
      <c r="Y35" s="13">
        <v>0.13</v>
      </c>
      <c r="Z35" s="111" t="s">
        <v>792</v>
      </c>
      <c r="AA35" s="13">
        <v>0.01</v>
      </c>
      <c r="AB35" s="111" t="s">
        <v>793</v>
      </c>
      <c r="AC35" s="101">
        <v>0.01</v>
      </c>
      <c r="AD35" s="111" t="s">
        <v>794</v>
      </c>
      <c r="AE35" s="101">
        <v>0.01</v>
      </c>
      <c r="AF35" s="111" t="s">
        <v>795</v>
      </c>
      <c r="AG35" s="101">
        <v>0.01</v>
      </c>
      <c r="AH35" s="111" t="s">
        <v>796</v>
      </c>
      <c r="AI35" s="101">
        <v>0.02</v>
      </c>
      <c r="AJ35" s="111" t="s">
        <v>797</v>
      </c>
      <c r="AK35" s="101">
        <v>2.0000000000000001E-4</v>
      </c>
      <c r="AL35" s="33"/>
      <c r="AM35" s="101">
        <v>0</v>
      </c>
      <c r="AN35" s="33"/>
      <c r="AO35" s="13">
        <f>[1]Final!$AQ36</f>
        <v>0</v>
      </c>
      <c r="AP35" s="111" t="s">
        <v>1112</v>
      </c>
      <c r="AQ35" s="101">
        <v>0</v>
      </c>
      <c r="AR35" s="33" t="s">
        <v>100</v>
      </c>
    </row>
    <row r="36" spans="1:44" s="72" customFormat="1" ht="166.5" customHeight="1" x14ac:dyDescent="0.25">
      <c r="A36" s="9">
        <f t="shared" si="1"/>
        <v>35</v>
      </c>
      <c r="B36" s="13"/>
      <c r="C36" s="44"/>
      <c r="D36" s="9"/>
      <c r="E36" s="8"/>
      <c r="F36" s="8"/>
      <c r="G36" s="98" t="s">
        <v>129</v>
      </c>
      <c r="H36" s="98" t="s">
        <v>21</v>
      </c>
      <c r="I36" s="99" t="s">
        <v>98</v>
      </c>
      <c r="J36" s="100" t="s">
        <v>154</v>
      </c>
      <c r="K36" s="52">
        <v>40</v>
      </c>
      <c r="L36" s="52">
        <v>10</v>
      </c>
      <c r="M36" s="9" t="s">
        <v>155</v>
      </c>
      <c r="N36" s="97"/>
      <c r="O36" s="7"/>
      <c r="P36" s="6"/>
      <c r="Q36" s="107" t="s">
        <v>158</v>
      </c>
      <c r="R36" s="82">
        <v>0.3</v>
      </c>
      <c r="S36" s="82">
        <f>Tabla13[[#This Row],[Acumulado de la gestión en el año (Indicador) ]]/Tabla13[[#This Row],[2019]]</f>
        <v>1.00027</v>
      </c>
      <c r="T36" s="155">
        <f t="shared" si="0"/>
        <v>10.002700000000001</v>
      </c>
      <c r="U36" s="13">
        <v>0</v>
      </c>
      <c r="V36" s="54"/>
      <c r="W36" s="13">
        <v>6.0000000000000006E-4</v>
      </c>
      <c r="X36" s="55"/>
      <c r="Y36" s="13">
        <v>1.5E-3</v>
      </c>
      <c r="Z36" s="55"/>
      <c r="AA36" s="52">
        <v>1</v>
      </c>
      <c r="AB36" s="152" t="s">
        <v>1107</v>
      </c>
      <c r="AC36" s="52">
        <v>3</v>
      </c>
      <c r="AD36" s="152" t="s">
        <v>1108</v>
      </c>
      <c r="AE36" s="160"/>
      <c r="AF36" s="152" t="s">
        <v>1109</v>
      </c>
      <c r="AG36" s="101">
        <v>3.0000000000000003E-4</v>
      </c>
      <c r="AH36" s="55"/>
      <c r="AI36" s="52">
        <v>3</v>
      </c>
      <c r="AJ36" s="152" t="s">
        <v>1110</v>
      </c>
      <c r="AK36" s="101">
        <v>3.0000000000000003E-4</v>
      </c>
      <c r="AL36" s="152" t="s">
        <v>624</v>
      </c>
      <c r="AM36" s="101">
        <v>0</v>
      </c>
      <c r="AN36" s="55"/>
      <c r="AO36" s="128">
        <f>[1]Final!$AQ37</f>
        <v>3</v>
      </c>
      <c r="AP36" s="152" t="s">
        <v>1113</v>
      </c>
      <c r="AQ36" s="101">
        <v>0</v>
      </c>
      <c r="AR36" s="55" t="s">
        <v>100</v>
      </c>
    </row>
    <row r="37" spans="1:44" s="1" customFormat="1" ht="123" customHeight="1" x14ac:dyDescent="0.25">
      <c r="A37" s="9">
        <f t="shared" si="1"/>
        <v>36</v>
      </c>
      <c r="B37" s="9" t="s">
        <v>92</v>
      </c>
      <c r="C37" s="20" t="s">
        <v>93</v>
      </c>
      <c r="D37" s="9" t="s">
        <v>94</v>
      </c>
      <c r="E37" s="20" t="s">
        <v>95</v>
      </c>
      <c r="F37" s="20" t="s">
        <v>96</v>
      </c>
      <c r="G37" s="28" t="s">
        <v>129</v>
      </c>
      <c r="H37" s="28" t="s">
        <v>21</v>
      </c>
      <c r="I37" s="22" t="s">
        <v>98</v>
      </c>
      <c r="J37" s="31" t="s">
        <v>154</v>
      </c>
      <c r="K37" s="9">
        <v>40</v>
      </c>
      <c r="L37" s="9">
        <v>10</v>
      </c>
      <c r="M37" s="9" t="s">
        <v>155</v>
      </c>
      <c r="N37" s="11"/>
      <c r="O37" s="7" t="s">
        <v>135</v>
      </c>
      <c r="P37" s="6" t="s">
        <v>103</v>
      </c>
      <c r="Q37" s="173" t="s">
        <v>159</v>
      </c>
      <c r="R37" s="5">
        <v>0.3</v>
      </c>
      <c r="S37" s="5">
        <f>Tabla13[[#This Row],[Acumulado de la gestión en el año (Indicador) ]]/Tabla13[[#This Row],[Vlr %  Actividad Referente Producto]]</f>
        <v>1</v>
      </c>
      <c r="T37" s="78">
        <f t="shared" si="0"/>
        <v>0.3</v>
      </c>
      <c r="U37" s="13">
        <v>0</v>
      </c>
      <c r="V37" s="118"/>
      <c r="W37" s="13">
        <v>0</v>
      </c>
      <c r="X37" s="14"/>
      <c r="Y37" s="5">
        <v>0.15</v>
      </c>
      <c r="Z37" s="111" t="s">
        <v>798</v>
      </c>
      <c r="AA37" s="5">
        <v>0.05</v>
      </c>
      <c r="AB37" s="111" t="s">
        <v>799</v>
      </c>
      <c r="AC37" s="13">
        <v>0.03</v>
      </c>
      <c r="AD37" s="111" t="s">
        <v>799</v>
      </c>
      <c r="AE37" s="13">
        <v>0.02</v>
      </c>
      <c r="AF37" s="111" t="s">
        <v>800</v>
      </c>
      <c r="AG37" s="13">
        <v>0.01</v>
      </c>
      <c r="AH37" s="13" t="s">
        <v>801</v>
      </c>
      <c r="AI37" s="13">
        <v>0</v>
      </c>
      <c r="AJ37" s="111" t="s">
        <v>802</v>
      </c>
      <c r="AK37" s="13">
        <v>0</v>
      </c>
      <c r="AL37" s="111" t="s">
        <v>1111</v>
      </c>
      <c r="AM37" s="13">
        <v>0</v>
      </c>
      <c r="AN37" s="33"/>
      <c r="AO37" s="13">
        <f>[1]Final!$AQ38</f>
        <v>0.04</v>
      </c>
      <c r="AP37" s="111" t="s">
        <v>1114</v>
      </c>
      <c r="AQ37" s="13">
        <v>0</v>
      </c>
      <c r="AR37" s="111" t="s">
        <v>1010</v>
      </c>
    </row>
    <row r="38" spans="1:44" s="1" customFormat="1" ht="123" customHeight="1" x14ac:dyDescent="0.25">
      <c r="A38" s="9">
        <f t="shared" si="1"/>
        <v>37</v>
      </c>
      <c r="B38" s="9" t="s">
        <v>160</v>
      </c>
      <c r="C38" s="20" t="s">
        <v>93</v>
      </c>
      <c r="D38" s="9" t="s">
        <v>94</v>
      </c>
      <c r="E38" s="20" t="s">
        <v>95</v>
      </c>
      <c r="F38" s="20" t="s">
        <v>96</v>
      </c>
      <c r="G38" s="21" t="s">
        <v>97</v>
      </c>
      <c r="H38" s="21" t="s">
        <v>18</v>
      </c>
      <c r="I38" s="21" t="s">
        <v>160</v>
      </c>
      <c r="J38" s="32" t="s">
        <v>161</v>
      </c>
      <c r="K38" s="9">
        <v>40</v>
      </c>
      <c r="L38" s="2">
        <v>10</v>
      </c>
      <c r="M38" s="9" t="s">
        <v>162</v>
      </c>
      <c r="N38" s="11">
        <v>188548040</v>
      </c>
      <c r="O38" s="7" t="s">
        <v>102</v>
      </c>
      <c r="P38" s="6" t="s">
        <v>152</v>
      </c>
      <c r="Q38" s="173" t="s">
        <v>163</v>
      </c>
      <c r="R38" s="5">
        <v>0.1</v>
      </c>
      <c r="S38" s="5"/>
      <c r="T38" s="177">
        <f t="shared" si="0"/>
        <v>2.3499999999999996</v>
      </c>
      <c r="U38" s="13">
        <v>0.1</v>
      </c>
      <c r="V38" s="54" t="s">
        <v>554</v>
      </c>
      <c r="W38" s="13">
        <v>0.15</v>
      </c>
      <c r="X38" s="55" t="s">
        <v>555</v>
      </c>
      <c r="Y38" s="13">
        <v>0.15</v>
      </c>
      <c r="Z38" s="55" t="s">
        <v>556</v>
      </c>
      <c r="AA38" s="101">
        <v>0.2</v>
      </c>
      <c r="AB38" s="51" t="s">
        <v>557</v>
      </c>
      <c r="AC38" s="13">
        <v>0.25</v>
      </c>
      <c r="AD38" s="51" t="s">
        <v>558</v>
      </c>
      <c r="AE38" s="161">
        <v>0.15</v>
      </c>
      <c r="AF38" s="51" t="s">
        <v>559</v>
      </c>
      <c r="AG38" s="81">
        <v>0.2</v>
      </c>
      <c r="AH38" s="51" t="s">
        <v>560</v>
      </c>
      <c r="AI38" s="161">
        <v>0.2</v>
      </c>
      <c r="AJ38" s="13" t="s">
        <v>1053</v>
      </c>
      <c r="AK38" s="161">
        <v>0.15</v>
      </c>
      <c r="AL38" s="13" t="s">
        <v>1054</v>
      </c>
      <c r="AM38" s="161">
        <v>0.25</v>
      </c>
      <c r="AN38" s="13" t="s">
        <v>1055</v>
      </c>
      <c r="AO38" s="13">
        <v>0.2</v>
      </c>
      <c r="AP38" s="13" t="s">
        <v>1056</v>
      </c>
      <c r="AQ38" s="81">
        <v>0.35</v>
      </c>
      <c r="AR38" s="13" t="s">
        <v>1057</v>
      </c>
    </row>
    <row r="39" spans="1:44" s="1" customFormat="1" ht="123" customHeight="1" x14ac:dyDescent="0.25">
      <c r="A39" s="9">
        <f t="shared" si="1"/>
        <v>38</v>
      </c>
      <c r="B39" s="9" t="s">
        <v>160</v>
      </c>
      <c r="C39" s="20" t="s">
        <v>93</v>
      </c>
      <c r="D39" s="9" t="s">
        <v>94</v>
      </c>
      <c r="E39" s="20" t="s">
        <v>95</v>
      </c>
      <c r="F39" s="20" t="s">
        <v>96</v>
      </c>
      <c r="G39" s="21" t="s">
        <v>97</v>
      </c>
      <c r="H39" s="21" t="s">
        <v>18</v>
      </c>
      <c r="I39" s="21" t="s">
        <v>160</v>
      </c>
      <c r="J39" s="32" t="s">
        <v>161</v>
      </c>
      <c r="K39" s="9">
        <v>40</v>
      </c>
      <c r="L39" s="2">
        <v>10</v>
      </c>
      <c r="M39" s="9" t="s">
        <v>162</v>
      </c>
      <c r="N39" s="11"/>
      <c r="O39" s="7" t="s">
        <v>102</v>
      </c>
      <c r="P39" s="6" t="s">
        <v>103</v>
      </c>
      <c r="Q39" s="173" t="s">
        <v>164</v>
      </c>
      <c r="R39" s="5">
        <v>0.3</v>
      </c>
      <c r="S39" s="5"/>
      <c r="T39" s="176">
        <f t="shared" si="0"/>
        <v>0.68499999999999994</v>
      </c>
      <c r="U39" s="13">
        <v>0.03</v>
      </c>
      <c r="V39" s="118" t="s">
        <v>561</v>
      </c>
      <c r="W39" s="13">
        <v>2.5000000000000001E-2</v>
      </c>
      <c r="X39" s="14" t="s">
        <v>562</v>
      </c>
      <c r="Y39" s="13">
        <v>0.06</v>
      </c>
      <c r="Z39" s="14" t="s">
        <v>563</v>
      </c>
      <c r="AA39" s="13">
        <v>0.03</v>
      </c>
      <c r="AB39" s="102" t="s">
        <v>564</v>
      </c>
      <c r="AC39" s="13">
        <v>0.09</v>
      </c>
      <c r="AD39" s="55" t="s">
        <v>565</v>
      </c>
      <c r="AE39" s="13">
        <v>0.06</v>
      </c>
      <c r="AF39" s="55" t="s">
        <v>566</v>
      </c>
      <c r="AG39" s="13">
        <v>0.03</v>
      </c>
      <c r="AH39" s="55" t="s">
        <v>567</v>
      </c>
      <c r="AI39" s="13">
        <v>0.03</v>
      </c>
      <c r="AJ39" s="13" t="s">
        <v>1058</v>
      </c>
      <c r="AK39" s="13">
        <v>0.06</v>
      </c>
      <c r="AL39" s="13" t="s">
        <v>1059</v>
      </c>
      <c r="AM39" s="13">
        <v>0.09</v>
      </c>
      <c r="AN39" s="13" t="s">
        <v>1060</v>
      </c>
      <c r="AO39" s="13">
        <v>0.09</v>
      </c>
      <c r="AP39" s="13" t="s">
        <v>1061</v>
      </c>
      <c r="AQ39" s="13">
        <v>0.09</v>
      </c>
      <c r="AR39" s="13" t="s">
        <v>1062</v>
      </c>
    </row>
    <row r="40" spans="1:44" s="1" customFormat="1" ht="123" customHeight="1" x14ac:dyDescent="0.25">
      <c r="A40" s="9">
        <f t="shared" si="1"/>
        <v>39</v>
      </c>
      <c r="B40" s="9" t="s">
        <v>160</v>
      </c>
      <c r="C40" s="20" t="s">
        <v>93</v>
      </c>
      <c r="D40" s="9" t="s">
        <v>94</v>
      </c>
      <c r="E40" s="20" t="s">
        <v>95</v>
      </c>
      <c r="F40" s="20" t="s">
        <v>96</v>
      </c>
      <c r="G40" s="21" t="s">
        <v>97</v>
      </c>
      <c r="H40" s="21" t="s">
        <v>18</v>
      </c>
      <c r="I40" s="21" t="s">
        <v>160</v>
      </c>
      <c r="J40" s="32" t="s">
        <v>161</v>
      </c>
      <c r="K40" s="9">
        <v>40</v>
      </c>
      <c r="L40" s="2">
        <v>10</v>
      </c>
      <c r="M40" s="9" t="s">
        <v>162</v>
      </c>
      <c r="N40" s="11"/>
      <c r="O40" s="7" t="s">
        <v>102</v>
      </c>
      <c r="P40" s="6" t="s">
        <v>103</v>
      </c>
      <c r="Q40" s="173" t="s">
        <v>165</v>
      </c>
      <c r="R40" s="68">
        <v>0.3</v>
      </c>
      <c r="S40" s="68"/>
      <c r="T40" s="178">
        <f t="shared" si="0"/>
        <v>34</v>
      </c>
      <c r="U40" s="52">
        <v>1</v>
      </c>
      <c r="V40" s="55" t="s">
        <v>568</v>
      </c>
      <c r="W40" s="52">
        <v>2</v>
      </c>
      <c r="X40" s="14" t="s">
        <v>569</v>
      </c>
      <c r="Y40" s="52">
        <v>4</v>
      </c>
      <c r="Z40" s="14" t="s">
        <v>570</v>
      </c>
      <c r="AA40" s="52">
        <v>5</v>
      </c>
      <c r="AB40" s="102" t="s">
        <v>571</v>
      </c>
      <c r="AC40" s="52">
        <v>3</v>
      </c>
      <c r="AD40" s="55" t="s">
        <v>572</v>
      </c>
      <c r="AE40" s="52">
        <v>2</v>
      </c>
      <c r="AF40" s="55" t="s">
        <v>573</v>
      </c>
      <c r="AG40" s="52">
        <v>4</v>
      </c>
      <c r="AH40" s="55" t="s">
        <v>574</v>
      </c>
      <c r="AI40" s="52">
        <v>3</v>
      </c>
      <c r="AJ40" s="134" t="s">
        <v>1063</v>
      </c>
      <c r="AK40" s="134">
        <v>1</v>
      </c>
      <c r="AL40" s="134" t="s">
        <v>1064</v>
      </c>
      <c r="AM40" s="134">
        <v>3</v>
      </c>
      <c r="AN40" s="134" t="s">
        <v>1065</v>
      </c>
      <c r="AO40" s="134">
        <v>3</v>
      </c>
      <c r="AP40" s="134" t="s">
        <v>1066</v>
      </c>
      <c r="AQ40" s="134">
        <v>3</v>
      </c>
      <c r="AR40" s="134" t="s">
        <v>1067</v>
      </c>
    </row>
    <row r="41" spans="1:44" s="1" customFormat="1" ht="123" customHeight="1" x14ac:dyDescent="0.25">
      <c r="A41" s="9">
        <f t="shared" si="1"/>
        <v>40</v>
      </c>
      <c r="B41" s="9" t="s">
        <v>160</v>
      </c>
      <c r="C41" s="20" t="s">
        <v>93</v>
      </c>
      <c r="D41" s="9" t="s">
        <v>94</v>
      </c>
      <c r="E41" s="20" t="s">
        <v>95</v>
      </c>
      <c r="F41" s="20" t="s">
        <v>96</v>
      </c>
      <c r="G41" s="21" t="s">
        <v>97</v>
      </c>
      <c r="H41" s="21" t="s">
        <v>18</v>
      </c>
      <c r="I41" s="21" t="s">
        <v>160</v>
      </c>
      <c r="J41" s="32" t="s">
        <v>161</v>
      </c>
      <c r="K41" s="9">
        <v>40</v>
      </c>
      <c r="L41" s="2">
        <v>10</v>
      </c>
      <c r="M41" s="9" t="s">
        <v>162</v>
      </c>
      <c r="N41" s="11"/>
      <c r="O41" s="7" t="s">
        <v>102</v>
      </c>
      <c r="P41" s="6" t="s">
        <v>103</v>
      </c>
      <c r="Q41" s="173" t="s">
        <v>166</v>
      </c>
      <c r="R41" s="5">
        <v>0.1</v>
      </c>
      <c r="S41" s="5"/>
      <c r="T41" s="177">
        <f t="shared" si="0"/>
        <v>0.6</v>
      </c>
      <c r="U41" s="13">
        <v>0</v>
      </c>
      <c r="V41" s="54"/>
      <c r="W41" s="13">
        <v>0</v>
      </c>
      <c r="X41" s="55"/>
      <c r="Y41" s="13">
        <v>0</v>
      </c>
      <c r="Z41" s="55"/>
      <c r="AA41" s="13">
        <v>0</v>
      </c>
      <c r="AB41" s="102"/>
      <c r="AC41" s="13">
        <v>0</v>
      </c>
      <c r="AD41" s="55"/>
      <c r="AE41" s="13">
        <v>0</v>
      </c>
      <c r="AF41" s="55"/>
      <c r="AG41" s="13">
        <v>0</v>
      </c>
      <c r="AH41" s="55"/>
      <c r="AI41" s="13">
        <v>0</v>
      </c>
      <c r="AJ41" s="55"/>
      <c r="AK41" s="13">
        <v>0</v>
      </c>
      <c r="AL41" s="55"/>
      <c r="AM41" s="13">
        <v>0</v>
      </c>
      <c r="AN41" s="55"/>
      <c r="AO41" s="107">
        <v>0.3</v>
      </c>
      <c r="AP41" s="13" t="s">
        <v>1068</v>
      </c>
      <c r="AQ41" s="107">
        <v>0.3</v>
      </c>
      <c r="AR41" s="13" t="s">
        <v>1069</v>
      </c>
    </row>
    <row r="42" spans="1:44" s="1" customFormat="1" ht="123" customHeight="1" x14ac:dyDescent="0.25">
      <c r="A42" s="9">
        <f t="shared" si="1"/>
        <v>41</v>
      </c>
      <c r="B42" s="9" t="s">
        <v>160</v>
      </c>
      <c r="C42" s="20" t="s">
        <v>93</v>
      </c>
      <c r="D42" s="9" t="s">
        <v>94</v>
      </c>
      <c r="E42" s="20" t="s">
        <v>95</v>
      </c>
      <c r="F42" s="20" t="s">
        <v>96</v>
      </c>
      <c r="G42" s="21" t="s">
        <v>97</v>
      </c>
      <c r="H42" s="21" t="s">
        <v>18</v>
      </c>
      <c r="I42" s="21" t="s">
        <v>160</v>
      </c>
      <c r="J42" s="32" t="s">
        <v>161</v>
      </c>
      <c r="K42" s="9">
        <v>40</v>
      </c>
      <c r="L42" s="2">
        <v>10</v>
      </c>
      <c r="M42" s="9" t="s">
        <v>162</v>
      </c>
      <c r="N42" s="11"/>
      <c r="O42" s="7" t="s">
        <v>102</v>
      </c>
      <c r="P42" s="6" t="s">
        <v>103</v>
      </c>
      <c r="Q42" s="173" t="s">
        <v>167</v>
      </c>
      <c r="R42" s="5">
        <v>0.2</v>
      </c>
      <c r="S42" s="5"/>
      <c r="T42" s="78">
        <f t="shared" si="0"/>
        <v>2.6500000000000004</v>
      </c>
      <c r="U42" s="13">
        <v>0</v>
      </c>
      <c r="V42" s="54" t="s">
        <v>575</v>
      </c>
      <c r="W42" s="13">
        <v>0.2</v>
      </c>
      <c r="X42" s="55" t="s">
        <v>576</v>
      </c>
      <c r="Y42" s="13">
        <v>0.1</v>
      </c>
      <c r="Z42" s="55" t="s">
        <v>577</v>
      </c>
      <c r="AA42" s="13">
        <v>0.3</v>
      </c>
      <c r="AB42" s="102" t="s">
        <v>578</v>
      </c>
      <c r="AC42" s="13">
        <v>0.3</v>
      </c>
      <c r="AD42" s="55" t="s">
        <v>579</v>
      </c>
      <c r="AE42" s="13">
        <v>0.3</v>
      </c>
      <c r="AF42" s="55" t="s">
        <v>580</v>
      </c>
      <c r="AG42" s="13">
        <v>0.3</v>
      </c>
      <c r="AH42" s="55" t="s">
        <v>581</v>
      </c>
      <c r="AI42" s="13">
        <v>0.3</v>
      </c>
      <c r="AJ42" s="13" t="s">
        <v>1070</v>
      </c>
      <c r="AK42" s="13">
        <v>0.25</v>
      </c>
      <c r="AL42" s="13" t="s">
        <v>1071</v>
      </c>
      <c r="AM42" s="13">
        <v>0.1</v>
      </c>
      <c r="AN42" s="13" t="s">
        <v>1072</v>
      </c>
      <c r="AO42" s="13">
        <v>0.1</v>
      </c>
      <c r="AP42" s="13" t="s">
        <v>1073</v>
      </c>
      <c r="AQ42" s="13">
        <v>0.4</v>
      </c>
      <c r="AR42" s="13" t="s">
        <v>1074</v>
      </c>
    </row>
    <row r="43" spans="1:44" s="1" customFormat="1" ht="123" customHeight="1" x14ac:dyDescent="0.25">
      <c r="A43" s="9">
        <f t="shared" si="1"/>
        <v>42</v>
      </c>
      <c r="B43" s="9" t="s">
        <v>168</v>
      </c>
      <c r="C43" s="20" t="s">
        <v>93</v>
      </c>
      <c r="D43" s="9" t="s">
        <v>94</v>
      </c>
      <c r="E43" s="20" t="s">
        <v>95</v>
      </c>
      <c r="F43" s="20" t="s">
        <v>96</v>
      </c>
      <c r="G43" s="25" t="s">
        <v>111</v>
      </c>
      <c r="H43" s="25" t="s">
        <v>112</v>
      </c>
      <c r="I43" s="30" t="s">
        <v>169</v>
      </c>
      <c r="J43" s="34" t="s">
        <v>170</v>
      </c>
      <c r="K43" s="9">
        <v>4000</v>
      </c>
      <c r="L43" s="9">
        <v>1000</v>
      </c>
      <c r="M43" s="9" t="s">
        <v>171</v>
      </c>
      <c r="N43" s="117">
        <v>214400000</v>
      </c>
      <c r="O43" s="7" t="s">
        <v>102</v>
      </c>
      <c r="P43" s="6" t="s">
        <v>133</v>
      </c>
      <c r="Q43" s="173" t="s">
        <v>172</v>
      </c>
      <c r="R43" s="5">
        <v>0.1</v>
      </c>
      <c r="S43" s="5">
        <f>Tabla13[[#This Row],[Acumulado de la gestión en el año (Indicador) ]]/Tabla13[[#This Row],[Vlr %  Actividad Referente Producto]]</f>
        <v>1</v>
      </c>
      <c r="T43" s="78">
        <f t="shared" si="0"/>
        <v>0.1</v>
      </c>
      <c r="U43" s="53" t="s">
        <v>842</v>
      </c>
      <c r="V43" s="54" t="s">
        <v>843</v>
      </c>
      <c r="W43" s="13">
        <v>0</v>
      </c>
      <c r="X43" s="55" t="s">
        <v>844</v>
      </c>
      <c r="Y43" s="13" t="s">
        <v>842</v>
      </c>
      <c r="Z43" s="55" t="s">
        <v>845</v>
      </c>
      <c r="AA43" s="13">
        <v>0</v>
      </c>
      <c r="AB43" s="55" t="s">
        <v>846</v>
      </c>
      <c r="AC43" s="13">
        <v>0.05</v>
      </c>
      <c r="AD43" s="55" t="s">
        <v>847</v>
      </c>
      <c r="AE43" s="13">
        <v>0</v>
      </c>
      <c r="AF43" s="55" t="s">
        <v>845</v>
      </c>
      <c r="AG43" s="13">
        <v>0</v>
      </c>
      <c r="AH43" s="55" t="s">
        <v>848</v>
      </c>
      <c r="AI43" s="13">
        <v>0.05</v>
      </c>
      <c r="AJ43" s="55" t="s">
        <v>849</v>
      </c>
      <c r="AK43" s="13">
        <v>0</v>
      </c>
      <c r="AL43" s="55" t="s">
        <v>850</v>
      </c>
      <c r="AM43" s="13">
        <v>0</v>
      </c>
      <c r="AN43" s="55" t="s">
        <v>850</v>
      </c>
      <c r="AO43" s="13">
        <v>0</v>
      </c>
      <c r="AP43" s="33" t="s">
        <v>850</v>
      </c>
      <c r="AQ43" s="13">
        <v>0</v>
      </c>
      <c r="AR43" s="55" t="s">
        <v>874</v>
      </c>
    </row>
    <row r="44" spans="1:44" s="1" customFormat="1" ht="123" customHeight="1" x14ac:dyDescent="0.25">
      <c r="A44" s="9">
        <f t="shared" si="1"/>
        <v>43</v>
      </c>
      <c r="B44" s="9" t="s">
        <v>168</v>
      </c>
      <c r="C44" s="20" t="s">
        <v>93</v>
      </c>
      <c r="D44" s="9" t="s">
        <v>94</v>
      </c>
      <c r="E44" s="20" t="s">
        <v>95</v>
      </c>
      <c r="F44" s="20" t="s">
        <v>96</v>
      </c>
      <c r="G44" s="25" t="s">
        <v>111</v>
      </c>
      <c r="H44" s="25" t="s">
        <v>112</v>
      </c>
      <c r="I44" s="30" t="s">
        <v>169</v>
      </c>
      <c r="J44" s="34" t="s">
        <v>170</v>
      </c>
      <c r="K44" s="9">
        <v>4000</v>
      </c>
      <c r="L44" s="9">
        <v>1000</v>
      </c>
      <c r="M44" s="9" t="s">
        <v>171</v>
      </c>
      <c r="N44" s="11"/>
      <c r="O44" s="6" t="s">
        <v>152</v>
      </c>
      <c r="P44" s="6" t="s">
        <v>152</v>
      </c>
      <c r="Q44" s="173" t="s">
        <v>173</v>
      </c>
      <c r="R44" s="5">
        <v>0.2</v>
      </c>
      <c r="S44" s="5">
        <f>Tabla13[[#This Row],[Acumulado de la gestión en el año (Indicador) ]]/Tabla13[[#This Row],[Vlr %  Actividad Referente Producto]]</f>
        <v>1</v>
      </c>
      <c r="T44" s="78">
        <f t="shared" si="0"/>
        <v>0.2</v>
      </c>
      <c r="U44" s="53" t="s">
        <v>842</v>
      </c>
      <c r="V44" s="54" t="s">
        <v>843</v>
      </c>
      <c r="W44" s="13" t="s">
        <v>842</v>
      </c>
      <c r="X44" s="55" t="s">
        <v>843</v>
      </c>
      <c r="Y44" s="13" t="s">
        <v>842</v>
      </c>
      <c r="Z44" s="55" t="s">
        <v>851</v>
      </c>
      <c r="AA44" s="13">
        <v>0</v>
      </c>
      <c r="AB44" s="55" t="s">
        <v>851</v>
      </c>
      <c r="AC44" s="13">
        <v>0</v>
      </c>
      <c r="AD44" s="55" t="s">
        <v>843</v>
      </c>
      <c r="AE44" s="13">
        <v>0</v>
      </c>
      <c r="AF44" s="55" t="s">
        <v>845</v>
      </c>
      <c r="AG44" s="13">
        <v>0</v>
      </c>
      <c r="AH44" s="55" t="s">
        <v>848</v>
      </c>
      <c r="AI44" s="13">
        <v>7.0000000000000007E-2</v>
      </c>
      <c r="AJ44" s="55" t="s">
        <v>852</v>
      </c>
      <c r="AK44" s="13">
        <v>0.1</v>
      </c>
      <c r="AL44" s="55" t="s">
        <v>853</v>
      </c>
      <c r="AM44" s="13">
        <v>0</v>
      </c>
      <c r="AN44" s="55" t="s">
        <v>853</v>
      </c>
      <c r="AO44" s="13">
        <v>0.02</v>
      </c>
      <c r="AP44" s="33" t="s">
        <v>973</v>
      </c>
      <c r="AQ44" s="13">
        <v>0.01</v>
      </c>
      <c r="AR44" s="55" t="s">
        <v>1042</v>
      </c>
    </row>
    <row r="45" spans="1:44" s="1" customFormat="1" ht="141" customHeight="1" x14ac:dyDescent="0.25">
      <c r="A45" s="9">
        <f t="shared" si="1"/>
        <v>44</v>
      </c>
      <c r="B45" s="9" t="s">
        <v>168</v>
      </c>
      <c r="C45" s="20" t="s">
        <v>93</v>
      </c>
      <c r="D45" s="9" t="s">
        <v>94</v>
      </c>
      <c r="E45" s="20" t="s">
        <v>95</v>
      </c>
      <c r="F45" s="20" t="s">
        <v>96</v>
      </c>
      <c r="G45" s="25" t="s">
        <v>111</v>
      </c>
      <c r="H45" s="25" t="s">
        <v>112</v>
      </c>
      <c r="I45" s="30" t="s">
        <v>169</v>
      </c>
      <c r="J45" s="34" t="s">
        <v>170</v>
      </c>
      <c r="K45" s="9">
        <v>4000</v>
      </c>
      <c r="L45" s="9">
        <v>1000</v>
      </c>
      <c r="M45" s="9" t="s">
        <v>171</v>
      </c>
      <c r="N45" s="11"/>
      <c r="O45" s="7" t="s">
        <v>102</v>
      </c>
      <c r="P45" s="6" t="s">
        <v>103</v>
      </c>
      <c r="Q45" s="173" t="s">
        <v>174</v>
      </c>
      <c r="R45" s="68">
        <v>0.7</v>
      </c>
      <c r="S45" s="68">
        <f>Tabla13[[#This Row],[Acumulado de la gestión en el año (Indicador) ]]/Tabla13[[#This Row],[2019]]</f>
        <v>0.96399999999999997</v>
      </c>
      <c r="T45" s="178">
        <f t="shared" si="0"/>
        <v>964</v>
      </c>
      <c r="U45" s="52">
        <v>55</v>
      </c>
      <c r="V45" s="118" t="s">
        <v>854</v>
      </c>
      <c r="W45" s="52">
        <v>86</v>
      </c>
      <c r="X45" s="14" t="s">
        <v>855</v>
      </c>
      <c r="Y45" s="171">
        <v>71</v>
      </c>
      <c r="Z45" s="102" t="s">
        <v>856</v>
      </c>
      <c r="AA45" s="52">
        <v>132</v>
      </c>
      <c r="AB45" s="102" t="s">
        <v>857</v>
      </c>
      <c r="AC45" s="52">
        <v>102</v>
      </c>
      <c r="AD45" s="102" t="s">
        <v>858</v>
      </c>
      <c r="AE45" s="52">
        <v>75</v>
      </c>
      <c r="AF45" s="102" t="s">
        <v>859</v>
      </c>
      <c r="AG45" s="52">
        <v>58</v>
      </c>
      <c r="AH45" s="102" t="s">
        <v>860</v>
      </c>
      <c r="AI45" s="52">
        <v>90</v>
      </c>
      <c r="AJ45" s="102" t="s">
        <v>861</v>
      </c>
      <c r="AK45" s="52">
        <v>97</v>
      </c>
      <c r="AL45" s="102" t="s">
        <v>862</v>
      </c>
      <c r="AM45" s="52">
        <v>74</v>
      </c>
      <c r="AN45" s="102" t="s">
        <v>863</v>
      </c>
      <c r="AO45" s="128">
        <v>66</v>
      </c>
      <c r="AP45" s="33" t="s">
        <v>974</v>
      </c>
      <c r="AQ45" s="148">
        <v>58</v>
      </c>
      <c r="AR45" s="102" t="s">
        <v>1043</v>
      </c>
    </row>
    <row r="46" spans="1:44" s="1" customFormat="1" ht="123" customHeight="1" x14ac:dyDescent="0.25">
      <c r="A46" s="9">
        <f t="shared" si="1"/>
        <v>45</v>
      </c>
      <c r="B46" s="9" t="s">
        <v>168</v>
      </c>
      <c r="C46" s="20" t="s">
        <v>93</v>
      </c>
      <c r="D46" s="9" t="s">
        <v>94</v>
      </c>
      <c r="E46" s="20" t="s">
        <v>95</v>
      </c>
      <c r="F46" s="20" t="s">
        <v>96</v>
      </c>
      <c r="G46" s="25" t="s">
        <v>111</v>
      </c>
      <c r="H46" s="25" t="s">
        <v>112</v>
      </c>
      <c r="I46" s="30" t="s">
        <v>169</v>
      </c>
      <c r="J46" s="36" t="s">
        <v>175</v>
      </c>
      <c r="K46" s="9">
        <v>762000</v>
      </c>
      <c r="L46" s="9">
        <f>100000 +362000</f>
        <v>462000</v>
      </c>
      <c r="M46" s="9" t="s">
        <v>176</v>
      </c>
      <c r="N46" s="117">
        <v>665384614</v>
      </c>
      <c r="O46" s="7" t="s">
        <v>102</v>
      </c>
      <c r="P46" s="6" t="s">
        <v>103</v>
      </c>
      <c r="Q46" s="173" t="s">
        <v>177</v>
      </c>
      <c r="R46" s="5">
        <v>0.2</v>
      </c>
      <c r="S46" s="5">
        <f>Tabla13[[#This Row],[Acumulado de la gestión en el año (Indicador) ]]/Tabla13[[#This Row],[Vlr %  Actividad Referente Producto]]</f>
        <v>0.16</v>
      </c>
      <c r="T46" s="78">
        <f t="shared" si="0"/>
        <v>3.2000000000000001E-2</v>
      </c>
      <c r="U46" s="53" t="s">
        <v>842</v>
      </c>
      <c r="V46" s="118" t="s">
        <v>843</v>
      </c>
      <c r="W46" s="13">
        <v>1.6E-2</v>
      </c>
      <c r="X46" s="14" t="s">
        <v>864</v>
      </c>
      <c r="Y46" s="13">
        <v>1.6E-2</v>
      </c>
      <c r="Z46" s="14" t="s">
        <v>865</v>
      </c>
      <c r="AA46" s="5">
        <v>0</v>
      </c>
      <c r="AB46" s="33" t="s">
        <v>843</v>
      </c>
      <c r="AC46" s="5">
        <v>0</v>
      </c>
      <c r="AD46" s="33" t="s">
        <v>866</v>
      </c>
      <c r="AE46" s="5">
        <v>0</v>
      </c>
      <c r="AF46" s="33" t="s">
        <v>867</v>
      </c>
      <c r="AG46" s="5">
        <v>0</v>
      </c>
      <c r="AH46" s="33" t="s">
        <v>843</v>
      </c>
      <c r="AI46" s="5">
        <v>0</v>
      </c>
      <c r="AJ46" s="33" t="s">
        <v>868</v>
      </c>
      <c r="AK46" s="5">
        <v>0</v>
      </c>
      <c r="AL46" s="33" t="s">
        <v>868</v>
      </c>
      <c r="AM46" s="5">
        <v>0</v>
      </c>
      <c r="AN46" s="33" t="s">
        <v>869</v>
      </c>
      <c r="AO46" s="13"/>
      <c r="AP46" s="33" t="s">
        <v>975</v>
      </c>
      <c r="AQ46" s="5">
        <v>0</v>
      </c>
      <c r="AR46" s="33" t="s">
        <v>1044</v>
      </c>
    </row>
    <row r="47" spans="1:44" s="1" customFormat="1" ht="123" customHeight="1" x14ac:dyDescent="0.25">
      <c r="A47" s="9">
        <f t="shared" si="1"/>
        <v>46</v>
      </c>
      <c r="B47" s="9" t="s">
        <v>168</v>
      </c>
      <c r="C47" s="20" t="s">
        <v>93</v>
      </c>
      <c r="D47" s="9" t="s">
        <v>94</v>
      </c>
      <c r="E47" s="20" t="s">
        <v>95</v>
      </c>
      <c r="F47" s="20" t="s">
        <v>96</v>
      </c>
      <c r="G47" s="25" t="s">
        <v>111</v>
      </c>
      <c r="H47" s="25" t="s">
        <v>112</v>
      </c>
      <c r="I47" s="30" t="s">
        <v>169</v>
      </c>
      <c r="J47" s="36" t="s">
        <v>175</v>
      </c>
      <c r="K47" s="9">
        <v>762000</v>
      </c>
      <c r="L47" s="9">
        <f>100000 +362000</f>
        <v>462000</v>
      </c>
      <c r="M47" s="9" t="s">
        <v>176</v>
      </c>
      <c r="N47" s="11"/>
      <c r="O47" s="7" t="s">
        <v>102</v>
      </c>
      <c r="P47" s="6" t="s">
        <v>102</v>
      </c>
      <c r="Q47" s="173" t="s">
        <v>178</v>
      </c>
      <c r="R47" s="5">
        <v>0.1</v>
      </c>
      <c r="S47" s="5">
        <f>Tabla13[[#This Row],[Acumulado de la gestión en el año (Indicador) ]]/Tabla13[[#This Row],[Vlr %  Actividad Referente Producto]]</f>
        <v>0.95</v>
      </c>
      <c r="T47" s="78">
        <f t="shared" si="0"/>
        <v>9.5000000000000001E-2</v>
      </c>
      <c r="U47" s="53">
        <v>5.0000000000000001E-3</v>
      </c>
      <c r="V47" s="118" t="s">
        <v>870</v>
      </c>
      <c r="W47" s="13">
        <v>5.0000000000000001E-3</v>
      </c>
      <c r="X47" s="14" t="s">
        <v>871</v>
      </c>
      <c r="Y47" s="5">
        <v>5.0000000000000001E-3</v>
      </c>
      <c r="Z47" s="14" t="s">
        <v>871</v>
      </c>
      <c r="AA47" s="5">
        <v>0.02</v>
      </c>
      <c r="AB47" s="33" t="s">
        <v>872</v>
      </c>
      <c r="AC47" s="5">
        <v>0.06</v>
      </c>
      <c r="AD47" s="33" t="s">
        <v>873</v>
      </c>
      <c r="AE47" s="5">
        <v>0</v>
      </c>
      <c r="AF47" s="33" t="s">
        <v>874</v>
      </c>
      <c r="AG47" s="5">
        <v>0</v>
      </c>
      <c r="AH47" s="33" t="s">
        <v>874</v>
      </c>
      <c r="AI47" s="5">
        <v>0</v>
      </c>
      <c r="AJ47" s="33" t="s">
        <v>874</v>
      </c>
      <c r="AK47" s="5">
        <v>0</v>
      </c>
      <c r="AL47" s="33" t="s">
        <v>874</v>
      </c>
      <c r="AM47" s="5">
        <v>0</v>
      </c>
      <c r="AN47" s="33" t="s">
        <v>874</v>
      </c>
      <c r="AO47" s="13"/>
      <c r="AP47" s="33" t="s">
        <v>874</v>
      </c>
      <c r="AQ47" s="5">
        <v>0</v>
      </c>
      <c r="AR47" s="33" t="s">
        <v>874</v>
      </c>
    </row>
    <row r="48" spans="1:44" s="1" customFormat="1" ht="123" customHeight="1" x14ac:dyDescent="0.25">
      <c r="A48" s="9">
        <f t="shared" si="1"/>
        <v>47</v>
      </c>
      <c r="B48" s="9" t="s">
        <v>168</v>
      </c>
      <c r="C48" s="20" t="s">
        <v>93</v>
      </c>
      <c r="D48" s="9" t="s">
        <v>94</v>
      </c>
      <c r="E48" s="20" t="s">
        <v>95</v>
      </c>
      <c r="F48" s="20" t="s">
        <v>96</v>
      </c>
      <c r="G48" s="25" t="s">
        <v>111</v>
      </c>
      <c r="H48" s="25" t="s">
        <v>112</v>
      </c>
      <c r="I48" s="30" t="s">
        <v>169</v>
      </c>
      <c r="J48" s="36" t="s">
        <v>175</v>
      </c>
      <c r="K48" s="9">
        <v>762000</v>
      </c>
      <c r="L48" s="9">
        <f>100000 +362000</f>
        <v>462000</v>
      </c>
      <c r="M48" s="9" t="s">
        <v>176</v>
      </c>
      <c r="N48" s="11"/>
      <c r="O48" s="7"/>
      <c r="P48" s="6"/>
      <c r="Q48" s="173" t="s">
        <v>179</v>
      </c>
      <c r="R48" s="68">
        <v>0.6</v>
      </c>
      <c r="S48" s="68">
        <f>Tabla13[[#This Row],[Acumulado de la gestión en el año (Indicador) ]]/Tabla13[[#This Row],[2019]]</f>
        <v>0.40317532467532469</v>
      </c>
      <c r="T48" s="178">
        <f t="shared" si="0"/>
        <v>186267</v>
      </c>
      <c r="U48" s="172">
        <v>5654</v>
      </c>
      <c r="V48" s="118" t="s">
        <v>875</v>
      </c>
      <c r="W48" s="172">
        <v>14626</v>
      </c>
      <c r="X48" s="14" t="s">
        <v>876</v>
      </c>
      <c r="Y48" s="172">
        <v>5269</v>
      </c>
      <c r="Z48" s="102" t="s">
        <v>877</v>
      </c>
      <c r="AA48" s="172">
        <v>7262</v>
      </c>
      <c r="AB48" s="102" t="s">
        <v>878</v>
      </c>
      <c r="AC48" s="172">
        <v>7404</v>
      </c>
      <c r="AD48" s="102" t="s">
        <v>879</v>
      </c>
      <c r="AE48" s="172">
        <v>2615</v>
      </c>
      <c r="AF48" s="102" t="s">
        <v>880</v>
      </c>
      <c r="AG48" s="172">
        <v>5999</v>
      </c>
      <c r="AH48" s="102" t="s">
        <v>881</v>
      </c>
      <c r="AI48" s="172">
        <v>7880</v>
      </c>
      <c r="AJ48" s="102" t="s">
        <v>882</v>
      </c>
      <c r="AK48" s="172">
        <v>8725</v>
      </c>
      <c r="AL48" s="102" t="s">
        <v>883</v>
      </c>
      <c r="AM48" s="172">
        <v>110613</v>
      </c>
      <c r="AN48" s="102" t="s">
        <v>884</v>
      </c>
      <c r="AO48" s="52">
        <v>6731</v>
      </c>
      <c r="AP48" s="33" t="s">
        <v>976</v>
      </c>
      <c r="AQ48" s="172">
        <v>3489</v>
      </c>
      <c r="AR48" s="102" t="s">
        <v>1045</v>
      </c>
    </row>
    <row r="49" spans="1:44" s="1" customFormat="1" ht="123" customHeight="1" x14ac:dyDescent="0.25">
      <c r="A49" s="9">
        <f t="shared" si="1"/>
        <v>48</v>
      </c>
      <c r="B49" s="9" t="s">
        <v>168</v>
      </c>
      <c r="C49" s="20" t="s">
        <v>93</v>
      </c>
      <c r="D49" s="9" t="s">
        <v>94</v>
      </c>
      <c r="E49" s="20" t="s">
        <v>95</v>
      </c>
      <c r="F49" s="20" t="s">
        <v>96</v>
      </c>
      <c r="G49" s="25" t="s">
        <v>111</v>
      </c>
      <c r="H49" s="25" t="s">
        <v>112</v>
      </c>
      <c r="I49" s="30" t="s">
        <v>169</v>
      </c>
      <c r="J49" s="36" t="s">
        <v>175</v>
      </c>
      <c r="K49" s="9">
        <v>762000</v>
      </c>
      <c r="L49" s="9">
        <f>100000 +362000</f>
        <v>462000</v>
      </c>
      <c r="M49" s="9" t="s">
        <v>176</v>
      </c>
      <c r="N49" s="11"/>
      <c r="O49" s="7" t="s">
        <v>102</v>
      </c>
      <c r="P49" s="6" t="s">
        <v>103</v>
      </c>
      <c r="Q49" s="173" t="s">
        <v>180</v>
      </c>
      <c r="R49" s="5">
        <v>0.3</v>
      </c>
      <c r="S49" s="5">
        <f>Tabla13[[#This Row],[Acumulado de la gestión en el año (Indicador) ]]/Tabla13[[#This Row],[Vlr %  Actividad Referente Producto]]</f>
        <v>0.93333333333333346</v>
      </c>
      <c r="T49" s="177">
        <f t="shared" si="0"/>
        <v>0.28000000000000003</v>
      </c>
      <c r="U49" s="35">
        <v>2.5000000000000001E-2</v>
      </c>
      <c r="V49" s="118" t="s">
        <v>885</v>
      </c>
      <c r="W49" s="5">
        <v>2.5000000000000001E-2</v>
      </c>
      <c r="X49" s="14" t="s">
        <v>885</v>
      </c>
      <c r="Y49" s="5">
        <v>2.5000000000000001E-2</v>
      </c>
      <c r="Z49" s="14" t="s">
        <v>886</v>
      </c>
      <c r="AA49" s="5">
        <v>2.5000000000000001E-2</v>
      </c>
      <c r="AB49" s="33" t="s">
        <v>887</v>
      </c>
      <c r="AC49" s="5">
        <v>0.03</v>
      </c>
      <c r="AD49" s="33" t="s">
        <v>888</v>
      </c>
      <c r="AE49" s="5">
        <v>0.03</v>
      </c>
      <c r="AF49" s="33" t="s">
        <v>889</v>
      </c>
      <c r="AG49" s="5">
        <v>0.03</v>
      </c>
      <c r="AH49" s="33" t="s">
        <v>890</v>
      </c>
      <c r="AI49" s="5">
        <v>0.03</v>
      </c>
      <c r="AJ49" s="33" t="s">
        <v>891</v>
      </c>
      <c r="AK49" s="5">
        <v>0.03</v>
      </c>
      <c r="AL49" s="33" t="s">
        <v>892</v>
      </c>
      <c r="AM49" s="5">
        <v>0.03</v>
      </c>
      <c r="AN49" s="33" t="s">
        <v>893</v>
      </c>
      <c r="AO49" s="13"/>
      <c r="AP49" s="33"/>
      <c r="AQ49" s="5">
        <v>0</v>
      </c>
      <c r="AR49" s="111" t="s">
        <v>1044</v>
      </c>
    </row>
    <row r="50" spans="1:44" s="1" customFormat="1" ht="123" customHeight="1" x14ac:dyDescent="0.25">
      <c r="A50" s="9">
        <f t="shared" si="1"/>
        <v>49</v>
      </c>
      <c r="B50" s="9" t="s">
        <v>181</v>
      </c>
      <c r="C50" s="20" t="s">
        <v>93</v>
      </c>
      <c r="D50" s="9" t="s">
        <v>94</v>
      </c>
      <c r="E50" s="20" t="s">
        <v>95</v>
      </c>
      <c r="F50" s="20" t="s">
        <v>96</v>
      </c>
      <c r="G50" s="25" t="s">
        <v>111</v>
      </c>
      <c r="H50" s="25" t="s">
        <v>112</v>
      </c>
      <c r="I50" s="37" t="s">
        <v>182</v>
      </c>
      <c r="J50" s="38" t="s">
        <v>183</v>
      </c>
      <c r="K50" s="9">
        <v>200</v>
      </c>
      <c r="L50" s="9">
        <v>50</v>
      </c>
      <c r="M50" s="9" t="s">
        <v>184</v>
      </c>
      <c r="N50" s="11">
        <v>59847053</v>
      </c>
      <c r="O50" s="7" t="s">
        <v>102</v>
      </c>
      <c r="P50" s="6" t="s">
        <v>152</v>
      </c>
      <c r="Q50" s="173" t="s">
        <v>185</v>
      </c>
      <c r="R50" s="5">
        <v>0.1</v>
      </c>
      <c r="S50" s="5"/>
      <c r="T50" s="78">
        <f t="shared" si="0"/>
        <v>0.1</v>
      </c>
      <c r="U50" s="13">
        <v>0.08</v>
      </c>
      <c r="V50" s="118" t="s">
        <v>803</v>
      </c>
      <c r="W50" s="13">
        <v>0</v>
      </c>
      <c r="X50" s="14"/>
      <c r="Y50" s="13">
        <v>0.02</v>
      </c>
      <c r="Z50" s="55" t="s">
        <v>804</v>
      </c>
      <c r="AA50" s="13">
        <v>0</v>
      </c>
      <c r="AB50" s="55"/>
      <c r="AC50" s="101">
        <v>0</v>
      </c>
      <c r="AD50" s="102"/>
      <c r="AE50" s="101">
        <v>0</v>
      </c>
      <c r="AF50" s="102"/>
      <c r="AG50" s="101">
        <v>0</v>
      </c>
      <c r="AH50" s="102"/>
      <c r="AI50" s="101">
        <v>0</v>
      </c>
      <c r="AJ50" s="102"/>
      <c r="AK50" s="101">
        <v>0</v>
      </c>
      <c r="AL50" s="102"/>
      <c r="AM50" s="101">
        <v>0</v>
      </c>
      <c r="AN50" s="102"/>
      <c r="AO50" s="13"/>
      <c r="AP50" s="33"/>
      <c r="AQ50" s="101">
        <v>0</v>
      </c>
      <c r="AR50" s="102" t="s">
        <v>969</v>
      </c>
    </row>
    <row r="51" spans="1:44" s="1" customFormat="1" ht="123" customHeight="1" x14ac:dyDescent="0.25">
      <c r="A51" s="9">
        <f t="shared" si="1"/>
        <v>50</v>
      </c>
      <c r="B51" s="9" t="s">
        <v>181</v>
      </c>
      <c r="C51" s="20" t="s">
        <v>93</v>
      </c>
      <c r="D51" s="9" t="s">
        <v>94</v>
      </c>
      <c r="E51" s="20" t="s">
        <v>95</v>
      </c>
      <c r="F51" s="20" t="s">
        <v>96</v>
      </c>
      <c r="G51" s="25" t="s">
        <v>111</v>
      </c>
      <c r="H51" s="25" t="s">
        <v>112</v>
      </c>
      <c r="I51" s="37" t="s">
        <v>182</v>
      </c>
      <c r="J51" s="38" t="s">
        <v>183</v>
      </c>
      <c r="K51" s="9">
        <v>200</v>
      </c>
      <c r="L51" s="9">
        <v>50</v>
      </c>
      <c r="M51" s="9" t="s">
        <v>184</v>
      </c>
      <c r="N51" s="11"/>
      <c r="O51" s="6" t="s">
        <v>152</v>
      </c>
      <c r="P51" s="6" t="s">
        <v>103</v>
      </c>
      <c r="Q51" s="173" t="s">
        <v>186</v>
      </c>
      <c r="R51" s="68">
        <v>0.25</v>
      </c>
      <c r="S51" s="68"/>
      <c r="T51" s="177">
        <f t="shared" si="0"/>
        <v>0.25374999999999998</v>
      </c>
      <c r="U51" s="13">
        <v>0</v>
      </c>
      <c r="V51" s="54" t="s">
        <v>805</v>
      </c>
      <c r="W51" s="13">
        <v>0</v>
      </c>
      <c r="X51" s="55" t="s">
        <v>806</v>
      </c>
      <c r="Y51" s="13">
        <v>0</v>
      </c>
      <c r="Z51" s="55" t="s">
        <v>807</v>
      </c>
      <c r="AA51" s="13">
        <v>0</v>
      </c>
      <c r="AB51" s="102" t="s">
        <v>808</v>
      </c>
      <c r="AC51" s="101">
        <v>1.25E-3</v>
      </c>
      <c r="AD51" s="102" t="s">
        <v>809</v>
      </c>
      <c r="AE51" s="101">
        <v>1.25E-3</v>
      </c>
      <c r="AF51" s="102" t="s">
        <v>810</v>
      </c>
      <c r="AG51" s="101">
        <v>1.25E-3</v>
      </c>
      <c r="AH51" s="102" t="s">
        <v>811</v>
      </c>
      <c r="AI51" s="101">
        <v>0.25</v>
      </c>
      <c r="AJ51" s="102" t="s">
        <v>812</v>
      </c>
      <c r="AK51" s="101">
        <v>0</v>
      </c>
      <c r="AL51" s="102"/>
      <c r="AM51" s="101">
        <v>0</v>
      </c>
      <c r="AN51" s="102"/>
      <c r="AO51" s="13"/>
      <c r="AP51" s="33"/>
      <c r="AQ51" s="101">
        <v>0</v>
      </c>
      <c r="AR51" s="102" t="s">
        <v>969</v>
      </c>
    </row>
    <row r="52" spans="1:44" s="1" customFormat="1" ht="123" customHeight="1" x14ac:dyDescent="0.25">
      <c r="A52" s="9">
        <f t="shared" si="1"/>
        <v>51</v>
      </c>
      <c r="B52" s="9" t="s">
        <v>181</v>
      </c>
      <c r="C52" s="20" t="s">
        <v>93</v>
      </c>
      <c r="D52" s="9" t="s">
        <v>94</v>
      </c>
      <c r="E52" s="20" t="s">
        <v>95</v>
      </c>
      <c r="F52" s="20" t="s">
        <v>96</v>
      </c>
      <c r="G52" s="25" t="s">
        <v>111</v>
      </c>
      <c r="H52" s="25" t="s">
        <v>112</v>
      </c>
      <c r="I52" s="37" t="s">
        <v>182</v>
      </c>
      <c r="J52" s="38" t="s">
        <v>183</v>
      </c>
      <c r="K52" s="9">
        <v>200</v>
      </c>
      <c r="L52" s="9">
        <v>50</v>
      </c>
      <c r="M52" s="9" t="s">
        <v>184</v>
      </c>
      <c r="N52" s="11"/>
      <c r="O52" s="6" t="s">
        <v>152</v>
      </c>
      <c r="P52" s="6" t="s">
        <v>103</v>
      </c>
      <c r="Q52" s="173" t="s">
        <v>187</v>
      </c>
      <c r="R52" s="68">
        <v>0.25</v>
      </c>
      <c r="S52" s="68"/>
      <c r="T52" s="178">
        <f t="shared" si="0"/>
        <v>359</v>
      </c>
      <c r="U52" s="128">
        <v>126</v>
      </c>
      <c r="V52" s="118" t="s">
        <v>1143</v>
      </c>
      <c r="W52" s="128">
        <v>55</v>
      </c>
      <c r="X52" s="14" t="s">
        <v>1144</v>
      </c>
      <c r="Y52" s="128">
        <v>23</v>
      </c>
      <c r="Z52" s="55" t="s">
        <v>815</v>
      </c>
      <c r="AA52" s="128">
        <v>5</v>
      </c>
      <c r="AB52" s="102" t="s">
        <v>813</v>
      </c>
      <c r="AC52" s="128">
        <v>28</v>
      </c>
      <c r="AD52" s="102" t="s">
        <v>814</v>
      </c>
      <c r="AE52" s="128">
        <v>43</v>
      </c>
      <c r="AF52" s="102" t="s">
        <v>1145</v>
      </c>
      <c r="AG52" s="128">
        <v>13</v>
      </c>
      <c r="AH52" s="102" t="s">
        <v>1146</v>
      </c>
      <c r="AI52" s="128">
        <v>7</v>
      </c>
      <c r="AJ52" s="102" t="s">
        <v>1147</v>
      </c>
      <c r="AK52" s="128">
        <v>4</v>
      </c>
      <c r="AL52" s="102" t="s">
        <v>1148</v>
      </c>
      <c r="AM52" s="128">
        <v>9</v>
      </c>
      <c r="AN52" s="102" t="s">
        <v>1149</v>
      </c>
      <c r="AO52" s="128">
        <v>23</v>
      </c>
      <c r="AP52" s="33" t="s">
        <v>815</v>
      </c>
      <c r="AQ52" s="128">
        <v>23</v>
      </c>
      <c r="AR52" s="102" t="s">
        <v>815</v>
      </c>
    </row>
    <row r="53" spans="1:44" s="1" customFormat="1" ht="158.25" customHeight="1" x14ac:dyDescent="0.25">
      <c r="A53" s="9">
        <f t="shared" si="1"/>
        <v>52</v>
      </c>
      <c r="B53" s="9" t="s">
        <v>181</v>
      </c>
      <c r="C53" s="20" t="s">
        <v>93</v>
      </c>
      <c r="D53" s="9" t="s">
        <v>94</v>
      </c>
      <c r="E53" s="20" t="s">
        <v>95</v>
      </c>
      <c r="F53" s="20" t="s">
        <v>96</v>
      </c>
      <c r="G53" s="25" t="s">
        <v>111</v>
      </c>
      <c r="H53" s="25" t="s">
        <v>112</v>
      </c>
      <c r="I53" s="37" t="s">
        <v>182</v>
      </c>
      <c r="J53" s="38" t="s">
        <v>183</v>
      </c>
      <c r="K53" s="9">
        <v>200</v>
      </c>
      <c r="L53" s="9">
        <v>50</v>
      </c>
      <c r="M53" s="9" t="s">
        <v>184</v>
      </c>
      <c r="N53" s="11"/>
      <c r="O53" s="6" t="s">
        <v>152</v>
      </c>
      <c r="P53" s="6" t="s">
        <v>103</v>
      </c>
      <c r="Q53" s="173" t="s">
        <v>188</v>
      </c>
      <c r="R53" s="68">
        <v>0.4</v>
      </c>
      <c r="S53" s="68"/>
      <c r="T53" s="178">
        <f t="shared" si="0"/>
        <v>72</v>
      </c>
      <c r="U53" s="52">
        <v>3</v>
      </c>
      <c r="V53" s="118" t="s">
        <v>1150</v>
      </c>
      <c r="W53" s="52">
        <v>3</v>
      </c>
      <c r="X53" s="55" t="s">
        <v>1151</v>
      </c>
      <c r="Y53" s="52">
        <v>6</v>
      </c>
      <c r="Z53" s="55" t="s">
        <v>1152</v>
      </c>
      <c r="AA53" s="52">
        <v>6</v>
      </c>
      <c r="AB53" s="102" t="s">
        <v>1153</v>
      </c>
      <c r="AC53" s="52">
        <v>7</v>
      </c>
      <c r="AD53" s="102" t="s">
        <v>1154</v>
      </c>
      <c r="AE53" s="52">
        <v>5</v>
      </c>
      <c r="AF53" s="102" t="s">
        <v>816</v>
      </c>
      <c r="AG53" s="52">
        <v>9</v>
      </c>
      <c r="AH53" s="102" t="s">
        <v>817</v>
      </c>
      <c r="AI53" s="52">
        <v>11</v>
      </c>
      <c r="AJ53" s="102" t="s">
        <v>1155</v>
      </c>
      <c r="AK53" s="52">
        <v>4</v>
      </c>
      <c r="AL53" s="102" t="s">
        <v>1156</v>
      </c>
      <c r="AM53" s="52">
        <v>5</v>
      </c>
      <c r="AN53" s="102" t="s">
        <v>1157</v>
      </c>
      <c r="AO53" s="52">
        <v>9</v>
      </c>
      <c r="AP53" s="33" t="s">
        <v>970</v>
      </c>
      <c r="AQ53" s="52">
        <v>4</v>
      </c>
      <c r="AR53" s="102" t="s">
        <v>1158</v>
      </c>
    </row>
    <row r="54" spans="1:44" s="1" customFormat="1" ht="123" customHeight="1" x14ac:dyDescent="0.25">
      <c r="A54" s="9">
        <f t="shared" si="1"/>
        <v>53</v>
      </c>
      <c r="B54" s="9" t="s">
        <v>181</v>
      </c>
      <c r="C54" s="20" t="s">
        <v>93</v>
      </c>
      <c r="D54" s="9" t="s">
        <v>94</v>
      </c>
      <c r="E54" s="20" t="s">
        <v>95</v>
      </c>
      <c r="F54" s="20" t="s">
        <v>96</v>
      </c>
      <c r="G54" s="25" t="s">
        <v>111</v>
      </c>
      <c r="H54" s="25" t="s">
        <v>112</v>
      </c>
      <c r="I54" s="37" t="s">
        <v>182</v>
      </c>
      <c r="J54" s="39" t="s">
        <v>189</v>
      </c>
      <c r="K54" s="9">
        <v>1600</v>
      </c>
      <c r="L54" s="9">
        <v>400</v>
      </c>
      <c r="M54" s="9" t="s">
        <v>190</v>
      </c>
      <c r="N54" s="11">
        <v>115126722</v>
      </c>
      <c r="O54" s="7" t="s">
        <v>102</v>
      </c>
      <c r="P54" s="6" t="s">
        <v>152</v>
      </c>
      <c r="Q54" s="173" t="s">
        <v>191</v>
      </c>
      <c r="R54" s="5">
        <v>0.1</v>
      </c>
      <c r="S54" s="5"/>
      <c r="T54" s="78">
        <f t="shared" si="0"/>
        <v>0.1</v>
      </c>
      <c r="U54" s="13">
        <v>0.01</v>
      </c>
      <c r="V54" s="118" t="s">
        <v>818</v>
      </c>
      <c r="W54" s="13">
        <v>0.02</v>
      </c>
      <c r="X54" s="14" t="s">
        <v>819</v>
      </c>
      <c r="Y54" s="13">
        <v>7.0000000000000007E-2</v>
      </c>
      <c r="Z54" s="55" t="s">
        <v>820</v>
      </c>
      <c r="AA54" s="13">
        <v>0</v>
      </c>
      <c r="AB54" s="55"/>
      <c r="AC54" s="13">
        <v>0</v>
      </c>
      <c r="AD54" s="55"/>
      <c r="AE54" s="13">
        <v>0</v>
      </c>
      <c r="AF54" s="55"/>
      <c r="AG54" s="101">
        <v>0</v>
      </c>
      <c r="AH54" s="55"/>
      <c r="AI54" s="101">
        <v>0</v>
      </c>
      <c r="AJ54" s="55"/>
      <c r="AK54" s="101">
        <v>0</v>
      </c>
      <c r="AL54" s="55"/>
      <c r="AM54" s="101">
        <v>0</v>
      </c>
      <c r="AN54" s="55"/>
      <c r="AO54" s="13">
        <v>0</v>
      </c>
      <c r="AP54" s="33"/>
      <c r="AQ54" s="101">
        <v>0</v>
      </c>
      <c r="AR54" s="33"/>
    </row>
    <row r="55" spans="1:44" s="1" customFormat="1" ht="123" customHeight="1" x14ac:dyDescent="0.25">
      <c r="A55" s="9">
        <f t="shared" si="1"/>
        <v>54</v>
      </c>
      <c r="B55" s="9" t="s">
        <v>181</v>
      </c>
      <c r="C55" s="20" t="s">
        <v>93</v>
      </c>
      <c r="D55" s="9" t="s">
        <v>94</v>
      </c>
      <c r="E55" s="20" t="s">
        <v>95</v>
      </c>
      <c r="F55" s="20" t="s">
        <v>96</v>
      </c>
      <c r="G55" s="25" t="s">
        <v>111</v>
      </c>
      <c r="H55" s="25" t="s">
        <v>112</v>
      </c>
      <c r="I55" s="37" t="s">
        <v>182</v>
      </c>
      <c r="J55" s="39" t="s">
        <v>189</v>
      </c>
      <c r="K55" s="9">
        <v>1600</v>
      </c>
      <c r="L55" s="9">
        <v>400</v>
      </c>
      <c r="M55" s="9" t="s">
        <v>190</v>
      </c>
      <c r="N55" s="11"/>
      <c r="O55" s="7" t="s">
        <v>133</v>
      </c>
      <c r="P55" s="6" t="s">
        <v>103</v>
      </c>
      <c r="Q55" s="173" t="s">
        <v>192</v>
      </c>
      <c r="R55" s="68">
        <v>0.8</v>
      </c>
      <c r="S55" s="68"/>
      <c r="T55" s="178">
        <f t="shared" si="0"/>
        <v>510</v>
      </c>
      <c r="U55" s="52">
        <v>0</v>
      </c>
      <c r="V55" s="118" t="s">
        <v>821</v>
      </c>
      <c r="W55" s="52">
        <v>0</v>
      </c>
      <c r="X55" s="14" t="s">
        <v>822</v>
      </c>
      <c r="Y55" s="52">
        <v>51</v>
      </c>
      <c r="Z55" s="55" t="s">
        <v>823</v>
      </c>
      <c r="AA55" s="52">
        <v>51</v>
      </c>
      <c r="AB55" s="102" t="s">
        <v>823</v>
      </c>
      <c r="AC55" s="52">
        <v>51</v>
      </c>
      <c r="AD55" s="102" t="s">
        <v>823</v>
      </c>
      <c r="AE55" s="52">
        <v>51</v>
      </c>
      <c r="AF55" s="102" t="s">
        <v>823</v>
      </c>
      <c r="AG55" s="52">
        <v>51</v>
      </c>
      <c r="AH55" s="102" t="s">
        <v>823</v>
      </c>
      <c r="AI55" s="52">
        <v>51</v>
      </c>
      <c r="AJ55" s="102" t="s">
        <v>823</v>
      </c>
      <c r="AK55" s="52">
        <v>51</v>
      </c>
      <c r="AL55" s="102" t="s">
        <v>823</v>
      </c>
      <c r="AM55" s="52">
        <v>51</v>
      </c>
      <c r="AN55" s="102" t="s">
        <v>823</v>
      </c>
      <c r="AO55" s="52">
        <v>51</v>
      </c>
      <c r="AP55" s="33" t="s">
        <v>823</v>
      </c>
      <c r="AQ55" s="52">
        <v>51</v>
      </c>
      <c r="AR55" s="102" t="s">
        <v>823</v>
      </c>
    </row>
    <row r="56" spans="1:44" s="1" customFormat="1" ht="123" customHeight="1" x14ac:dyDescent="0.25">
      <c r="A56" s="9">
        <f t="shared" si="1"/>
        <v>55</v>
      </c>
      <c r="B56" s="9" t="s">
        <v>181</v>
      </c>
      <c r="C56" s="20" t="s">
        <v>93</v>
      </c>
      <c r="D56" s="9" t="s">
        <v>94</v>
      </c>
      <c r="E56" s="20" t="s">
        <v>95</v>
      </c>
      <c r="F56" s="20" t="s">
        <v>96</v>
      </c>
      <c r="G56" s="25" t="s">
        <v>111</v>
      </c>
      <c r="H56" s="25" t="s">
        <v>112</v>
      </c>
      <c r="I56" s="37" t="s">
        <v>182</v>
      </c>
      <c r="J56" s="39" t="s">
        <v>189</v>
      </c>
      <c r="K56" s="9">
        <v>1600</v>
      </c>
      <c r="L56" s="9">
        <v>400</v>
      </c>
      <c r="M56" s="9" t="s">
        <v>190</v>
      </c>
      <c r="N56" s="11"/>
      <c r="O56" s="7" t="s">
        <v>102</v>
      </c>
      <c r="P56" s="6" t="s">
        <v>103</v>
      </c>
      <c r="Q56" s="173" t="s">
        <v>193</v>
      </c>
      <c r="R56" s="5">
        <v>0.1</v>
      </c>
      <c r="S56" s="5"/>
      <c r="T56" s="178">
        <f t="shared" si="0"/>
        <v>3580</v>
      </c>
      <c r="U56" s="52">
        <v>260</v>
      </c>
      <c r="V56" s="54" t="s">
        <v>824</v>
      </c>
      <c r="W56" s="52">
        <v>300</v>
      </c>
      <c r="X56" s="55" t="s">
        <v>825</v>
      </c>
      <c r="Y56" s="52">
        <v>257</v>
      </c>
      <c r="Z56" s="55" t="s">
        <v>826</v>
      </c>
      <c r="AA56" s="52">
        <v>476</v>
      </c>
      <c r="AB56" s="55" t="s">
        <v>1159</v>
      </c>
      <c r="AC56" s="52">
        <v>4</v>
      </c>
      <c r="AD56" s="102" t="s">
        <v>1160</v>
      </c>
      <c r="AE56" s="52">
        <v>58</v>
      </c>
      <c r="AF56" s="102" t="s">
        <v>827</v>
      </c>
      <c r="AG56" s="52">
        <v>15</v>
      </c>
      <c r="AH56" s="102" t="s">
        <v>828</v>
      </c>
      <c r="AI56" s="52">
        <v>487</v>
      </c>
      <c r="AJ56" s="102" t="s">
        <v>829</v>
      </c>
      <c r="AK56" s="52">
        <v>488</v>
      </c>
      <c r="AL56" s="102" t="s">
        <v>1161</v>
      </c>
      <c r="AM56" s="52">
        <v>436</v>
      </c>
      <c r="AN56" s="102" t="s">
        <v>1162</v>
      </c>
      <c r="AO56" s="52">
        <v>475</v>
      </c>
      <c r="AP56" s="33" t="s">
        <v>971</v>
      </c>
      <c r="AQ56" s="52">
        <v>324</v>
      </c>
      <c r="AR56" s="102" t="s">
        <v>1163</v>
      </c>
    </row>
    <row r="57" spans="1:44" s="1" customFormat="1" ht="123" customHeight="1" x14ac:dyDescent="0.25">
      <c r="A57" s="9">
        <f t="shared" si="1"/>
        <v>56</v>
      </c>
      <c r="B57" s="9" t="s">
        <v>181</v>
      </c>
      <c r="C57" s="20" t="s">
        <v>93</v>
      </c>
      <c r="D57" s="9" t="s">
        <v>94</v>
      </c>
      <c r="E57" s="20" t="s">
        <v>95</v>
      </c>
      <c r="F57" s="20" t="s">
        <v>96</v>
      </c>
      <c r="G57" s="25" t="s">
        <v>111</v>
      </c>
      <c r="H57" s="25" t="s">
        <v>112</v>
      </c>
      <c r="I57" s="37" t="s">
        <v>182</v>
      </c>
      <c r="J57" s="40" t="s">
        <v>194</v>
      </c>
      <c r="K57" s="9">
        <v>13</v>
      </c>
      <c r="L57" s="9">
        <v>4</v>
      </c>
      <c r="M57" s="9" t="s">
        <v>195</v>
      </c>
      <c r="N57" s="11">
        <v>78859336</v>
      </c>
      <c r="O57" s="7" t="s">
        <v>102</v>
      </c>
      <c r="P57" s="6" t="s">
        <v>152</v>
      </c>
      <c r="Q57" s="173" t="s">
        <v>191</v>
      </c>
      <c r="R57" s="5">
        <v>0.1</v>
      </c>
      <c r="S57" s="5"/>
      <c r="T57" s="78">
        <f t="shared" si="0"/>
        <v>0.1</v>
      </c>
      <c r="U57" s="13">
        <v>0.01</v>
      </c>
      <c r="V57" s="118" t="s">
        <v>818</v>
      </c>
      <c r="W57" s="13">
        <v>0.02</v>
      </c>
      <c r="X57" s="14" t="s">
        <v>830</v>
      </c>
      <c r="Y57" s="13">
        <v>7.0000000000000007E-2</v>
      </c>
      <c r="Z57" s="55" t="s">
        <v>820</v>
      </c>
      <c r="AA57" s="13">
        <v>0</v>
      </c>
      <c r="AB57" s="55"/>
      <c r="AC57" s="101">
        <v>0</v>
      </c>
      <c r="AD57" s="102"/>
      <c r="AE57" s="101">
        <v>0</v>
      </c>
      <c r="AF57" s="102"/>
      <c r="AG57" s="101">
        <v>0</v>
      </c>
      <c r="AH57" s="102"/>
      <c r="AI57" s="101">
        <v>0</v>
      </c>
      <c r="AJ57" s="102"/>
      <c r="AK57" s="101">
        <v>0</v>
      </c>
      <c r="AL57" s="102"/>
      <c r="AM57" s="101">
        <v>0</v>
      </c>
      <c r="AN57" s="102"/>
      <c r="AO57" s="13">
        <f>[1]Final!$AQ58</f>
        <v>0</v>
      </c>
      <c r="AP57" s="33"/>
      <c r="AQ57" s="101">
        <v>0</v>
      </c>
      <c r="AR57" s="102"/>
    </row>
    <row r="58" spans="1:44" s="1" customFormat="1" ht="123" customHeight="1" x14ac:dyDescent="0.25">
      <c r="A58" s="9">
        <f t="shared" si="1"/>
        <v>57</v>
      </c>
      <c r="B58" s="9" t="s">
        <v>181</v>
      </c>
      <c r="C58" s="20" t="s">
        <v>93</v>
      </c>
      <c r="D58" s="9" t="s">
        <v>94</v>
      </c>
      <c r="E58" s="20" t="s">
        <v>95</v>
      </c>
      <c r="F58" s="20" t="s">
        <v>96</v>
      </c>
      <c r="G58" s="25" t="s">
        <v>111</v>
      </c>
      <c r="H58" s="25" t="s">
        <v>112</v>
      </c>
      <c r="I58" s="37" t="s">
        <v>182</v>
      </c>
      <c r="J58" s="40" t="s">
        <v>194</v>
      </c>
      <c r="K58" s="9">
        <v>13</v>
      </c>
      <c r="L58" s="9">
        <v>4</v>
      </c>
      <c r="M58" s="9" t="s">
        <v>195</v>
      </c>
      <c r="N58" s="11"/>
      <c r="O58" s="7" t="s">
        <v>133</v>
      </c>
      <c r="P58" s="6" t="s">
        <v>103</v>
      </c>
      <c r="Q58" s="173" t="s">
        <v>196</v>
      </c>
      <c r="R58" s="5">
        <v>0.2</v>
      </c>
      <c r="S58" s="5"/>
      <c r="T58" s="78">
        <f t="shared" si="0"/>
        <v>0.2</v>
      </c>
      <c r="U58" s="13">
        <v>0</v>
      </c>
      <c r="V58" s="118" t="s">
        <v>831</v>
      </c>
      <c r="W58" s="13">
        <v>0.01</v>
      </c>
      <c r="X58" s="14" t="s">
        <v>832</v>
      </c>
      <c r="Y58" s="13">
        <v>0.01</v>
      </c>
      <c r="Z58" s="55" t="s">
        <v>833</v>
      </c>
      <c r="AA58" s="13">
        <v>0.01</v>
      </c>
      <c r="AB58" s="55" t="s">
        <v>834</v>
      </c>
      <c r="AC58" s="101">
        <v>0.02</v>
      </c>
      <c r="AD58" s="102" t="s">
        <v>835</v>
      </c>
      <c r="AE58" s="101">
        <v>0.02</v>
      </c>
      <c r="AF58" s="102" t="s">
        <v>836</v>
      </c>
      <c r="AG58" s="101">
        <v>0.02</v>
      </c>
      <c r="AH58" s="102" t="s">
        <v>837</v>
      </c>
      <c r="AI58" s="101">
        <v>0.02</v>
      </c>
      <c r="AJ58" s="102" t="s">
        <v>837</v>
      </c>
      <c r="AK58" s="101">
        <v>0.09</v>
      </c>
      <c r="AL58" s="102" t="s">
        <v>838</v>
      </c>
      <c r="AM58" s="101">
        <v>0</v>
      </c>
      <c r="AN58" s="102"/>
      <c r="AO58" s="13">
        <f>[1]Final!$AQ59</f>
        <v>0</v>
      </c>
      <c r="AP58" s="33" t="s">
        <v>969</v>
      </c>
      <c r="AQ58" s="101">
        <v>0</v>
      </c>
      <c r="AR58" s="102" t="s">
        <v>969</v>
      </c>
    </row>
    <row r="59" spans="1:44" s="1" customFormat="1" ht="129.75" customHeight="1" x14ac:dyDescent="0.25">
      <c r="A59" s="9">
        <f t="shared" si="1"/>
        <v>58</v>
      </c>
      <c r="B59" s="9" t="s">
        <v>181</v>
      </c>
      <c r="C59" s="20" t="s">
        <v>93</v>
      </c>
      <c r="D59" s="9" t="s">
        <v>94</v>
      </c>
      <c r="E59" s="20" t="s">
        <v>95</v>
      </c>
      <c r="F59" s="20" t="s">
        <v>96</v>
      </c>
      <c r="G59" s="25" t="s">
        <v>111</v>
      </c>
      <c r="H59" s="25" t="s">
        <v>112</v>
      </c>
      <c r="I59" s="37" t="s">
        <v>182</v>
      </c>
      <c r="J59" s="40" t="s">
        <v>194</v>
      </c>
      <c r="K59" s="9">
        <v>13</v>
      </c>
      <c r="L59" s="9">
        <v>4</v>
      </c>
      <c r="M59" s="9" t="s">
        <v>195</v>
      </c>
      <c r="N59" s="11"/>
      <c r="O59" s="7" t="s">
        <v>133</v>
      </c>
      <c r="P59" s="6" t="s">
        <v>103</v>
      </c>
      <c r="Q59" s="173" t="s">
        <v>197</v>
      </c>
      <c r="R59" s="5">
        <v>0.5</v>
      </c>
      <c r="S59" s="5"/>
      <c r="T59" s="155">
        <f t="shared" si="0"/>
        <v>3</v>
      </c>
      <c r="U59" s="13">
        <v>0</v>
      </c>
      <c r="V59" s="118"/>
      <c r="W59" s="13">
        <v>0</v>
      </c>
      <c r="X59" s="14"/>
      <c r="Y59" s="13">
        <v>0</v>
      </c>
      <c r="Z59" s="55"/>
      <c r="AA59" s="13">
        <v>0</v>
      </c>
      <c r="AB59" s="55"/>
      <c r="AC59" s="101">
        <v>0</v>
      </c>
      <c r="AD59" s="102"/>
      <c r="AE59" s="101">
        <v>0</v>
      </c>
      <c r="AF59" s="102"/>
      <c r="AG59" s="101">
        <v>0</v>
      </c>
      <c r="AH59" s="102"/>
      <c r="AI59" s="101">
        <v>0</v>
      </c>
      <c r="AJ59" s="102"/>
      <c r="AK59" s="101">
        <v>0</v>
      </c>
      <c r="AL59" s="102"/>
      <c r="AM59" s="101">
        <v>0</v>
      </c>
      <c r="AN59" s="102"/>
      <c r="AO59" s="128">
        <v>2</v>
      </c>
      <c r="AP59" s="33" t="s">
        <v>972</v>
      </c>
      <c r="AQ59" s="128">
        <v>1</v>
      </c>
      <c r="AR59" s="102" t="s">
        <v>1047</v>
      </c>
    </row>
    <row r="60" spans="1:44" s="1" customFormat="1" ht="129.75" customHeight="1" x14ac:dyDescent="0.25">
      <c r="A60" s="9">
        <f t="shared" si="1"/>
        <v>59</v>
      </c>
      <c r="B60" s="9" t="s">
        <v>181</v>
      </c>
      <c r="C60" s="20" t="s">
        <v>93</v>
      </c>
      <c r="D60" s="9" t="s">
        <v>94</v>
      </c>
      <c r="E60" s="20" t="s">
        <v>95</v>
      </c>
      <c r="F60" s="20" t="s">
        <v>96</v>
      </c>
      <c r="G60" s="25" t="s">
        <v>111</v>
      </c>
      <c r="H60" s="25" t="s">
        <v>112</v>
      </c>
      <c r="I60" s="37" t="s">
        <v>182</v>
      </c>
      <c r="J60" s="40" t="s">
        <v>194</v>
      </c>
      <c r="K60" s="9">
        <v>13</v>
      </c>
      <c r="L60" s="9">
        <v>4</v>
      </c>
      <c r="M60" s="9" t="s">
        <v>195</v>
      </c>
      <c r="N60" s="11"/>
      <c r="O60" s="7"/>
      <c r="P60" s="6"/>
      <c r="Q60" s="173" t="s">
        <v>198</v>
      </c>
      <c r="R60" s="68">
        <v>0.2</v>
      </c>
      <c r="S60" s="68"/>
      <c r="T60" s="78">
        <f t="shared" si="0"/>
        <v>0.2</v>
      </c>
      <c r="U60" s="13">
        <v>0</v>
      </c>
      <c r="V60" s="54" t="s">
        <v>839</v>
      </c>
      <c r="W60" s="13">
        <v>0</v>
      </c>
      <c r="X60" s="55" t="s">
        <v>839</v>
      </c>
      <c r="Y60" s="13">
        <v>0</v>
      </c>
      <c r="Z60" s="55" t="s">
        <v>839</v>
      </c>
      <c r="AA60" s="13">
        <v>0</v>
      </c>
      <c r="AB60" s="102" t="s">
        <v>839</v>
      </c>
      <c r="AC60" s="101">
        <v>0</v>
      </c>
      <c r="AD60" s="102" t="s">
        <v>839</v>
      </c>
      <c r="AE60" s="101">
        <v>0</v>
      </c>
      <c r="AF60" s="102" t="s">
        <v>839</v>
      </c>
      <c r="AG60" s="101">
        <v>0</v>
      </c>
      <c r="AH60" s="102" t="s">
        <v>839</v>
      </c>
      <c r="AI60" s="101">
        <v>0</v>
      </c>
      <c r="AJ60" s="102" t="s">
        <v>839</v>
      </c>
      <c r="AK60" s="101">
        <v>0.1</v>
      </c>
      <c r="AL60" s="102" t="s">
        <v>1165</v>
      </c>
      <c r="AM60" s="101">
        <v>0</v>
      </c>
      <c r="AN60" s="102"/>
      <c r="AO60" s="13">
        <v>0.05</v>
      </c>
      <c r="AP60" s="33" t="s">
        <v>972</v>
      </c>
      <c r="AQ60" s="101">
        <v>0.05</v>
      </c>
      <c r="AR60" s="102" t="s">
        <v>1047</v>
      </c>
    </row>
    <row r="61" spans="1:44" s="1" customFormat="1" ht="123" customHeight="1" x14ac:dyDescent="0.25">
      <c r="A61" s="9">
        <f t="shared" si="1"/>
        <v>60</v>
      </c>
      <c r="B61" s="9" t="s">
        <v>199</v>
      </c>
      <c r="C61" s="20" t="s">
        <v>93</v>
      </c>
      <c r="D61" s="9" t="s">
        <v>94</v>
      </c>
      <c r="E61" s="20" t="s">
        <v>95</v>
      </c>
      <c r="F61" s="20" t="s">
        <v>96</v>
      </c>
      <c r="G61" s="25" t="s">
        <v>111</v>
      </c>
      <c r="H61" s="25" t="s">
        <v>112</v>
      </c>
      <c r="I61" s="41" t="s">
        <v>199</v>
      </c>
      <c r="J61" s="42" t="s">
        <v>200</v>
      </c>
      <c r="K61" s="9">
        <v>300</v>
      </c>
      <c r="L61" s="9">
        <v>60</v>
      </c>
      <c r="M61" s="9" t="s">
        <v>201</v>
      </c>
      <c r="N61" s="11">
        <v>39109926</v>
      </c>
      <c r="O61" s="7" t="s">
        <v>102</v>
      </c>
      <c r="P61" s="6" t="s">
        <v>152</v>
      </c>
      <c r="Q61" s="173" t="s">
        <v>202</v>
      </c>
      <c r="R61" s="5">
        <v>0.1</v>
      </c>
      <c r="S61" s="5"/>
      <c r="T61" s="78">
        <f t="shared" si="0"/>
        <v>0.1</v>
      </c>
      <c r="U61" s="13">
        <v>0</v>
      </c>
      <c r="V61" s="118"/>
      <c r="W61" s="13">
        <v>0.05</v>
      </c>
      <c r="X61" s="118" t="s">
        <v>1142</v>
      </c>
      <c r="Y61" s="13">
        <v>0</v>
      </c>
      <c r="Z61" s="55"/>
      <c r="AA61" s="13">
        <v>0</v>
      </c>
      <c r="AB61" s="55"/>
      <c r="AC61" s="101">
        <v>0</v>
      </c>
      <c r="AD61" s="102"/>
      <c r="AE61" s="101">
        <v>0</v>
      </c>
      <c r="AF61" s="102"/>
      <c r="AG61" s="101">
        <v>0</v>
      </c>
      <c r="AH61" s="102"/>
      <c r="AI61" s="101">
        <v>0</v>
      </c>
      <c r="AJ61" s="102"/>
      <c r="AK61" s="101">
        <v>0</v>
      </c>
      <c r="AL61" s="102"/>
      <c r="AM61" s="101">
        <v>0</v>
      </c>
      <c r="AN61" s="102"/>
      <c r="AO61" s="13">
        <v>0.05</v>
      </c>
      <c r="AP61" s="33" t="s">
        <v>969</v>
      </c>
      <c r="AQ61" s="101">
        <v>0</v>
      </c>
      <c r="AR61" s="102" t="s">
        <v>969</v>
      </c>
    </row>
    <row r="62" spans="1:44" s="1" customFormat="1" ht="158.25" customHeight="1" x14ac:dyDescent="0.25">
      <c r="A62" s="9">
        <f t="shared" si="1"/>
        <v>61</v>
      </c>
      <c r="B62" s="9" t="s">
        <v>199</v>
      </c>
      <c r="C62" s="20" t="s">
        <v>93</v>
      </c>
      <c r="D62" s="9" t="s">
        <v>94</v>
      </c>
      <c r="E62" s="20" t="s">
        <v>95</v>
      </c>
      <c r="F62" s="20" t="s">
        <v>96</v>
      </c>
      <c r="G62" s="25" t="s">
        <v>111</v>
      </c>
      <c r="H62" s="25" t="s">
        <v>112</v>
      </c>
      <c r="I62" s="41" t="s">
        <v>199</v>
      </c>
      <c r="J62" s="42" t="s">
        <v>200</v>
      </c>
      <c r="K62" s="9">
        <v>300</v>
      </c>
      <c r="L62" s="108">
        <v>60</v>
      </c>
      <c r="M62" s="9" t="s">
        <v>201</v>
      </c>
      <c r="N62" s="11"/>
      <c r="O62" s="6" t="s">
        <v>152</v>
      </c>
      <c r="P62" s="6" t="s">
        <v>103</v>
      </c>
      <c r="Q62" s="174" t="s">
        <v>203</v>
      </c>
      <c r="R62" s="68">
        <v>0.7</v>
      </c>
      <c r="S62" s="68">
        <f>66/Tabla13[[#This Row],[2019]]</f>
        <v>1.1000000000000001</v>
      </c>
      <c r="T62" s="155">
        <f>U62+W62+Y62+AA62+AC62+AE62+AG62+AI62+AK62+AM62+AO62+AQ62</f>
        <v>66</v>
      </c>
      <c r="U62" s="128">
        <v>2</v>
      </c>
      <c r="V62" s="118" t="s">
        <v>541</v>
      </c>
      <c r="W62" s="128">
        <v>11</v>
      </c>
      <c r="X62" s="14" t="s">
        <v>542</v>
      </c>
      <c r="Y62" s="128">
        <v>6</v>
      </c>
      <c r="Z62" s="55" t="s">
        <v>543</v>
      </c>
      <c r="AA62" s="128">
        <v>3</v>
      </c>
      <c r="AB62" s="55" t="s">
        <v>544</v>
      </c>
      <c r="AC62" s="128">
        <v>4</v>
      </c>
      <c r="AD62" s="102" t="s">
        <v>545</v>
      </c>
      <c r="AE62" s="128">
        <v>2</v>
      </c>
      <c r="AF62" s="102" t="s">
        <v>546</v>
      </c>
      <c r="AG62" s="128">
        <v>6</v>
      </c>
      <c r="AH62" s="102" t="s">
        <v>547</v>
      </c>
      <c r="AI62" s="128">
        <v>8</v>
      </c>
      <c r="AJ62" s="102" t="s">
        <v>548</v>
      </c>
      <c r="AK62" s="128">
        <v>7</v>
      </c>
      <c r="AL62" s="102" t="s">
        <v>549</v>
      </c>
      <c r="AM62" s="128">
        <v>6</v>
      </c>
      <c r="AN62" s="133" t="s">
        <v>995</v>
      </c>
      <c r="AO62" s="128">
        <v>5</v>
      </c>
      <c r="AP62" s="133" t="s">
        <v>996</v>
      </c>
      <c r="AQ62" s="128">
        <v>6</v>
      </c>
      <c r="AR62" s="102" t="s">
        <v>1075</v>
      </c>
    </row>
    <row r="63" spans="1:44" s="1" customFormat="1" ht="123" customHeight="1" x14ac:dyDescent="0.25">
      <c r="A63" s="9">
        <f t="shared" si="1"/>
        <v>62</v>
      </c>
      <c r="B63" s="9" t="s">
        <v>199</v>
      </c>
      <c r="C63" s="20" t="s">
        <v>93</v>
      </c>
      <c r="D63" s="9" t="s">
        <v>94</v>
      </c>
      <c r="E63" s="20" t="s">
        <v>95</v>
      </c>
      <c r="F63" s="20" t="s">
        <v>96</v>
      </c>
      <c r="G63" s="25" t="s">
        <v>111</v>
      </c>
      <c r="H63" s="25" t="s">
        <v>112</v>
      </c>
      <c r="I63" s="41" t="s">
        <v>199</v>
      </c>
      <c r="J63" s="42" t="s">
        <v>200</v>
      </c>
      <c r="K63" s="9">
        <v>300</v>
      </c>
      <c r="L63" s="9">
        <v>60</v>
      </c>
      <c r="M63" s="9" t="s">
        <v>201</v>
      </c>
      <c r="N63" s="11"/>
      <c r="O63" s="6" t="s">
        <v>152</v>
      </c>
      <c r="P63" s="6" t="s">
        <v>103</v>
      </c>
      <c r="Q63" s="173" t="s">
        <v>204</v>
      </c>
      <c r="R63" s="5">
        <v>0.2</v>
      </c>
      <c r="S63" s="5"/>
      <c r="T63" s="78">
        <f>U63+W63+Y63+AA63+AC63+AE63+AG63+AI63+AK63+AM63+AO63+AQ63</f>
        <v>0.1</v>
      </c>
      <c r="U63" s="13">
        <v>0</v>
      </c>
      <c r="V63" s="118"/>
      <c r="W63" s="13">
        <v>0.1</v>
      </c>
      <c r="X63" s="14" t="s">
        <v>550</v>
      </c>
      <c r="Y63" s="13">
        <v>0</v>
      </c>
      <c r="Z63" s="55"/>
      <c r="AA63" s="13">
        <v>0</v>
      </c>
      <c r="AB63" s="55"/>
      <c r="AC63" s="101">
        <v>0</v>
      </c>
      <c r="AD63" s="102"/>
      <c r="AE63" s="101">
        <v>0</v>
      </c>
      <c r="AF63" s="102"/>
      <c r="AG63" s="101">
        <v>0</v>
      </c>
      <c r="AH63" s="102"/>
      <c r="AI63" s="101">
        <v>0</v>
      </c>
      <c r="AJ63" s="102"/>
      <c r="AK63" s="101">
        <v>0</v>
      </c>
      <c r="AL63" s="102"/>
      <c r="AM63" s="101">
        <v>0</v>
      </c>
      <c r="AN63" s="102"/>
      <c r="AO63" s="13">
        <f>[1]Final!$AQ64</f>
        <v>0</v>
      </c>
      <c r="AP63" s="33">
        <f>[1]Final!$AR64</f>
        <v>0</v>
      </c>
      <c r="AQ63" s="101">
        <v>0</v>
      </c>
      <c r="AR63" s="102"/>
    </row>
    <row r="64" spans="1:44" s="1" customFormat="1" ht="123" customHeight="1" x14ac:dyDescent="0.25">
      <c r="A64" s="9">
        <f t="shared" si="1"/>
        <v>63</v>
      </c>
      <c r="B64" s="9" t="s">
        <v>199</v>
      </c>
      <c r="C64" s="20" t="s">
        <v>93</v>
      </c>
      <c r="D64" s="9" t="s">
        <v>94</v>
      </c>
      <c r="E64" s="20" t="s">
        <v>95</v>
      </c>
      <c r="F64" s="20" t="s">
        <v>96</v>
      </c>
      <c r="G64" s="25" t="s">
        <v>111</v>
      </c>
      <c r="H64" s="25" t="s">
        <v>112</v>
      </c>
      <c r="I64" s="41" t="s">
        <v>199</v>
      </c>
      <c r="J64" s="43" t="s">
        <v>205</v>
      </c>
      <c r="K64" s="9">
        <v>3200</v>
      </c>
      <c r="L64" s="9">
        <v>800</v>
      </c>
      <c r="M64" s="9" t="s">
        <v>206</v>
      </c>
      <c r="N64" s="11">
        <v>103383619</v>
      </c>
      <c r="O64" s="7" t="s">
        <v>102</v>
      </c>
      <c r="P64" s="6" t="s">
        <v>152</v>
      </c>
      <c r="Q64" s="173" t="s">
        <v>207</v>
      </c>
      <c r="R64" s="5">
        <v>0.1</v>
      </c>
      <c r="S64" s="5"/>
      <c r="T64" s="78">
        <f t="shared" ref="T64:T127" si="2">U64+W64+Y64+AA64+AC64+AE64+AG64+AI64+AK64+AM64+AO64+AQ64</f>
        <v>0.1</v>
      </c>
      <c r="U64" s="13">
        <v>0.1</v>
      </c>
      <c r="V64" s="118" t="s">
        <v>551</v>
      </c>
      <c r="W64" s="165">
        <v>0</v>
      </c>
      <c r="X64" s="14"/>
      <c r="Y64" s="13">
        <v>0</v>
      </c>
      <c r="Z64" s="55"/>
      <c r="AA64" s="13">
        <v>0</v>
      </c>
      <c r="AB64" s="55"/>
      <c r="AC64" s="101">
        <v>0</v>
      </c>
      <c r="AD64" s="102"/>
      <c r="AE64" s="101">
        <v>0</v>
      </c>
      <c r="AF64" s="102"/>
      <c r="AG64" s="101">
        <v>0</v>
      </c>
      <c r="AH64" s="102"/>
      <c r="AI64" s="101">
        <v>0</v>
      </c>
      <c r="AJ64" s="102"/>
      <c r="AK64" s="101">
        <v>0</v>
      </c>
      <c r="AL64" s="102"/>
      <c r="AM64" s="101">
        <v>0</v>
      </c>
      <c r="AN64" s="102"/>
      <c r="AO64" s="13">
        <f>[1]Final!$AQ65</f>
        <v>0</v>
      </c>
      <c r="AP64" s="33">
        <f>[1]Final!$AR65</f>
        <v>0</v>
      </c>
      <c r="AQ64" s="101">
        <v>0</v>
      </c>
      <c r="AR64" s="102"/>
    </row>
    <row r="65" spans="1:44" s="1" customFormat="1" ht="123" customHeight="1" x14ac:dyDescent="0.25">
      <c r="A65" s="9">
        <f t="shared" si="1"/>
        <v>64</v>
      </c>
      <c r="B65" s="9" t="s">
        <v>199</v>
      </c>
      <c r="C65" s="20" t="s">
        <v>93</v>
      </c>
      <c r="D65" s="9" t="s">
        <v>94</v>
      </c>
      <c r="E65" s="20" t="s">
        <v>95</v>
      </c>
      <c r="F65" s="20" t="s">
        <v>96</v>
      </c>
      <c r="G65" s="25" t="s">
        <v>111</v>
      </c>
      <c r="H65" s="25" t="s">
        <v>112</v>
      </c>
      <c r="I65" s="41" t="s">
        <v>199</v>
      </c>
      <c r="J65" s="43" t="s">
        <v>205</v>
      </c>
      <c r="K65" s="9">
        <v>3200</v>
      </c>
      <c r="L65" s="9">
        <v>800</v>
      </c>
      <c r="M65" s="9" t="s">
        <v>206</v>
      </c>
      <c r="N65" s="11"/>
      <c r="O65" s="7" t="s">
        <v>102</v>
      </c>
      <c r="P65" s="6" t="s">
        <v>103</v>
      </c>
      <c r="Q65" s="173" t="s">
        <v>208</v>
      </c>
      <c r="R65" s="5">
        <v>0.1</v>
      </c>
      <c r="S65" s="5"/>
      <c r="T65" s="78">
        <f t="shared" si="2"/>
        <v>0.1</v>
      </c>
      <c r="U65" s="131"/>
      <c r="V65" s="118"/>
      <c r="W65" s="131"/>
      <c r="X65" s="14"/>
      <c r="Y65" s="13">
        <v>0.05</v>
      </c>
      <c r="Z65" s="55" t="s">
        <v>552</v>
      </c>
      <c r="AA65" s="13">
        <v>0.05</v>
      </c>
      <c r="AB65" s="55" t="s">
        <v>553</v>
      </c>
      <c r="AC65" s="101">
        <v>0</v>
      </c>
      <c r="AD65" s="102"/>
      <c r="AE65" s="101">
        <v>0</v>
      </c>
      <c r="AF65" s="102"/>
      <c r="AG65" s="101">
        <v>0</v>
      </c>
      <c r="AH65" s="102"/>
      <c r="AI65" s="101">
        <v>0</v>
      </c>
      <c r="AJ65" s="102"/>
      <c r="AK65" s="101">
        <v>0</v>
      </c>
      <c r="AL65" s="102"/>
      <c r="AM65" s="101">
        <v>0</v>
      </c>
      <c r="AN65" s="102"/>
      <c r="AO65" s="13">
        <f>[1]Final!$AQ66</f>
        <v>0</v>
      </c>
      <c r="AP65" s="33">
        <f>[1]Final!$AR66</f>
        <v>0</v>
      </c>
      <c r="AQ65" s="101">
        <v>0</v>
      </c>
      <c r="AR65" s="102"/>
    </row>
    <row r="66" spans="1:44" s="1" customFormat="1" ht="123" customHeight="1" x14ac:dyDescent="0.25">
      <c r="A66" s="9">
        <f t="shared" si="1"/>
        <v>65</v>
      </c>
      <c r="B66" s="9" t="s">
        <v>199</v>
      </c>
      <c r="C66" s="20" t="s">
        <v>93</v>
      </c>
      <c r="D66" s="9" t="s">
        <v>94</v>
      </c>
      <c r="E66" s="20" t="s">
        <v>95</v>
      </c>
      <c r="F66" s="20" t="s">
        <v>96</v>
      </c>
      <c r="G66" s="25" t="s">
        <v>111</v>
      </c>
      <c r="H66" s="25" t="s">
        <v>112</v>
      </c>
      <c r="I66" s="41" t="s">
        <v>199</v>
      </c>
      <c r="J66" s="43" t="s">
        <v>205</v>
      </c>
      <c r="K66" s="9">
        <v>3200</v>
      </c>
      <c r="L66" s="108">
        <v>600</v>
      </c>
      <c r="M66" s="9" t="s">
        <v>206</v>
      </c>
      <c r="N66" s="11"/>
      <c r="O66" s="7" t="s">
        <v>102</v>
      </c>
      <c r="P66" s="6" t="s">
        <v>103</v>
      </c>
      <c r="Q66" s="173" t="s">
        <v>209</v>
      </c>
      <c r="R66" s="68">
        <v>0.5</v>
      </c>
      <c r="S66" s="162">
        <f>897/600</f>
        <v>1.4950000000000001</v>
      </c>
      <c r="T66" s="155">
        <f t="shared" si="2"/>
        <v>897</v>
      </c>
      <c r="U66" s="128">
        <v>13</v>
      </c>
      <c r="V66" s="118" t="s">
        <v>1116</v>
      </c>
      <c r="W66" s="128">
        <v>77</v>
      </c>
      <c r="X66" s="14" t="s">
        <v>1117</v>
      </c>
      <c r="Y66" s="128">
        <v>85</v>
      </c>
      <c r="Z66" s="55" t="s">
        <v>1120</v>
      </c>
      <c r="AA66" s="128">
        <v>84</v>
      </c>
      <c r="AB66" s="55" t="s">
        <v>1122</v>
      </c>
      <c r="AC66" s="128">
        <v>92</v>
      </c>
      <c r="AD66" s="102" t="s">
        <v>1124</v>
      </c>
      <c r="AE66" s="128">
        <v>70</v>
      </c>
      <c r="AF66" s="102" t="s">
        <v>1125</v>
      </c>
      <c r="AG66" s="128">
        <v>95</v>
      </c>
      <c r="AH66" s="102" t="s">
        <v>1127</v>
      </c>
      <c r="AI66" s="128">
        <v>80</v>
      </c>
      <c r="AJ66" s="102" t="s">
        <v>1129</v>
      </c>
      <c r="AK66" s="128">
        <v>87</v>
      </c>
      <c r="AL66" s="102" t="s">
        <v>1131</v>
      </c>
      <c r="AM66" s="128">
        <v>87</v>
      </c>
      <c r="AN66" s="102" t="s">
        <v>1131</v>
      </c>
      <c r="AO66" s="167">
        <v>74</v>
      </c>
      <c r="AP66" s="168" t="s">
        <v>1134</v>
      </c>
      <c r="AQ66" s="128">
        <v>53</v>
      </c>
      <c r="AR66" s="33" t="s">
        <v>1136</v>
      </c>
    </row>
    <row r="67" spans="1:44" s="72" customFormat="1" ht="123" customHeight="1" x14ac:dyDescent="0.25">
      <c r="A67" s="9">
        <f t="shared" si="1"/>
        <v>66</v>
      </c>
      <c r="B67" s="13" t="s">
        <v>199</v>
      </c>
      <c r="C67" s="103" t="s">
        <v>93</v>
      </c>
      <c r="D67" s="13" t="s">
        <v>94</v>
      </c>
      <c r="E67" s="103" t="s">
        <v>95</v>
      </c>
      <c r="F67" s="103" t="s">
        <v>96</v>
      </c>
      <c r="G67" s="104" t="s">
        <v>111</v>
      </c>
      <c r="H67" s="104" t="s">
        <v>112</v>
      </c>
      <c r="I67" s="105" t="s">
        <v>199</v>
      </c>
      <c r="J67" s="106" t="s">
        <v>205</v>
      </c>
      <c r="K67" s="9">
        <v>3200</v>
      </c>
      <c r="L67" s="109">
        <v>400</v>
      </c>
      <c r="M67" s="9" t="s">
        <v>206</v>
      </c>
      <c r="N67" s="13"/>
      <c r="O67" s="13" t="s">
        <v>102</v>
      </c>
      <c r="P67" s="13" t="s">
        <v>103</v>
      </c>
      <c r="Q67" s="107" t="s">
        <v>210</v>
      </c>
      <c r="R67" s="82">
        <v>0.2</v>
      </c>
      <c r="S67" s="163">
        <f>375/400</f>
        <v>0.9375</v>
      </c>
      <c r="T67" s="155">
        <f t="shared" si="2"/>
        <v>375</v>
      </c>
      <c r="U67" s="128">
        <v>4</v>
      </c>
      <c r="V67" s="118" t="s">
        <v>1118</v>
      </c>
      <c r="W67" s="128">
        <v>39</v>
      </c>
      <c r="X67" s="14" t="s">
        <v>1119</v>
      </c>
      <c r="Y67" s="128">
        <v>59</v>
      </c>
      <c r="Z67" s="55" t="s">
        <v>1121</v>
      </c>
      <c r="AA67" s="128">
        <v>45</v>
      </c>
      <c r="AB67" s="55" t="s">
        <v>1123</v>
      </c>
      <c r="AC67" s="128">
        <v>39</v>
      </c>
      <c r="AD67" s="102" t="s">
        <v>1119</v>
      </c>
      <c r="AE67" s="128">
        <v>28</v>
      </c>
      <c r="AF67" s="102" t="s">
        <v>1126</v>
      </c>
      <c r="AG67" s="128">
        <v>32</v>
      </c>
      <c r="AH67" s="102" t="s">
        <v>1128</v>
      </c>
      <c r="AI67" s="128">
        <v>12</v>
      </c>
      <c r="AJ67" s="102" t="s">
        <v>1130</v>
      </c>
      <c r="AK67" s="128">
        <v>20</v>
      </c>
      <c r="AL67" s="102" t="s">
        <v>1132</v>
      </c>
      <c r="AM67" s="169">
        <v>37</v>
      </c>
      <c r="AN67" s="102" t="s">
        <v>1133</v>
      </c>
      <c r="AO67" s="169">
        <v>33</v>
      </c>
      <c r="AP67" s="33" t="s">
        <v>1135</v>
      </c>
      <c r="AQ67" s="128">
        <v>27</v>
      </c>
      <c r="AR67" s="102" t="s">
        <v>1137</v>
      </c>
    </row>
    <row r="68" spans="1:44" s="72" customFormat="1" ht="123" customHeight="1" x14ac:dyDescent="0.25">
      <c r="A68" s="9">
        <f t="shared" ref="A68:A131" si="3">A67+1</f>
        <v>67</v>
      </c>
      <c r="B68" s="13" t="s">
        <v>199</v>
      </c>
      <c r="C68" s="103" t="s">
        <v>93</v>
      </c>
      <c r="D68" s="13" t="s">
        <v>94</v>
      </c>
      <c r="E68" s="103" t="s">
        <v>95</v>
      </c>
      <c r="F68" s="103" t="s">
        <v>96</v>
      </c>
      <c r="G68" s="104" t="s">
        <v>111</v>
      </c>
      <c r="H68" s="104" t="s">
        <v>112</v>
      </c>
      <c r="I68" s="105" t="s">
        <v>199</v>
      </c>
      <c r="J68" s="106" t="s">
        <v>205</v>
      </c>
      <c r="K68" s="9">
        <v>3200</v>
      </c>
      <c r="L68" s="52">
        <v>800</v>
      </c>
      <c r="M68" s="9" t="s">
        <v>206</v>
      </c>
      <c r="N68" s="13"/>
      <c r="O68" s="13" t="s">
        <v>211</v>
      </c>
      <c r="P68" s="13" t="s">
        <v>103</v>
      </c>
      <c r="Q68" s="107" t="s">
        <v>212</v>
      </c>
      <c r="R68" s="107">
        <v>0.1</v>
      </c>
      <c r="S68" s="107"/>
      <c r="T68" s="78">
        <f t="shared" si="2"/>
        <v>0</v>
      </c>
      <c r="U68" s="13">
        <v>0</v>
      </c>
      <c r="V68" s="54"/>
      <c r="W68" s="13">
        <v>0</v>
      </c>
      <c r="X68" s="55"/>
      <c r="Y68" s="13">
        <v>0</v>
      </c>
      <c r="Z68" s="55"/>
      <c r="AA68" s="13">
        <v>0</v>
      </c>
      <c r="AB68" s="55"/>
      <c r="AC68" s="13">
        <v>0</v>
      </c>
      <c r="AD68" s="55"/>
      <c r="AE68" s="13">
        <v>0</v>
      </c>
      <c r="AF68" s="55"/>
      <c r="AG68" s="13">
        <v>0</v>
      </c>
      <c r="AH68" s="55"/>
      <c r="AI68" s="13">
        <v>0</v>
      </c>
      <c r="AJ68" s="55"/>
      <c r="AK68" s="13">
        <v>0</v>
      </c>
      <c r="AL68" s="55"/>
      <c r="AM68" s="13">
        <v>0</v>
      </c>
      <c r="AN68" s="55"/>
      <c r="AO68" s="13">
        <f>[1]Final!$AQ69</f>
        <v>0</v>
      </c>
      <c r="AP68" s="33">
        <f>[1]Final!$AR69</f>
        <v>0</v>
      </c>
      <c r="AQ68" s="13">
        <v>0</v>
      </c>
      <c r="AR68" s="55"/>
    </row>
    <row r="69" spans="1:44" s="1" customFormat="1" ht="123" customHeight="1" x14ac:dyDescent="0.25">
      <c r="A69" s="9">
        <f t="shared" si="3"/>
        <v>68</v>
      </c>
      <c r="B69" s="9" t="s">
        <v>213</v>
      </c>
      <c r="C69" s="44" t="s">
        <v>214</v>
      </c>
      <c r="D69" s="9" t="s">
        <v>215</v>
      </c>
      <c r="E69" s="45" t="s">
        <v>42</v>
      </c>
      <c r="F69" s="45" t="s">
        <v>216</v>
      </c>
      <c r="G69" s="46" t="s">
        <v>217</v>
      </c>
      <c r="H69" s="10" t="s">
        <v>33</v>
      </c>
      <c r="I69" s="10" t="s">
        <v>218</v>
      </c>
      <c r="J69" s="10" t="s">
        <v>219</v>
      </c>
      <c r="K69" s="5">
        <v>0.5</v>
      </c>
      <c r="L69" s="81">
        <v>0.125</v>
      </c>
      <c r="M69" s="9" t="s">
        <v>220</v>
      </c>
      <c r="N69" s="11">
        <v>22058560</v>
      </c>
      <c r="O69" s="7" t="s">
        <v>102</v>
      </c>
      <c r="P69" s="6" t="s">
        <v>102</v>
      </c>
      <c r="Q69" s="173" t="s">
        <v>221</v>
      </c>
      <c r="R69" s="5">
        <v>0.25</v>
      </c>
      <c r="S69" s="5"/>
      <c r="T69" s="78">
        <f t="shared" si="2"/>
        <v>0.25</v>
      </c>
      <c r="U69" s="13">
        <v>0.25</v>
      </c>
      <c r="V69" s="55" t="s">
        <v>901</v>
      </c>
      <c r="W69" s="13">
        <v>0</v>
      </c>
      <c r="X69" s="55" t="s">
        <v>901</v>
      </c>
      <c r="Y69" s="13">
        <v>0</v>
      </c>
      <c r="Z69" s="55" t="s">
        <v>901</v>
      </c>
      <c r="AA69" s="13">
        <v>0</v>
      </c>
      <c r="AB69" s="55" t="s">
        <v>901</v>
      </c>
      <c r="AC69" s="13">
        <v>0</v>
      </c>
      <c r="AD69" s="55" t="s">
        <v>902</v>
      </c>
      <c r="AE69" s="13">
        <v>0</v>
      </c>
      <c r="AF69" s="55" t="s">
        <v>902</v>
      </c>
      <c r="AG69" s="13">
        <v>0</v>
      </c>
      <c r="AH69" s="55" t="s">
        <v>902</v>
      </c>
      <c r="AI69" s="13">
        <v>0</v>
      </c>
      <c r="AJ69" s="55" t="s">
        <v>902</v>
      </c>
      <c r="AK69" s="13">
        <v>0</v>
      </c>
      <c r="AL69" s="129" t="s">
        <v>902</v>
      </c>
      <c r="AM69" s="13">
        <v>0</v>
      </c>
      <c r="AN69" s="55" t="s">
        <v>902</v>
      </c>
      <c r="AO69" s="13">
        <f>[1]Final!$AQ70</f>
        <v>0</v>
      </c>
      <c r="AP69" s="33" t="s">
        <v>902</v>
      </c>
      <c r="AQ69" s="13">
        <v>0</v>
      </c>
      <c r="AR69" s="129" t="s">
        <v>902</v>
      </c>
    </row>
    <row r="70" spans="1:44" s="1" customFormat="1" ht="123" customHeight="1" x14ac:dyDescent="0.25">
      <c r="A70" s="9">
        <f t="shared" si="3"/>
        <v>69</v>
      </c>
      <c r="B70" s="9" t="s">
        <v>213</v>
      </c>
      <c r="C70" s="44" t="s">
        <v>214</v>
      </c>
      <c r="D70" s="9" t="s">
        <v>215</v>
      </c>
      <c r="E70" s="45" t="s">
        <v>42</v>
      </c>
      <c r="F70" s="45" t="s">
        <v>216</v>
      </c>
      <c r="G70" s="46" t="s">
        <v>217</v>
      </c>
      <c r="H70" s="10" t="s">
        <v>33</v>
      </c>
      <c r="I70" s="10" t="s">
        <v>218</v>
      </c>
      <c r="J70" s="10" t="s">
        <v>219</v>
      </c>
      <c r="K70" s="5">
        <v>0.5</v>
      </c>
      <c r="L70" s="81">
        <v>0.125</v>
      </c>
      <c r="M70" s="9" t="s">
        <v>220</v>
      </c>
      <c r="N70" s="11"/>
      <c r="O70" s="6" t="s">
        <v>152</v>
      </c>
      <c r="P70" s="6" t="s">
        <v>103</v>
      </c>
      <c r="Q70" s="173" t="s">
        <v>222</v>
      </c>
      <c r="R70" s="5">
        <v>0.55000000000000004</v>
      </c>
      <c r="S70" s="5"/>
      <c r="T70" s="78" t="e">
        <f>W70+Y70+AA70+AC70+AE70+AG70+AI70+AK70+AM70+AO70+AQ70</f>
        <v>#VALUE!</v>
      </c>
      <c r="U70" s="101">
        <v>4.5833333333333337E-2</v>
      </c>
      <c r="V70" s="55" t="s">
        <v>903</v>
      </c>
      <c r="W70" s="101">
        <v>4.5833333333333337E-2</v>
      </c>
      <c r="X70" s="55" t="s">
        <v>903</v>
      </c>
      <c r="Y70" s="101">
        <v>4.5833333333333337E-2</v>
      </c>
      <c r="Z70" s="55" t="s">
        <v>904</v>
      </c>
      <c r="AA70" s="101">
        <v>4.5833333333333337E-2</v>
      </c>
      <c r="AB70" s="55" t="s">
        <v>904</v>
      </c>
      <c r="AC70" s="101">
        <v>4.5833333333333337E-2</v>
      </c>
      <c r="AD70" s="55" t="s">
        <v>905</v>
      </c>
      <c r="AE70" s="101">
        <v>4.5833333333333337E-2</v>
      </c>
      <c r="AF70" s="55" t="s">
        <v>906</v>
      </c>
      <c r="AG70" s="101">
        <v>4.5833333333333337E-2</v>
      </c>
      <c r="AH70" s="55" t="s">
        <v>907</v>
      </c>
      <c r="AI70" s="101">
        <v>4.5833333333333337E-2</v>
      </c>
      <c r="AJ70" s="55" t="s">
        <v>908</v>
      </c>
      <c r="AK70" s="101"/>
      <c r="AL70" s="129" t="s">
        <v>977</v>
      </c>
      <c r="AM70" s="101"/>
      <c r="AN70" s="55" t="s">
        <v>982</v>
      </c>
      <c r="AO70" s="101"/>
      <c r="AP70" s="33" t="s">
        <v>985</v>
      </c>
      <c r="AQ70" s="101" t="s">
        <v>997</v>
      </c>
      <c r="AR70" s="129" t="s">
        <v>1024</v>
      </c>
    </row>
    <row r="71" spans="1:44" s="1" customFormat="1" ht="123" customHeight="1" x14ac:dyDescent="0.25">
      <c r="A71" s="9">
        <f t="shared" si="3"/>
        <v>70</v>
      </c>
      <c r="B71" s="9" t="s">
        <v>213</v>
      </c>
      <c r="C71" s="44" t="s">
        <v>214</v>
      </c>
      <c r="D71" s="9" t="s">
        <v>215</v>
      </c>
      <c r="E71" s="45" t="s">
        <v>42</v>
      </c>
      <c r="F71" s="45" t="s">
        <v>216</v>
      </c>
      <c r="G71" s="46" t="s">
        <v>217</v>
      </c>
      <c r="H71" s="10" t="s">
        <v>33</v>
      </c>
      <c r="I71" s="10" t="s">
        <v>218</v>
      </c>
      <c r="J71" s="10" t="s">
        <v>219</v>
      </c>
      <c r="K71" s="5">
        <v>0.5</v>
      </c>
      <c r="L71" s="81">
        <v>0.125</v>
      </c>
      <c r="M71" s="9" t="s">
        <v>220</v>
      </c>
      <c r="N71" s="11"/>
      <c r="O71" s="7" t="s">
        <v>102</v>
      </c>
      <c r="P71" s="6" t="s">
        <v>103</v>
      </c>
      <c r="Q71" s="173" t="s">
        <v>223</v>
      </c>
      <c r="R71" s="5">
        <v>0.2</v>
      </c>
      <c r="S71" s="5"/>
      <c r="T71" s="78">
        <f>U71+W71+Y71+AA71+AC71+AE71+AG71+AI71+AK71+AM71+AO71+AQ71</f>
        <v>0.08</v>
      </c>
      <c r="U71" s="13">
        <v>0.01</v>
      </c>
      <c r="V71" s="55" t="s">
        <v>909</v>
      </c>
      <c r="W71" s="13">
        <v>0.01</v>
      </c>
      <c r="X71" s="55" t="s">
        <v>909</v>
      </c>
      <c r="Y71" s="13">
        <v>0.01</v>
      </c>
      <c r="Z71" s="55" t="s">
        <v>909</v>
      </c>
      <c r="AA71" s="13">
        <v>0.01</v>
      </c>
      <c r="AB71" s="55" t="s">
        <v>909</v>
      </c>
      <c r="AC71" s="13">
        <v>0.01</v>
      </c>
      <c r="AD71" s="55" t="s">
        <v>910</v>
      </c>
      <c r="AE71" s="13">
        <v>0.01</v>
      </c>
      <c r="AF71" s="55" t="s">
        <v>911</v>
      </c>
      <c r="AG71" s="13">
        <v>0.01</v>
      </c>
      <c r="AH71" s="55" t="s">
        <v>911</v>
      </c>
      <c r="AI71" s="13">
        <v>0.01</v>
      </c>
      <c r="AJ71" s="55" t="s">
        <v>911</v>
      </c>
      <c r="AK71" s="13">
        <v>0</v>
      </c>
      <c r="AL71" s="129" t="s">
        <v>978</v>
      </c>
      <c r="AM71" s="13">
        <v>0</v>
      </c>
      <c r="AN71" s="55" t="s">
        <v>978</v>
      </c>
      <c r="AO71" s="13">
        <f>[1]Final!$AQ72</f>
        <v>0</v>
      </c>
      <c r="AP71" s="33" t="s">
        <v>978</v>
      </c>
      <c r="AQ71" s="13">
        <v>0</v>
      </c>
      <c r="AR71" s="129" t="s">
        <v>978</v>
      </c>
    </row>
    <row r="72" spans="1:44" s="1" customFormat="1" ht="123" customHeight="1" x14ac:dyDescent="0.25">
      <c r="A72" s="9">
        <f t="shared" si="3"/>
        <v>71</v>
      </c>
      <c r="B72" s="9" t="s">
        <v>213</v>
      </c>
      <c r="C72" s="44" t="s">
        <v>214</v>
      </c>
      <c r="D72" s="9" t="s">
        <v>215</v>
      </c>
      <c r="E72" s="45" t="s">
        <v>42</v>
      </c>
      <c r="F72" s="45" t="s">
        <v>216</v>
      </c>
      <c r="G72" s="46" t="s">
        <v>217</v>
      </c>
      <c r="H72" s="10" t="s">
        <v>33</v>
      </c>
      <c r="I72" s="10" t="s">
        <v>218</v>
      </c>
      <c r="J72" s="47" t="s">
        <v>224</v>
      </c>
      <c r="K72" s="5">
        <v>0.5</v>
      </c>
      <c r="L72" s="81">
        <v>0.125</v>
      </c>
      <c r="M72" s="9" t="s">
        <v>225</v>
      </c>
      <c r="N72" s="11">
        <v>22058560</v>
      </c>
      <c r="O72" s="7" t="s">
        <v>133</v>
      </c>
      <c r="P72" s="6" t="s">
        <v>123</v>
      </c>
      <c r="Q72" s="173" t="s">
        <v>226</v>
      </c>
      <c r="R72" s="5">
        <v>1</v>
      </c>
      <c r="S72" s="5"/>
      <c r="T72" s="78">
        <f t="shared" si="2"/>
        <v>0.5</v>
      </c>
      <c r="U72" s="13">
        <v>0</v>
      </c>
      <c r="V72" s="55"/>
      <c r="W72" s="13">
        <v>0</v>
      </c>
      <c r="X72" s="55"/>
      <c r="Y72" s="13">
        <v>0</v>
      </c>
      <c r="Z72" s="55"/>
      <c r="AA72" s="13">
        <v>0.1</v>
      </c>
      <c r="AB72" s="55" t="s">
        <v>912</v>
      </c>
      <c r="AC72" s="13">
        <v>0.1</v>
      </c>
      <c r="AD72" s="55" t="s">
        <v>913</v>
      </c>
      <c r="AE72" s="13">
        <v>0.1</v>
      </c>
      <c r="AF72" s="55" t="s">
        <v>914</v>
      </c>
      <c r="AG72" s="13">
        <v>0.1</v>
      </c>
      <c r="AH72" s="55" t="s">
        <v>915</v>
      </c>
      <c r="AI72" s="13">
        <v>0.1</v>
      </c>
      <c r="AJ72" s="55" t="s">
        <v>916</v>
      </c>
      <c r="AK72" s="13">
        <v>0</v>
      </c>
      <c r="AL72" s="129" t="s">
        <v>979</v>
      </c>
      <c r="AM72" s="13">
        <v>0</v>
      </c>
      <c r="AN72" s="55" t="s">
        <v>983</v>
      </c>
      <c r="AO72" s="13">
        <f>[1]Final!$AQ73</f>
        <v>0</v>
      </c>
      <c r="AP72" s="33" t="s">
        <v>983</v>
      </c>
      <c r="AQ72" s="13">
        <v>0</v>
      </c>
      <c r="AR72" s="129" t="s">
        <v>1025</v>
      </c>
    </row>
    <row r="73" spans="1:44" s="72" customFormat="1" ht="123" customHeight="1" x14ac:dyDescent="0.25">
      <c r="A73" s="9">
        <f t="shared" si="3"/>
        <v>72</v>
      </c>
      <c r="B73" s="13" t="s">
        <v>227</v>
      </c>
      <c r="C73" s="44" t="s">
        <v>214</v>
      </c>
      <c r="D73" s="9" t="s">
        <v>228</v>
      </c>
      <c r="E73" s="45" t="s">
        <v>42</v>
      </c>
      <c r="F73" s="45" t="s">
        <v>216</v>
      </c>
      <c r="G73" s="90" t="s">
        <v>229</v>
      </c>
      <c r="H73" s="92" t="s">
        <v>28</v>
      </c>
      <c r="I73" s="9" t="s">
        <v>230</v>
      </c>
      <c r="J73" s="93" t="s">
        <v>231</v>
      </c>
      <c r="K73" s="13">
        <v>1</v>
      </c>
      <c r="L73" s="13">
        <v>0.25</v>
      </c>
      <c r="M73" s="9" t="s">
        <v>232</v>
      </c>
      <c r="N73" s="11">
        <v>6000000</v>
      </c>
      <c r="O73" s="7" t="s">
        <v>102</v>
      </c>
      <c r="P73" s="6" t="s">
        <v>102</v>
      </c>
      <c r="Q73" s="107" t="s">
        <v>233</v>
      </c>
      <c r="R73" s="13">
        <v>0.3</v>
      </c>
      <c r="S73" s="13"/>
      <c r="T73" s="78">
        <f t="shared" si="2"/>
        <v>0.3</v>
      </c>
      <c r="U73" s="13">
        <v>0.15</v>
      </c>
      <c r="V73" s="54" t="s">
        <v>471</v>
      </c>
      <c r="W73" s="13">
        <v>0.15</v>
      </c>
      <c r="X73" s="54" t="s">
        <v>472</v>
      </c>
      <c r="Y73" s="13">
        <v>0</v>
      </c>
      <c r="Z73" s="55" t="s">
        <v>473</v>
      </c>
      <c r="AA73" s="13">
        <v>0</v>
      </c>
      <c r="AB73" s="55" t="s">
        <v>473</v>
      </c>
      <c r="AC73" s="13">
        <v>0</v>
      </c>
      <c r="AD73" s="55" t="s">
        <v>473</v>
      </c>
      <c r="AE73" s="13">
        <v>0</v>
      </c>
      <c r="AF73" s="55" t="s">
        <v>473</v>
      </c>
      <c r="AG73" s="13">
        <v>0</v>
      </c>
      <c r="AH73" s="55" t="s">
        <v>473</v>
      </c>
      <c r="AI73" s="13">
        <v>0</v>
      </c>
      <c r="AJ73" s="55" t="s">
        <v>473</v>
      </c>
      <c r="AK73" s="13">
        <v>0</v>
      </c>
      <c r="AL73" s="13" t="s">
        <v>473</v>
      </c>
      <c r="AM73" s="13">
        <v>0</v>
      </c>
      <c r="AN73" s="13" t="s">
        <v>473</v>
      </c>
      <c r="AO73" s="13">
        <f>[1]Final!$AQ74</f>
        <v>0</v>
      </c>
      <c r="AP73" s="13" t="s">
        <v>990</v>
      </c>
      <c r="AQ73" s="13">
        <v>0</v>
      </c>
      <c r="AR73" s="55" t="s">
        <v>473</v>
      </c>
    </row>
    <row r="74" spans="1:44" s="72" customFormat="1" ht="123" customHeight="1" x14ac:dyDescent="0.25">
      <c r="A74" s="9">
        <f t="shared" si="3"/>
        <v>73</v>
      </c>
      <c r="B74" s="13" t="s">
        <v>227</v>
      </c>
      <c r="C74" s="44" t="s">
        <v>214</v>
      </c>
      <c r="D74" s="9" t="s">
        <v>228</v>
      </c>
      <c r="E74" s="45" t="s">
        <v>42</v>
      </c>
      <c r="F74" s="45" t="s">
        <v>216</v>
      </c>
      <c r="G74" s="90" t="s">
        <v>229</v>
      </c>
      <c r="H74" s="92" t="s">
        <v>28</v>
      </c>
      <c r="I74" s="9" t="s">
        <v>230</v>
      </c>
      <c r="J74" s="93" t="s">
        <v>231</v>
      </c>
      <c r="K74" s="13">
        <v>1</v>
      </c>
      <c r="L74" s="13">
        <v>0.25</v>
      </c>
      <c r="M74" s="9" t="s">
        <v>232</v>
      </c>
      <c r="N74" s="11"/>
      <c r="O74" s="6" t="s">
        <v>152</v>
      </c>
      <c r="P74" s="6" t="s">
        <v>103</v>
      </c>
      <c r="Q74" s="107" t="s">
        <v>234</v>
      </c>
      <c r="R74" s="13">
        <v>0.7</v>
      </c>
      <c r="S74" s="13"/>
      <c r="T74" s="177">
        <f t="shared" si="2"/>
        <v>0.69999999999999973</v>
      </c>
      <c r="U74" s="13">
        <v>0</v>
      </c>
      <c r="V74" s="54"/>
      <c r="W74" s="13">
        <v>6.363636363636363E-2</v>
      </c>
      <c r="X74" s="54" t="s">
        <v>474</v>
      </c>
      <c r="Y74" s="13">
        <v>6.363636363636363E-2</v>
      </c>
      <c r="Z74" s="55" t="s">
        <v>475</v>
      </c>
      <c r="AA74" s="13">
        <v>6.363636363636363E-2</v>
      </c>
      <c r="AB74" s="55" t="s">
        <v>476</v>
      </c>
      <c r="AC74" s="13">
        <v>6.363636363636363E-2</v>
      </c>
      <c r="AD74" s="55" t="s">
        <v>477</v>
      </c>
      <c r="AE74" s="13">
        <v>6.363636363636363E-2</v>
      </c>
      <c r="AF74" s="55" t="s">
        <v>478</v>
      </c>
      <c r="AG74" s="13">
        <v>6.363636363636363E-2</v>
      </c>
      <c r="AH74" s="55" t="s">
        <v>479</v>
      </c>
      <c r="AI74" s="13">
        <v>6.363636363636363E-2</v>
      </c>
      <c r="AJ74" s="55" t="s">
        <v>480</v>
      </c>
      <c r="AK74" s="13">
        <v>6.363636363636363E-2</v>
      </c>
      <c r="AL74" s="130" t="s">
        <v>480</v>
      </c>
      <c r="AM74" s="13">
        <v>6.363636363636363E-2</v>
      </c>
      <c r="AN74" s="130" t="s">
        <v>480</v>
      </c>
      <c r="AO74" s="13">
        <v>6.363636363636363E-2</v>
      </c>
      <c r="AP74" s="130" t="s">
        <v>991</v>
      </c>
      <c r="AQ74" s="13">
        <v>6.363636363636363E-2</v>
      </c>
      <c r="AR74" s="55" t="s">
        <v>1076</v>
      </c>
    </row>
    <row r="75" spans="1:44" s="72" customFormat="1" ht="123" customHeight="1" x14ac:dyDescent="0.25">
      <c r="A75" s="9">
        <f t="shared" si="3"/>
        <v>74</v>
      </c>
      <c r="B75" s="13" t="s">
        <v>227</v>
      </c>
      <c r="C75" s="44" t="s">
        <v>214</v>
      </c>
      <c r="D75" s="9" t="s">
        <v>228</v>
      </c>
      <c r="E75" s="45" t="s">
        <v>42</v>
      </c>
      <c r="F75" s="45" t="s">
        <v>216</v>
      </c>
      <c r="G75" s="90" t="s">
        <v>229</v>
      </c>
      <c r="H75" s="92" t="s">
        <v>28</v>
      </c>
      <c r="I75" s="9" t="s">
        <v>230</v>
      </c>
      <c r="J75" s="94" t="s">
        <v>235</v>
      </c>
      <c r="K75" s="52">
        <v>400</v>
      </c>
      <c r="L75" s="52">
        <v>100</v>
      </c>
      <c r="M75" s="9" t="s">
        <v>236</v>
      </c>
      <c r="N75" s="11">
        <v>6000000</v>
      </c>
      <c r="O75" s="7" t="s">
        <v>102</v>
      </c>
      <c r="P75" s="6" t="s">
        <v>102</v>
      </c>
      <c r="Q75" s="107" t="s">
        <v>237</v>
      </c>
      <c r="R75" s="13">
        <v>0.3</v>
      </c>
      <c r="S75" s="13"/>
      <c r="T75" s="78">
        <f t="shared" si="2"/>
        <v>0.3</v>
      </c>
      <c r="U75" s="13">
        <v>0.15</v>
      </c>
      <c r="V75" s="54" t="s">
        <v>471</v>
      </c>
      <c r="W75" s="13">
        <v>0.15</v>
      </c>
      <c r="X75" s="54" t="s">
        <v>472</v>
      </c>
      <c r="Y75" s="13">
        <v>0</v>
      </c>
      <c r="Z75" s="55" t="s">
        <v>473</v>
      </c>
      <c r="AA75" s="13">
        <v>0</v>
      </c>
      <c r="AB75" s="55" t="s">
        <v>473</v>
      </c>
      <c r="AC75" s="13">
        <v>0</v>
      </c>
      <c r="AD75" s="55" t="s">
        <v>473</v>
      </c>
      <c r="AE75" s="13">
        <v>0</v>
      </c>
      <c r="AF75" s="55" t="s">
        <v>473</v>
      </c>
      <c r="AG75" s="13">
        <v>0</v>
      </c>
      <c r="AH75" s="55" t="s">
        <v>473</v>
      </c>
      <c r="AI75" s="13">
        <v>0</v>
      </c>
      <c r="AJ75" s="55" t="s">
        <v>473</v>
      </c>
      <c r="AK75" s="13">
        <v>0</v>
      </c>
      <c r="AL75" s="55" t="s">
        <v>473</v>
      </c>
      <c r="AM75" s="13">
        <v>0</v>
      </c>
      <c r="AN75" s="55" t="s">
        <v>473</v>
      </c>
      <c r="AO75" s="13">
        <f>[1]Final!$AQ76</f>
        <v>0</v>
      </c>
      <c r="AP75" s="13" t="s">
        <v>990</v>
      </c>
      <c r="AQ75" s="13">
        <v>0</v>
      </c>
      <c r="AR75" s="55" t="s">
        <v>473</v>
      </c>
    </row>
    <row r="76" spans="1:44" s="72" customFormat="1" ht="123" customHeight="1" x14ac:dyDescent="0.25">
      <c r="A76" s="9">
        <f t="shared" si="3"/>
        <v>75</v>
      </c>
      <c r="B76" s="13" t="s">
        <v>227</v>
      </c>
      <c r="C76" s="44" t="s">
        <v>214</v>
      </c>
      <c r="D76" s="9" t="s">
        <v>228</v>
      </c>
      <c r="E76" s="45" t="s">
        <v>42</v>
      </c>
      <c r="F76" s="45" t="s">
        <v>216</v>
      </c>
      <c r="G76" s="90" t="s">
        <v>229</v>
      </c>
      <c r="H76" s="92" t="s">
        <v>28</v>
      </c>
      <c r="I76" s="9" t="s">
        <v>230</v>
      </c>
      <c r="J76" s="94" t="s">
        <v>235</v>
      </c>
      <c r="K76" s="52">
        <v>400</v>
      </c>
      <c r="L76" s="52">
        <v>100</v>
      </c>
      <c r="M76" s="9" t="s">
        <v>236</v>
      </c>
      <c r="N76" s="11"/>
      <c r="O76" s="6" t="s">
        <v>152</v>
      </c>
      <c r="P76" s="6" t="s">
        <v>103</v>
      </c>
      <c r="Q76" s="107" t="s">
        <v>238</v>
      </c>
      <c r="R76" s="13">
        <v>0.65</v>
      </c>
      <c r="S76" s="13"/>
      <c r="T76" s="177">
        <f t="shared" si="2"/>
        <v>0.64990909090909099</v>
      </c>
      <c r="U76" s="13">
        <v>0</v>
      </c>
      <c r="V76" s="54"/>
      <c r="W76" s="13">
        <v>5.909090909090909E-2</v>
      </c>
      <c r="X76" s="54" t="s">
        <v>481</v>
      </c>
      <c r="Y76" s="13">
        <v>5.909090909090909E-2</v>
      </c>
      <c r="Z76" s="55" t="s">
        <v>482</v>
      </c>
      <c r="AA76" s="13">
        <v>5.909090909090909E-2</v>
      </c>
      <c r="AB76" s="55" t="s">
        <v>480</v>
      </c>
      <c r="AC76" s="13">
        <v>5.909090909090909E-2</v>
      </c>
      <c r="AD76" s="55" t="s">
        <v>480</v>
      </c>
      <c r="AE76" s="13">
        <v>5.909090909090909E-2</v>
      </c>
      <c r="AF76" s="55" t="s">
        <v>480</v>
      </c>
      <c r="AG76" s="13">
        <v>5.909090909090909E-2</v>
      </c>
      <c r="AH76" s="55" t="s">
        <v>480</v>
      </c>
      <c r="AI76" s="13">
        <v>5.909090909090909E-2</v>
      </c>
      <c r="AJ76" s="55" t="s">
        <v>483</v>
      </c>
      <c r="AK76" s="13">
        <v>5.909090909090909E-2</v>
      </c>
      <c r="AL76" s="55" t="s">
        <v>480</v>
      </c>
      <c r="AM76" s="13">
        <v>5.909090909090909E-2</v>
      </c>
      <c r="AN76" s="55" t="s">
        <v>484</v>
      </c>
      <c r="AO76" s="13">
        <v>5.909090909090909E-2</v>
      </c>
      <c r="AP76" s="13" t="s">
        <v>992</v>
      </c>
      <c r="AQ76" s="81">
        <v>5.8999999999999997E-2</v>
      </c>
      <c r="AR76" s="151" t="s">
        <v>1077</v>
      </c>
    </row>
    <row r="77" spans="1:44" s="72" customFormat="1" ht="123" customHeight="1" x14ac:dyDescent="0.25">
      <c r="A77" s="9">
        <f t="shared" si="3"/>
        <v>76</v>
      </c>
      <c r="B77" s="13" t="s">
        <v>227</v>
      </c>
      <c r="C77" s="44" t="s">
        <v>214</v>
      </c>
      <c r="D77" s="9" t="s">
        <v>228</v>
      </c>
      <c r="E77" s="45" t="s">
        <v>42</v>
      </c>
      <c r="F77" s="45" t="s">
        <v>216</v>
      </c>
      <c r="G77" s="90" t="s">
        <v>229</v>
      </c>
      <c r="H77" s="92" t="s">
        <v>28</v>
      </c>
      <c r="I77" s="9" t="s">
        <v>230</v>
      </c>
      <c r="J77" s="94" t="s">
        <v>235</v>
      </c>
      <c r="K77" s="52">
        <v>400</v>
      </c>
      <c r="L77" s="52">
        <v>100</v>
      </c>
      <c r="M77" s="9" t="s">
        <v>236</v>
      </c>
      <c r="N77" s="11"/>
      <c r="O77" s="6" t="s">
        <v>239</v>
      </c>
      <c r="P77" s="6" t="s">
        <v>239</v>
      </c>
      <c r="Q77" s="107" t="s">
        <v>240</v>
      </c>
      <c r="R77" s="13">
        <v>0.05</v>
      </c>
      <c r="S77" s="13"/>
      <c r="T77" s="78">
        <f t="shared" si="2"/>
        <v>0</v>
      </c>
      <c r="U77" s="13">
        <v>0</v>
      </c>
      <c r="V77" s="54"/>
      <c r="W77" s="13">
        <v>0</v>
      </c>
      <c r="X77" s="54"/>
      <c r="Y77" s="13">
        <v>0</v>
      </c>
      <c r="Z77" s="55"/>
      <c r="AA77" s="13">
        <v>0</v>
      </c>
      <c r="AB77" s="55"/>
      <c r="AC77" s="13">
        <v>0</v>
      </c>
      <c r="AD77" s="55"/>
      <c r="AE77" s="13">
        <v>0</v>
      </c>
      <c r="AF77" s="55"/>
      <c r="AG77" s="13">
        <v>0</v>
      </c>
      <c r="AH77" s="55"/>
      <c r="AI77" s="13">
        <v>0</v>
      </c>
      <c r="AJ77" s="55"/>
      <c r="AK77" s="13">
        <v>0</v>
      </c>
      <c r="AL77" s="55"/>
      <c r="AM77" s="13">
        <v>0</v>
      </c>
      <c r="AN77" s="55"/>
      <c r="AO77" s="13">
        <f>[1]Final!$AQ78</f>
        <v>0</v>
      </c>
      <c r="AP77" s="13"/>
      <c r="AQ77" s="13">
        <v>0</v>
      </c>
      <c r="AR77" s="55"/>
    </row>
    <row r="78" spans="1:44" s="72" customFormat="1" ht="123" customHeight="1" x14ac:dyDescent="0.25">
      <c r="A78" s="9">
        <f t="shared" si="3"/>
        <v>77</v>
      </c>
      <c r="B78" s="13" t="s">
        <v>227</v>
      </c>
      <c r="C78" s="44" t="s">
        <v>214</v>
      </c>
      <c r="D78" s="9" t="s">
        <v>228</v>
      </c>
      <c r="E78" s="45" t="s">
        <v>42</v>
      </c>
      <c r="F78" s="45" t="s">
        <v>216</v>
      </c>
      <c r="G78" s="86" t="s">
        <v>217</v>
      </c>
      <c r="H78" s="90" t="s">
        <v>36</v>
      </c>
      <c r="I78" s="9" t="s">
        <v>230</v>
      </c>
      <c r="J78" s="78" t="s">
        <v>241</v>
      </c>
      <c r="K78" s="13">
        <v>1</v>
      </c>
      <c r="L78" s="13">
        <v>0.25</v>
      </c>
      <c r="M78" s="9" t="s">
        <v>242</v>
      </c>
      <c r="N78" s="11">
        <v>30187500</v>
      </c>
      <c r="O78" s="7" t="s">
        <v>102</v>
      </c>
      <c r="P78" s="6" t="s">
        <v>102</v>
      </c>
      <c r="Q78" s="107" t="s">
        <v>243</v>
      </c>
      <c r="R78" s="13">
        <v>0.25</v>
      </c>
      <c r="S78" s="13"/>
      <c r="T78" s="78">
        <f t="shared" si="2"/>
        <v>0.25</v>
      </c>
      <c r="U78" s="13">
        <v>0.1</v>
      </c>
      <c r="V78" s="54" t="s">
        <v>471</v>
      </c>
      <c r="W78" s="13">
        <v>0.15</v>
      </c>
      <c r="X78" s="54" t="s">
        <v>472</v>
      </c>
      <c r="Y78" s="13">
        <v>0</v>
      </c>
      <c r="Z78" s="55" t="s">
        <v>473</v>
      </c>
      <c r="AA78" s="13">
        <v>0</v>
      </c>
      <c r="AB78" s="55" t="s">
        <v>473</v>
      </c>
      <c r="AC78" s="13">
        <v>0</v>
      </c>
      <c r="AD78" s="55" t="s">
        <v>473</v>
      </c>
      <c r="AE78" s="13">
        <v>0</v>
      </c>
      <c r="AF78" s="55" t="s">
        <v>473</v>
      </c>
      <c r="AG78" s="13">
        <v>0</v>
      </c>
      <c r="AH78" s="55" t="s">
        <v>473</v>
      </c>
      <c r="AI78" s="13">
        <v>0</v>
      </c>
      <c r="AJ78" s="55" t="s">
        <v>473</v>
      </c>
      <c r="AK78" s="13">
        <v>0</v>
      </c>
      <c r="AL78" s="55" t="s">
        <v>473</v>
      </c>
      <c r="AM78" s="13">
        <v>0</v>
      </c>
      <c r="AN78" s="55" t="s">
        <v>473</v>
      </c>
      <c r="AO78" s="13">
        <f>[1]Final!$AQ79</f>
        <v>0</v>
      </c>
      <c r="AP78" s="13" t="s">
        <v>990</v>
      </c>
      <c r="AQ78" s="13">
        <v>0</v>
      </c>
      <c r="AR78" s="55" t="s">
        <v>473</v>
      </c>
    </row>
    <row r="79" spans="1:44" s="72" customFormat="1" ht="123" customHeight="1" x14ac:dyDescent="0.25">
      <c r="A79" s="9">
        <f t="shared" si="3"/>
        <v>78</v>
      </c>
      <c r="B79" s="13" t="s">
        <v>227</v>
      </c>
      <c r="C79" s="44" t="s">
        <v>214</v>
      </c>
      <c r="D79" s="9" t="s">
        <v>228</v>
      </c>
      <c r="E79" s="45" t="s">
        <v>42</v>
      </c>
      <c r="F79" s="45" t="s">
        <v>216</v>
      </c>
      <c r="G79" s="86" t="s">
        <v>217</v>
      </c>
      <c r="H79" s="90" t="s">
        <v>36</v>
      </c>
      <c r="I79" s="9" t="s">
        <v>230</v>
      </c>
      <c r="J79" s="78" t="s">
        <v>241</v>
      </c>
      <c r="K79" s="13">
        <v>1</v>
      </c>
      <c r="L79" s="13">
        <v>0.25</v>
      </c>
      <c r="M79" s="9" t="s">
        <v>242</v>
      </c>
      <c r="N79" s="11"/>
      <c r="O79" s="6" t="s">
        <v>152</v>
      </c>
      <c r="P79" s="6" t="s">
        <v>103</v>
      </c>
      <c r="Q79" s="107" t="s">
        <v>244</v>
      </c>
      <c r="R79" s="13">
        <v>0.65</v>
      </c>
      <c r="S79" s="13"/>
      <c r="T79" s="177">
        <f t="shared" si="2"/>
        <v>0.53172727272727272</v>
      </c>
      <c r="U79" s="13">
        <v>0</v>
      </c>
      <c r="V79" s="54"/>
      <c r="W79" s="13">
        <v>5.909090909090909E-2</v>
      </c>
      <c r="X79" s="54" t="s">
        <v>485</v>
      </c>
      <c r="Y79" s="13">
        <v>5.909090909090909E-2</v>
      </c>
      <c r="Z79" s="55" t="s">
        <v>480</v>
      </c>
      <c r="AA79" s="13">
        <v>5.909090909090909E-2</v>
      </c>
      <c r="AB79" s="55" t="s">
        <v>480</v>
      </c>
      <c r="AC79" s="13">
        <v>5.909090909090909E-2</v>
      </c>
      <c r="AD79" s="55" t="s">
        <v>486</v>
      </c>
      <c r="AE79" s="13">
        <v>5.909090909090909E-2</v>
      </c>
      <c r="AF79" s="55" t="s">
        <v>487</v>
      </c>
      <c r="AG79" s="13">
        <v>5.909090909090909E-2</v>
      </c>
      <c r="AH79" s="55" t="s">
        <v>488</v>
      </c>
      <c r="AI79" s="13">
        <v>5.909090909090909E-2</v>
      </c>
      <c r="AJ79" s="55" t="s">
        <v>489</v>
      </c>
      <c r="AK79" s="13">
        <v>5.8999999999999997E-2</v>
      </c>
      <c r="AL79" s="55" t="s">
        <v>490</v>
      </c>
      <c r="AM79" s="13">
        <v>5.909090909090909E-2</v>
      </c>
      <c r="AN79" s="55" t="s">
        <v>491</v>
      </c>
      <c r="AO79" s="13">
        <f>[1]Final!$AQ80</f>
        <v>0</v>
      </c>
      <c r="AP79" s="13" t="s">
        <v>993</v>
      </c>
      <c r="AQ79" s="13">
        <v>0</v>
      </c>
      <c r="AR79" s="55" t="s">
        <v>1078</v>
      </c>
    </row>
    <row r="80" spans="1:44" s="72" customFormat="1" ht="123" customHeight="1" x14ac:dyDescent="0.25">
      <c r="A80" s="9">
        <f t="shared" si="3"/>
        <v>79</v>
      </c>
      <c r="B80" s="13" t="s">
        <v>227</v>
      </c>
      <c r="C80" s="44" t="s">
        <v>214</v>
      </c>
      <c r="D80" s="9" t="s">
        <v>228</v>
      </c>
      <c r="E80" s="45" t="s">
        <v>42</v>
      </c>
      <c r="F80" s="45" t="s">
        <v>216</v>
      </c>
      <c r="G80" s="86" t="s">
        <v>217</v>
      </c>
      <c r="H80" s="90" t="s">
        <v>36</v>
      </c>
      <c r="I80" s="9" t="s">
        <v>230</v>
      </c>
      <c r="J80" s="78" t="s">
        <v>241</v>
      </c>
      <c r="K80" s="13">
        <v>1</v>
      </c>
      <c r="L80" s="13">
        <v>0.25</v>
      </c>
      <c r="M80" s="9" t="s">
        <v>242</v>
      </c>
      <c r="N80" s="11"/>
      <c r="O80" s="6" t="s">
        <v>152</v>
      </c>
      <c r="P80" s="6" t="s">
        <v>152</v>
      </c>
      <c r="Q80" s="107" t="s">
        <v>245</v>
      </c>
      <c r="R80" s="13">
        <v>0.1</v>
      </c>
      <c r="S80" s="13"/>
      <c r="T80" s="78">
        <f t="shared" si="2"/>
        <v>0.1</v>
      </c>
      <c r="U80" s="13">
        <v>0</v>
      </c>
      <c r="V80" s="54"/>
      <c r="W80" s="13">
        <v>0</v>
      </c>
      <c r="X80" s="54"/>
      <c r="Y80" s="13">
        <v>0</v>
      </c>
      <c r="Z80" s="55"/>
      <c r="AA80" s="13">
        <v>0</v>
      </c>
      <c r="AB80" s="55"/>
      <c r="AC80" s="13">
        <v>0</v>
      </c>
      <c r="AD80" s="55"/>
      <c r="AE80" s="13">
        <v>0.1</v>
      </c>
      <c r="AF80" s="55" t="s">
        <v>492</v>
      </c>
      <c r="AG80" s="13">
        <v>0</v>
      </c>
      <c r="AH80" s="55" t="s">
        <v>473</v>
      </c>
      <c r="AI80" s="13">
        <v>0</v>
      </c>
      <c r="AJ80" s="55" t="s">
        <v>473</v>
      </c>
      <c r="AK80" s="13">
        <v>0</v>
      </c>
      <c r="AL80" s="55" t="s">
        <v>473</v>
      </c>
      <c r="AM80" s="13">
        <v>0</v>
      </c>
      <c r="AN80" s="55" t="s">
        <v>473</v>
      </c>
      <c r="AO80" s="13">
        <f>[1]Final!$AQ81</f>
        <v>0</v>
      </c>
      <c r="AP80" s="13" t="s">
        <v>473</v>
      </c>
      <c r="AQ80" s="13">
        <v>0</v>
      </c>
      <c r="AR80" s="55" t="s">
        <v>473</v>
      </c>
    </row>
    <row r="81" spans="1:44" s="72" customFormat="1" ht="123" customHeight="1" x14ac:dyDescent="0.25">
      <c r="A81" s="9">
        <f t="shared" si="3"/>
        <v>80</v>
      </c>
      <c r="B81" s="13" t="s">
        <v>246</v>
      </c>
      <c r="C81" s="44" t="s">
        <v>214</v>
      </c>
      <c r="D81" s="9" t="s">
        <v>247</v>
      </c>
      <c r="E81" s="45" t="s">
        <v>42</v>
      </c>
      <c r="F81" s="45" t="s">
        <v>216</v>
      </c>
      <c r="G81" s="86" t="s">
        <v>217</v>
      </c>
      <c r="H81" s="90" t="s">
        <v>36</v>
      </c>
      <c r="I81" s="2" t="s">
        <v>246</v>
      </c>
      <c r="J81" s="90" t="s">
        <v>248</v>
      </c>
      <c r="K81" s="13">
        <v>1</v>
      </c>
      <c r="L81" s="13">
        <v>0.25</v>
      </c>
      <c r="M81" s="9" t="s">
        <v>249</v>
      </c>
      <c r="N81" s="11">
        <v>35805000</v>
      </c>
      <c r="O81" s="6" t="s">
        <v>102</v>
      </c>
      <c r="P81" s="6" t="s">
        <v>103</v>
      </c>
      <c r="Q81" s="107" t="s">
        <v>250</v>
      </c>
      <c r="R81" s="13">
        <v>9.0909089999999998E-2</v>
      </c>
      <c r="S81" s="13"/>
      <c r="T81" s="78">
        <f t="shared" si="2"/>
        <v>0.09</v>
      </c>
      <c r="U81" s="13">
        <v>0</v>
      </c>
      <c r="V81" s="55" t="s">
        <v>399</v>
      </c>
      <c r="W81" s="13">
        <v>0.05</v>
      </c>
      <c r="X81" s="55" t="s">
        <v>400</v>
      </c>
      <c r="Y81" s="13">
        <v>0</v>
      </c>
      <c r="Z81" s="55" t="s">
        <v>401</v>
      </c>
      <c r="AA81" s="13">
        <v>0</v>
      </c>
      <c r="AB81" s="55" t="s">
        <v>401</v>
      </c>
      <c r="AC81" s="13">
        <v>0</v>
      </c>
      <c r="AD81" s="55" t="s">
        <v>401</v>
      </c>
      <c r="AE81" s="13">
        <v>0</v>
      </c>
      <c r="AF81" s="55" t="s">
        <v>401</v>
      </c>
      <c r="AG81" s="13">
        <v>0</v>
      </c>
      <c r="AH81" s="55" t="s">
        <v>401</v>
      </c>
      <c r="AI81" s="13">
        <v>0</v>
      </c>
      <c r="AJ81" s="55" t="s">
        <v>401</v>
      </c>
      <c r="AK81" s="13">
        <v>0</v>
      </c>
      <c r="AL81" s="55" t="s">
        <v>401</v>
      </c>
      <c r="AM81" s="13">
        <v>0</v>
      </c>
      <c r="AN81" s="55"/>
      <c r="AO81" s="13">
        <v>0.04</v>
      </c>
      <c r="AP81" s="13" t="s">
        <v>473</v>
      </c>
      <c r="AQ81" s="13">
        <v>0</v>
      </c>
      <c r="AR81" s="55" t="s">
        <v>473</v>
      </c>
    </row>
    <row r="82" spans="1:44" s="72" customFormat="1" ht="123" customHeight="1" x14ac:dyDescent="0.25">
      <c r="A82" s="9">
        <f t="shared" si="3"/>
        <v>81</v>
      </c>
      <c r="B82" s="13" t="s">
        <v>246</v>
      </c>
      <c r="C82" s="44" t="s">
        <v>214</v>
      </c>
      <c r="D82" s="9" t="s">
        <v>247</v>
      </c>
      <c r="E82" s="45" t="s">
        <v>42</v>
      </c>
      <c r="F82" s="45" t="s">
        <v>216</v>
      </c>
      <c r="G82" s="86" t="s">
        <v>217</v>
      </c>
      <c r="H82" s="90" t="s">
        <v>36</v>
      </c>
      <c r="I82" s="2" t="s">
        <v>246</v>
      </c>
      <c r="J82" s="90" t="s">
        <v>248</v>
      </c>
      <c r="K82" s="13">
        <v>1</v>
      </c>
      <c r="L82" s="13">
        <v>0.25</v>
      </c>
      <c r="M82" s="9" t="s">
        <v>249</v>
      </c>
      <c r="N82" s="11"/>
      <c r="O82" s="7" t="s">
        <v>102</v>
      </c>
      <c r="P82" s="6" t="s">
        <v>103</v>
      </c>
      <c r="Q82" s="107" t="s">
        <v>251</v>
      </c>
      <c r="R82" s="13">
        <v>9.0909089999999998E-2</v>
      </c>
      <c r="S82" s="13"/>
      <c r="T82" s="78">
        <f t="shared" si="2"/>
        <v>0.09</v>
      </c>
      <c r="U82" s="13">
        <v>0.09</v>
      </c>
      <c r="V82" s="55" t="s">
        <v>402</v>
      </c>
      <c r="W82" s="13">
        <v>0</v>
      </c>
      <c r="X82" s="55" t="s">
        <v>403</v>
      </c>
      <c r="Y82" s="13">
        <v>0</v>
      </c>
      <c r="Z82" s="55" t="s">
        <v>404</v>
      </c>
      <c r="AA82" s="13">
        <v>0</v>
      </c>
      <c r="AB82" s="55" t="s">
        <v>404</v>
      </c>
      <c r="AC82" s="13">
        <v>0</v>
      </c>
      <c r="AD82" s="55" t="s">
        <v>404</v>
      </c>
      <c r="AE82" s="13">
        <v>0</v>
      </c>
      <c r="AF82" s="55" t="s">
        <v>404</v>
      </c>
      <c r="AG82" s="13">
        <v>0</v>
      </c>
      <c r="AH82" s="55" t="s">
        <v>404</v>
      </c>
      <c r="AI82" s="13">
        <v>0</v>
      </c>
      <c r="AJ82" s="55" t="s">
        <v>404</v>
      </c>
      <c r="AK82" s="13">
        <v>0</v>
      </c>
      <c r="AL82" s="55" t="s">
        <v>404</v>
      </c>
      <c r="AM82" s="13">
        <v>0</v>
      </c>
      <c r="AN82" s="55"/>
      <c r="AO82" s="13">
        <f>[1]Final!$AQ83</f>
        <v>0</v>
      </c>
      <c r="AP82" s="13" t="s">
        <v>493</v>
      </c>
      <c r="AQ82" s="13">
        <v>0</v>
      </c>
      <c r="AR82" s="55" t="s">
        <v>1079</v>
      </c>
    </row>
    <row r="83" spans="1:44" s="72" customFormat="1" ht="123" customHeight="1" x14ac:dyDescent="0.25">
      <c r="A83" s="9">
        <f t="shared" si="3"/>
        <v>82</v>
      </c>
      <c r="B83" s="13" t="s">
        <v>246</v>
      </c>
      <c r="C83" s="44" t="s">
        <v>214</v>
      </c>
      <c r="D83" s="9" t="s">
        <v>247</v>
      </c>
      <c r="E83" s="45" t="s">
        <v>42</v>
      </c>
      <c r="F83" s="45" t="s">
        <v>216</v>
      </c>
      <c r="G83" s="86" t="s">
        <v>217</v>
      </c>
      <c r="H83" s="90" t="s">
        <v>36</v>
      </c>
      <c r="I83" s="2" t="s">
        <v>246</v>
      </c>
      <c r="J83" s="90" t="s">
        <v>248</v>
      </c>
      <c r="K83" s="13">
        <v>1</v>
      </c>
      <c r="L83" s="13">
        <v>0.25</v>
      </c>
      <c r="M83" s="9" t="s">
        <v>249</v>
      </c>
      <c r="N83" s="11"/>
      <c r="O83" s="7" t="s">
        <v>102</v>
      </c>
      <c r="P83" s="6" t="s">
        <v>103</v>
      </c>
      <c r="Q83" s="107" t="s">
        <v>252</v>
      </c>
      <c r="R83" s="13">
        <v>9.0909089999999998E-2</v>
      </c>
      <c r="S83" s="13"/>
      <c r="T83" s="78">
        <f t="shared" si="2"/>
        <v>0.11500000000000002</v>
      </c>
      <c r="U83" s="13">
        <v>0</v>
      </c>
      <c r="V83" s="55" t="s">
        <v>405</v>
      </c>
      <c r="W83" s="13">
        <v>7.4999999999999997E-3</v>
      </c>
      <c r="X83" s="55" t="s">
        <v>405</v>
      </c>
      <c r="Y83" s="13">
        <v>0</v>
      </c>
      <c r="Z83" s="55" t="s">
        <v>401</v>
      </c>
      <c r="AA83" s="13">
        <v>0</v>
      </c>
      <c r="AB83" s="55" t="s">
        <v>401</v>
      </c>
      <c r="AC83" s="13">
        <v>0</v>
      </c>
      <c r="AD83" s="55" t="s">
        <v>401</v>
      </c>
      <c r="AE83" s="13">
        <v>0</v>
      </c>
      <c r="AF83" s="55" t="s">
        <v>401</v>
      </c>
      <c r="AG83" s="13">
        <v>0.1</v>
      </c>
      <c r="AH83" s="55" t="s">
        <v>406</v>
      </c>
      <c r="AI83" s="13">
        <v>7.4999999999999997E-3</v>
      </c>
      <c r="AJ83" s="55" t="s">
        <v>407</v>
      </c>
      <c r="AK83" s="13">
        <v>0</v>
      </c>
      <c r="AL83" s="55" t="s">
        <v>408</v>
      </c>
      <c r="AM83" s="13">
        <v>0</v>
      </c>
      <c r="AN83" s="55" t="s">
        <v>409</v>
      </c>
      <c r="AO83" s="13">
        <f>[1]Final!$AQ84</f>
        <v>0</v>
      </c>
      <c r="AP83" s="13" t="s">
        <v>473</v>
      </c>
      <c r="AQ83" s="13">
        <v>0</v>
      </c>
      <c r="AR83" s="55" t="s">
        <v>473</v>
      </c>
    </row>
    <row r="84" spans="1:44" s="72" customFormat="1" ht="123" customHeight="1" x14ac:dyDescent="0.25">
      <c r="A84" s="9">
        <f t="shared" si="3"/>
        <v>83</v>
      </c>
      <c r="B84" s="13" t="s">
        <v>246</v>
      </c>
      <c r="C84" s="44" t="s">
        <v>214</v>
      </c>
      <c r="D84" s="9" t="s">
        <v>247</v>
      </c>
      <c r="E84" s="45" t="s">
        <v>42</v>
      </c>
      <c r="F84" s="45" t="s">
        <v>216</v>
      </c>
      <c r="G84" s="86" t="s">
        <v>217</v>
      </c>
      <c r="H84" s="90" t="s">
        <v>36</v>
      </c>
      <c r="I84" s="2" t="s">
        <v>246</v>
      </c>
      <c r="J84" s="90" t="s">
        <v>248</v>
      </c>
      <c r="K84" s="13">
        <v>1</v>
      </c>
      <c r="L84" s="13">
        <v>0.25</v>
      </c>
      <c r="M84" s="9" t="s">
        <v>249</v>
      </c>
      <c r="N84" s="11"/>
      <c r="O84" s="7" t="s">
        <v>102</v>
      </c>
      <c r="P84" s="6" t="s">
        <v>103</v>
      </c>
      <c r="Q84" s="107" t="s">
        <v>253</v>
      </c>
      <c r="R84" s="13">
        <v>9.0909089999999998E-2</v>
      </c>
      <c r="S84" s="13"/>
      <c r="T84" s="78">
        <f t="shared" si="2"/>
        <v>5.2499999999999998E-2</v>
      </c>
      <c r="U84" s="13">
        <v>0</v>
      </c>
      <c r="V84" s="55" t="s">
        <v>410</v>
      </c>
      <c r="W84" s="13">
        <v>7.4999999999999997E-3</v>
      </c>
      <c r="X84" s="55" t="s">
        <v>410</v>
      </c>
      <c r="Y84" s="13">
        <v>7.4999999999999997E-3</v>
      </c>
      <c r="Z84" s="55" t="s">
        <v>411</v>
      </c>
      <c r="AA84" s="13">
        <v>7.4999999999999997E-3</v>
      </c>
      <c r="AB84" s="55" t="s">
        <v>412</v>
      </c>
      <c r="AC84" s="13">
        <v>7.4999999999999997E-3</v>
      </c>
      <c r="AD84" s="55" t="s">
        <v>413</v>
      </c>
      <c r="AE84" s="13">
        <v>7.4999999999999997E-3</v>
      </c>
      <c r="AF84" s="55" t="s">
        <v>414</v>
      </c>
      <c r="AG84" s="13">
        <v>7.4999999999999997E-3</v>
      </c>
      <c r="AH84" s="55" t="s">
        <v>415</v>
      </c>
      <c r="AI84" s="13">
        <v>7.4999999999999997E-3</v>
      </c>
      <c r="AJ84" s="55" t="s">
        <v>416</v>
      </c>
      <c r="AK84" s="13">
        <v>0</v>
      </c>
      <c r="AL84" s="55" t="s">
        <v>417</v>
      </c>
      <c r="AM84" s="13">
        <v>0</v>
      </c>
      <c r="AN84" s="55"/>
      <c r="AO84" s="13">
        <f>[1]Final!$AQ85</f>
        <v>0</v>
      </c>
      <c r="AP84" s="13" t="s">
        <v>493</v>
      </c>
      <c r="AQ84" s="13">
        <v>0</v>
      </c>
      <c r="AR84" s="55" t="s">
        <v>1080</v>
      </c>
    </row>
    <row r="85" spans="1:44" s="72" customFormat="1" ht="123" customHeight="1" x14ac:dyDescent="0.25">
      <c r="A85" s="9">
        <f t="shared" si="3"/>
        <v>84</v>
      </c>
      <c r="B85" s="13" t="s">
        <v>246</v>
      </c>
      <c r="C85" s="44" t="s">
        <v>214</v>
      </c>
      <c r="D85" s="9" t="s">
        <v>247</v>
      </c>
      <c r="E85" s="45" t="s">
        <v>42</v>
      </c>
      <c r="F85" s="45" t="s">
        <v>216</v>
      </c>
      <c r="G85" s="86" t="s">
        <v>217</v>
      </c>
      <c r="H85" s="90" t="s">
        <v>36</v>
      </c>
      <c r="I85" s="2" t="s">
        <v>246</v>
      </c>
      <c r="J85" s="90" t="s">
        <v>248</v>
      </c>
      <c r="K85" s="13">
        <v>1</v>
      </c>
      <c r="L85" s="13">
        <v>0.25</v>
      </c>
      <c r="M85" s="9" t="s">
        <v>249</v>
      </c>
      <c r="N85" s="11"/>
      <c r="O85" s="7" t="s">
        <v>102</v>
      </c>
      <c r="P85" s="6" t="s">
        <v>103</v>
      </c>
      <c r="Q85" s="107" t="s">
        <v>254</v>
      </c>
      <c r="R85" s="13">
        <v>9.0909089999999998E-2</v>
      </c>
      <c r="S85" s="13"/>
      <c r="T85" s="78">
        <f t="shared" si="2"/>
        <v>8.4999999999999992E-2</v>
      </c>
      <c r="U85" s="13">
        <v>0</v>
      </c>
      <c r="V85" s="55" t="s">
        <v>418</v>
      </c>
      <c r="W85" s="13">
        <v>7.4999999999999997E-3</v>
      </c>
      <c r="X85" s="55" t="s">
        <v>419</v>
      </c>
      <c r="Y85" s="13">
        <v>7.4999999999999997E-3</v>
      </c>
      <c r="Z85" s="55" t="s">
        <v>420</v>
      </c>
      <c r="AA85" s="13">
        <v>0.01</v>
      </c>
      <c r="AB85" s="55" t="s">
        <v>421</v>
      </c>
      <c r="AC85" s="13">
        <v>0.01</v>
      </c>
      <c r="AD85" s="55" t="s">
        <v>422</v>
      </c>
      <c r="AE85" s="13">
        <v>0.01</v>
      </c>
      <c r="AF85" s="55" t="s">
        <v>423</v>
      </c>
      <c r="AG85" s="13">
        <v>0</v>
      </c>
      <c r="AH85" s="55" t="s">
        <v>424</v>
      </c>
      <c r="AI85" s="13">
        <v>0.01</v>
      </c>
      <c r="AJ85" s="55" t="s">
        <v>425</v>
      </c>
      <c r="AK85" s="13">
        <v>0.01</v>
      </c>
      <c r="AL85" s="55" t="s">
        <v>426</v>
      </c>
      <c r="AM85" s="13">
        <v>0</v>
      </c>
      <c r="AN85" s="55" t="s">
        <v>1081</v>
      </c>
      <c r="AO85" s="13">
        <v>0.01</v>
      </c>
      <c r="AP85" s="55" t="s">
        <v>1082</v>
      </c>
      <c r="AQ85" s="13">
        <v>0.01</v>
      </c>
      <c r="AR85" s="55" t="s">
        <v>1083</v>
      </c>
    </row>
    <row r="86" spans="1:44" s="72" customFormat="1" ht="123" customHeight="1" x14ac:dyDescent="0.25">
      <c r="A86" s="9">
        <f t="shared" si="3"/>
        <v>85</v>
      </c>
      <c r="B86" s="13" t="s">
        <v>246</v>
      </c>
      <c r="C86" s="44" t="s">
        <v>214</v>
      </c>
      <c r="D86" s="9" t="s">
        <v>247</v>
      </c>
      <c r="E86" s="45" t="s">
        <v>42</v>
      </c>
      <c r="F86" s="45" t="s">
        <v>216</v>
      </c>
      <c r="G86" s="86" t="s">
        <v>217</v>
      </c>
      <c r="H86" s="90" t="s">
        <v>36</v>
      </c>
      <c r="I86" s="2" t="s">
        <v>246</v>
      </c>
      <c r="J86" s="90" t="s">
        <v>248</v>
      </c>
      <c r="K86" s="13">
        <v>1</v>
      </c>
      <c r="L86" s="13">
        <v>0.25</v>
      </c>
      <c r="M86" s="9" t="s">
        <v>249</v>
      </c>
      <c r="N86" s="11"/>
      <c r="O86" s="7" t="s">
        <v>102</v>
      </c>
      <c r="P86" s="6" t="s">
        <v>103</v>
      </c>
      <c r="Q86" s="107" t="s">
        <v>255</v>
      </c>
      <c r="R86" s="13">
        <v>9.0909089999999998E-2</v>
      </c>
      <c r="S86" s="13"/>
      <c r="T86" s="78">
        <f t="shared" si="2"/>
        <v>0.09</v>
      </c>
      <c r="U86" s="13">
        <v>0</v>
      </c>
      <c r="V86" s="55" t="s">
        <v>427</v>
      </c>
      <c r="W86" s="13">
        <v>0</v>
      </c>
      <c r="X86" s="55" t="s">
        <v>428</v>
      </c>
      <c r="Y86" s="13">
        <v>0</v>
      </c>
      <c r="Z86" s="55" t="s">
        <v>401</v>
      </c>
      <c r="AA86" s="13">
        <v>0</v>
      </c>
      <c r="AB86" s="55" t="s">
        <v>401</v>
      </c>
      <c r="AC86" s="13">
        <v>0</v>
      </c>
      <c r="AD86" s="55" t="s">
        <v>401</v>
      </c>
      <c r="AE86" s="13">
        <v>0</v>
      </c>
      <c r="AF86" s="55" t="s">
        <v>401</v>
      </c>
      <c r="AG86" s="13">
        <v>0</v>
      </c>
      <c r="AH86" s="55" t="s">
        <v>401</v>
      </c>
      <c r="AI86" s="13">
        <v>0</v>
      </c>
      <c r="AJ86" s="55" t="s">
        <v>401</v>
      </c>
      <c r="AK86" s="13">
        <v>0</v>
      </c>
      <c r="AL86" s="55" t="s">
        <v>429</v>
      </c>
      <c r="AM86" s="13">
        <v>0</v>
      </c>
      <c r="AN86" s="55" t="s">
        <v>1084</v>
      </c>
      <c r="AO86" s="13">
        <v>0.09</v>
      </c>
      <c r="AP86" s="55" t="s">
        <v>1084</v>
      </c>
      <c r="AQ86" s="13">
        <v>0</v>
      </c>
      <c r="AR86" s="55" t="s">
        <v>1085</v>
      </c>
    </row>
    <row r="87" spans="1:44" s="72" customFormat="1" ht="123" customHeight="1" x14ac:dyDescent="0.25">
      <c r="A87" s="9">
        <f t="shared" si="3"/>
        <v>86</v>
      </c>
      <c r="B87" s="13" t="s">
        <v>246</v>
      </c>
      <c r="C87" s="44" t="s">
        <v>214</v>
      </c>
      <c r="D87" s="9" t="s">
        <v>247</v>
      </c>
      <c r="E87" s="45" t="s">
        <v>42</v>
      </c>
      <c r="F87" s="45" t="s">
        <v>216</v>
      </c>
      <c r="G87" s="86" t="s">
        <v>217</v>
      </c>
      <c r="H87" s="90" t="s">
        <v>36</v>
      </c>
      <c r="I87" s="2" t="s">
        <v>246</v>
      </c>
      <c r="J87" s="90" t="s">
        <v>248</v>
      </c>
      <c r="K87" s="13">
        <v>1</v>
      </c>
      <c r="L87" s="13">
        <v>0.25</v>
      </c>
      <c r="M87" s="9" t="s">
        <v>249</v>
      </c>
      <c r="N87" s="11"/>
      <c r="O87" s="7" t="s">
        <v>102</v>
      </c>
      <c r="P87" s="6" t="s">
        <v>103</v>
      </c>
      <c r="Q87" s="107" t="s">
        <v>256</v>
      </c>
      <c r="R87" s="13">
        <v>9.0909089999999998E-2</v>
      </c>
      <c r="S87" s="13"/>
      <c r="T87" s="78">
        <f t="shared" si="2"/>
        <v>0.08</v>
      </c>
      <c r="U87" s="13">
        <v>0</v>
      </c>
      <c r="V87" s="55" t="s">
        <v>430</v>
      </c>
      <c r="W87" s="13">
        <v>0.01</v>
      </c>
      <c r="X87" s="55" t="s">
        <v>431</v>
      </c>
      <c r="Y87" s="13">
        <v>0.01</v>
      </c>
      <c r="Z87" s="55" t="s">
        <v>432</v>
      </c>
      <c r="AA87" s="13">
        <v>0.02</v>
      </c>
      <c r="AB87" s="55" t="s">
        <v>433</v>
      </c>
      <c r="AC87" s="13">
        <v>0.01</v>
      </c>
      <c r="AD87" s="55" t="s">
        <v>434</v>
      </c>
      <c r="AE87" s="13">
        <v>0.03</v>
      </c>
      <c r="AF87" s="55" t="s">
        <v>435</v>
      </c>
      <c r="AG87" s="13">
        <v>0</v>
      </c>
      <c r="AH87" s="55" t="s">
        <v>435</v>
      </c>
      <c r="AI87" s="13">
        <v>0</v>
      </c>
      <c r="AJ87" s="55" t="s">
        <v>435</v>
      </c>
      <c r="AK87" s="13">
        <v>0</v>
      </c>
      <c r="AL87" s="55" t="s">
        <v>435</v>
      </c>
      <c r="AM87" s="13">
        <v>0</v>
      </c>
      <c r="AN87" s="55"/>
      <c r="AO87" s="13">
        <f>[1]Final!$AQ88</f>
        <v>0</v>
      </c>
      <c r="AP87" s="33"/>
      <c r="AQ87" s="13">
        <v>0</v>
      </c>
      <c r="AR87" s="55" t="s">
        <v>1086</v>
      </c>
    </row>
    <row r="88" spans="1:44" s="72" customFormat="1" ht="123" customHeight="1" x14ac:dyDescent="0.25">
      <c r="A88" s="9">
        <f t="shared" si="3"/>
        <v>87</v>
      </c>
      <c r="B88" s="13" t="s">
        <v>246</v>
      </c>
      <c r="C88" s="44" t="s">
        <v>214</v>
      </c>
      <c r="D88" s="9" t="s">
        <v>247</v>
      </c>
      <c r="E88" s="45" t="s">
        <v>42</v>
      </c>
      <c r="F88" s="45" t="s">
        <v>216</v>
      </c>
      <c r="G88" s="86" t="s">
        <v>217</v>
      </c>
      <c r="H88" s="90" t="s">
        <v>36</v>
      </c>
      <c r="I88" s="2" t="s">
        <v>246</v>
      </c>
      <c r="J88" s="90" t="s">
        <v>248</v>
      </c>
      <c r="K88" s="13">
        <v>1</v>
      </c>
      <c r="L88" s="13">
        <v>0.25</v>
      </c>
      <c r="M88" s="9" t="s">
        <v>249</v>
      </c>
      <c r="N88" s="11"/>
      <c r="O88" s="7" t="s">
        <v>102</v>
      </c>
      <c r="P88" s="6" t="s">
        <v>103</v>
      </c>
      <c r="Q88" s="107" t="s">
        <v>257</v>
      </c>
      <c r="R88" s="13">
        <v>9.0909089999999998E-2</v>
      </c>
      <c r="S88" s="13"/>
      <c r="T88" s="78">
        <f t="shared" si="2"/>
        <v>0</v>
      </c>
      <c r="U88" s="13">
        <v>0</v>
      </c>
      <c r="V88" s="55" t="s">
        <v>401</v>
      </c>
      <c r="W88" s="13">
        <v>0</v>
      </c>
      <c r="X88" s="55" t="s">
        <v>401</v>
      </c>
      <c r="Y88" s="13">
        <v>0</v>
      </c>
      <c r="Z88" s="55" t="s">
        <v>401</v>
      </c>
      <c r="AA88" s="13">
        <v>0</v>
      </c>
      <c r="AB88" s="55" t="s">
        <v>401</v>
      </c>
      <c r="AC88" s="13">
        <v>0</v>
      </c>
      <c r="AD88" s="55" t="s">
        <v>401</v>
      </c>
      <c r="AE88" s="13">
        <v>0</v>
      </c>
      <c r="AF88" s="55" t="s">
        <v>401</v>
      </c>
      <c r="AG88" s="13">
        <v>0</v>
      </c>
      <c r="AH88" s="55" t="s">
        <v>401</v>
      </c>
      <c r="AI88" s="13">
        <v>0</v>
      </c>
      <c r="AJ88" s="55" t="s">
        <v>401</v>
      </c>
      <c r="AK88" s="13">
        <v>0</v>
      </c>
      <c r="AL88" s="55" t="s">
        <v>401</v>
      </c>
      <c r="AM88" s="13">
        <v>0</v>
      </c>
      <c r="AN88" s="55"/>
      <c r="AO88" s="13">
        <f>[1]Final!$AQ89</f>
        <v>0</v>
      </c>
      <c r="AP88" s="33"/>
      <c r="AQ88" s="13">
        <v>0</v>
      </c>
      <c r="AR88" s="55" t="s">
        <v>1087</v>
      </c>
    </row>
    <row r="89" spans="1:44" s="72" customFormat="1" ht="123" customHeight="1" x14ac:dyDescent="0.25">
      <c r="A89" s="9">
        <f t="shared" si="3"/>
        <v>88</v>
      </c>
      <c r="B89" s="13" t="s">
        <v>246</v>
      </c>
      <c r="C89" s="44" t="s">
        <v>214</v>
      </c>
      <c r="D89" s="9" t="s">
        <v>247</v>
      </c>
      <c r="E89" s="45" t="s">
        <v>42</v>
      </c>
      <c r="F89" s="45" t="s">
        <v>216</v>
      </c>
      <c r="G89" s="86" t="s">
        <v>217</v>
      </c>
      <c r="H89" s="90" t="s">
        <v>36</v>
      </c>
      <c r="I89" s="2" t="s">
        <v>246</v>
      </c>
      <c r="J89" s="90" t="s">
        <v>248</v>
      </c>
      <c r="K89" s="13">
        <v>1</v>
      </c>
      <c r="L89" s="13">
        <v>0.25</v>
      </c>
      <c r="M89" s="9" t="s">
        <v>249</v>
      </c>
      <c r="N89" s="11"/>
      <c r="O89" s="7" t="s">
        <v>102</v>
      </c>
      <c r="P89" s="6" t="s">
        <v>103</v>
      </c>
      <c r="Q89" s="107" t="s">
        <v>258</v>
      </c>
      <c r="R89" s="13">
        <v>9.0909089999999998E-2</v>
      </c>
      <c r="S89" s="13"/>
      <c r="T89" s="78">
        <f t="shared" si="2"/>
        <v>8.5000000000000006E-2</v>
      </c>
      <c r="U89" s="13">
        <v>0</v>
      </c>
      <c r="V89" s="55" t="s">
        <v>436</v>
      </c>
      <c r="W89" s="13">
        <v>7.4999999999999997E-3</v>
      </c>
      <c r="X89" s="55" t="s">
        <v>437</v>
      </c>
      <c r="Y89" s="13">
        <v>0</v>
      </c>
      <c r="Z89" s="55" t="s">
        <v>401</v>
      </c>
      <c r="AA89" s="13">
        <v>0</v>
      </c>
      <c r="AB89" s="55" t="s">
        <v>401</v>
      </c>
      <c r="AC89" s="13">
        <v>0</v>
      </c>
      <c r="AD89" s="55" t="s">
        <v>401</v>
      </c>
      <c r="AE89" s="13">
        <v>0</v>
      </c>
      <c r="AF89" s="55" t="s">
        <v>401</v>
      </c>
      <c r="AG89" s="13">
        <v>7.4999999999999997E-3</v>
      </c>
      <c r="AH89" s="55" t="s">
        <v>438</v>
      </c>
      <c r="AI89" s="13">
        <v>0</v>
      </c>
      <c r="AJ89" s="55" t="s">
        <v>439</v>
      </c>
      <c r="AK89" s="13">
        <v>7.0000000000000007E-2</v>
      </c>
      <c r="AL89" s="55" t="s">
        <v>440</v>
      </c>
      <c r="AM89" s="13">
        <v>0</v>
      </c>
      <c r="AN89" s="55" t="s">
        <v>440</v>
      </c>
      <c r="AO89" s="13">
        <f>[1]Final!$AQ90</f>
        <v>0</v>
      </c>
      <c r="AP89" s="55" t="s">
        <v>440</v>
      </c>
      <c r="AQ89" s="13">
        <v>0</v>
      </c>
      <c r="AR89" s="55" t="s">
        <v>440</v>
      </c>
    </row>
    <row r="90" spans="1:44" s="72" customFormat="1" ht="123" customHeight="1" x14ac:dyDescent="0.25">
      <c r="A90" s="9">
        <f t="shared" si="3"/>
        <v>89</v>
      </c>
      <c r="B90" s="13" t="s">
        <v>246</v>
      </c>
      <c r="C90" s="44" t="s">
        <v>214</v>
      </c>
      <c r="D90" s="9" t="s">
        <v>247</v>
      </c>
      <c r="E90" s="45" t="s">
        <v>42</v>
      </c>
      <c r="F90" s="45" t="s">
        <v>216</v>
      </c>
      <c r="G90" s="86" t="s">
        <v>217</v>
      </c>
      <c r="H90" s="90" t="s">
        <v>36</v>
      </c>
      <c r="I90" s="2" t="s">
        <v>246</v>
      </c>
      <c r="J90" s="90" t="s">
        <v>248</v>
      </c>
      <c r="K90" s="13">
        <v>1</v>
      </c>
      <c r="L90" s="13">
        <v>0.25</v>
      </c>
      <c r="M90" s="9" t="s">
        <v>249</v>
      </c>
      <c r="N90" s="11"/>
      <c r="O90" s="7" t="s">
        <v>102</v>
      </c>
      <c r="P90" s="6" t="s">
        <v>103</v>
      </c>
      <c r="Q90" s="107" t="s">
        <v>259</v>
      </c>
      <c r="R90" s="13">
        <v>9.0909089999999998E-2</v>
      </c>
      <c r="S90" s="13"/>
      <c r="T90" s="78">
        <f t="shared" si="2"/>
        <v>0.09</v>
      </c>
      <c r="U90" s="13">
        <v>0</v>
      </c>
      <c r="V90" s="55" t="s">
        <v>441</v>
      </c>
      <c r="W90" s="13">
        <v>0</v>
      </c>
      <c r="X90" s="55" t="s">
        <v>441</v>
      </c>
      <c r="Y90" s="13">
        <v>0.01</v>
      </c>
      <c r="Z90" s="55" t="s">
        <v>442</v>
      </c>
      <c r="AA90" s="13">
        <v>0.02</v>
      </c>
      <c r="AB90" s="55" t="s">
        <v>443</v>
      </c>
      <c r="AC90" s="13">
        <v>0</v>
      </c>
      <c r="AD90" s="55" t="s">
        <v>443</v>
      </c>
      <c r="AE90" s="13">
        <v>0</v>
      </c>
      <c r="AF90" s="55" t="s">
        <v>443</v>
      </c>
      <c r="AG90" s="13">
        <v>0.03</v>
      </c>
      <c r="AH90" s="55" t="s">
        <v>444</v>
      </c>
      <c r="AI90" s="13">
        <v>0</v>
      </c>
      <c r="AJ90" s="55" t="s">
        <v>445</v>
      </c>
      <c r="AK90" s="13">
        <v>0</v>
      </c>
      <c r="AL90" s="55" t="s">
        <v>445</v>
      </c>
      <c r="AM90" s="13">
        <v>0</v>
      </c>
      <c r="AN90" s="55" t="s">
        <v>1088</v>
      </c>
      <c r="AO90" s="13">
        <v>0.03</v>
      </c>
      <c r="AP90" s="55" t="s">
        <v>1089</v>
      </c>
      <c r="AQ90" s="13">
        <v>0</v>
      </c>
      <c r="AR90" s="55" t="s">
        <v>1090</v>
      </c>
    </row>
    <row r="91" spans="1:44" s="72" customFormat="1" ht="123" customHeight="1" x14ac:dyDescent="0.25">
      <c r="A91" s="9">
        <f t="shared" si="3"/>
        <v>90</v>
      </c>
      <c r="B91" s="13" t="s">
        <v>246</v>
      </c>
      <c r="C91" s="44" t="s">
        <v>214</v>
      </c>
      <c r="D91" s="9" t="s">
        <v>247</v>
      </c>
      <c r="E91" s="45" t="s">
        <v>42</v>
      </c>
      <c r="F91" s="45" t="s">
        <v>216</v>
      </c>
      <c r="G91" s="86" t="s">
        <v>217</v>
      </c>
      <c r="H91" s="90" t="s">
        <v>36</v>
      </c>
      <c r="I91" s="2" t="s">
        <v>246</v>
      </c>
      <c r="J91" s="90" t="s">
        <v>248</v>
      </c>
      <c r="K91" s="13">
        <v>1</v>
      </c>
      <c r="L91" s="13">
        <v>0.25</v>
      </c>
      <c r="M91" s="9" t="s">
        <v>249</v>
      </c>
      <c r="N91" s="11"/>
      <c r="O91" s="7" t="s">
        <v>102</v>
      </c>
      <c r="P91" s="6" t="s">
        <v>103</v>
      </c>
      <c r="Q91" s="107" t="s">
        <v>260</v>
      </c>
      <c r="R91" s="13">
        <v>9.0909089999999998E-2</v>
      </c>
      <c r="S91" s="13"/>
      <c r="T91" s="78">
        <f t="shared" si="2"/>
        <v>8.7499999999999994E-2</v>
      </c>
      <c r="U91" s="13">
        <v>0</v>
      </c>
      <c r="V91" s="55" t="s">
        <v>446</v>
      </c>
      <c r="W91" s="13">
        <v>7.4999999999999997E-3</v>
      </c>
      <c r="X91" s="55" t="s">
        <v>447</v>
      </c>
      <c r="Y91" s="13">
        <v>7.4999999999999997E-3</v>
      </c>
      <c r="Z91" s="55" t="s">
        <v>448</v>
      </c>
      <c r="AA91" s="13">
        <v>0.03</v>
      </c>
      <c r="AB91" s="55" t="s">
        <v>449</v>
      </c>
      <c r="AC91" s="13">
        <v>7.4999999999999997E-3</v>
      </c>
      <c r="AD91" s="55" t="s">
        <v>450</v>
      </c>
      <c r="AE91" s="13">
        <v>7.4999999999999997E-3</v>
      </c>
      <c r="AF91" s="55" t="s">
        <v>451</v>
      </c>
      <c r="AG91" s="13">
        <v>0.02</v>
      </c>
      <c r="AH91" s="55" t="s">
        <v>452</v>
      </c>
      <c r="AI91" s="13">
        <v>7.4999999999999997E-3</v>
      </c>
      <c r="AJ91" s="55" t="s">
        <v>453</v>
      </c>
      <c r="AK91" s="13">
        <v>0</v>
      </c>
      <c r="AL91" s="55" t="s">
        <v>454</v>
      </c>
      <c r="AM91" s="13">
        <v>0</v>
      </c>
      <c r="AN91" s="55" t="s">
        <v>1091</v>
      </c>
      <c r="AO91" s="13">
        <f>[1]Final!$AQ92</f>
        <v>0</v>
      </c>
      <c r="AP91" s="33" t="s">
        <v>1092</v>
      </c>
      <c r="AQ91" s="13">
        <v>0</v>
      </c>
      <c r="AR91" s="55" t="s">
        <v>1093</v>
      </c>
    </row>
    <row r="92" spans="1:44" s="72" customFormat="1" ht="123" customHeight="1" x14ac:dyDescent="0.25">
      <c r="A92" s="9">
        <f t="shared" si="3"/>
        <v>91</v>
      </c>
      <c r="B92" s="13" t="s">
        <v>261</v>
      </c>
      <c r="C92" s="44" t="s">
        <v>214</v>
      </c>
      <c r="D92" s="9" t="s">
        <v>228</v>
      </c>
      <c r="E92" s="45" t="s">
        <v>42</v>
      </c>
      <c r="F92" s="45" t="s">
        <v>216</v>
      </c>
      <c r="G92" s="86" t="s">
        <v>217</v>
      </c>
      <c r="H92" s="87" t="s">
        <v>31</v>
      </c>
      <c r="I92" s="3" t="s">
        <v>261</v>
      </c>
      <c r="J92" s="88" t="s">
        <v>45</v>
      </c>
      <c r="K92" s="13">
        <v>1</v>
      </c>
      <c r="L92" s="13">
        <v>0.5</v>
      </c>
      <c r="M92" s="9" t="s">
        <v>262</v>
      </c>
      <c r="N92" s="11">
        <v>94949553</v>
      </c>
      <c r="O92" s="6" t="s">
        <v>123</v>
      </c>
      <c r="P92" s="6" t="s">
        <v>103</v>
      </c>
      <c r="Q92" s="107" t="s">
        <v>263</v>
      </c>
      <c r="R92" s="13">
        <v>1</v>
      </c>
      <c r="S92" s="13"/>
      <c r="T92" s="177">
        <f t="shared" si="2"/>
        <v>1</v>
      </c>
      <c r="U92" s="13">
        <v>0</v>
      </c>
      <c r="V92" s="55" t="s">
        <v>923</v>
      </c>
      <c r="W92" s="13">
        <v>0</v>
      </c>
      <c r="X92" s="55" t="s">
        <v>923</v>
      </c>
      <c r="Y92" s="13">
        <v>0.05</v>
      </c>
      <c r="Z92" s="55" t="s">
        <v>924</v>
      </c>
      <c r="AA92" s="13">
        <v>0.1</v>
      </c>
      <c r="AB92" s="55" t="s">
        <v>925</v>
      </c>
      <c r="AC92" s="13">
        <v>0.05</v>
      </c>
      <c r="AD92" s="55" t="s">
        <v>926</v>
      </c>
      <c r="AE92" s="13">
        <v>0.1</v>
      </c>
      <c r="AF92" s="55" t="s">
        <v>927</v>
      </c>
      <c r="AG92" s="13">
        <v>0.1</v>
      </c>
      <c r="AH92" s="55" t="s">
        <v>928</v>
      </c>
      <c r="AI92" s="13">
        <v>0.15</v>
      </c>
      <c r="AJ92" s="55" t="s">
        <v>929</v>
      </c>
      <c r="AK92" s="13">
        <v>0.15</v>
      </c>
      <c r="AL92" s="142" t="s">
        <v>929</v>
      </c>
      <c r="AM92" s="13">
        <v>0.15</v>
      </c>
      <c r="AN92" s="142" t="s">
        <v>929</v>
      </c>
      <c r="AO92" s="13">
        <f>[1]Final!$AQ93</f>
        <v>0</v>
      </c>
      <c r="AP92" s="142" t="s">
        <v>929</v>
      </c>
      <c r="AQ92" s="107">
        <v>0.15</v>
      </c>
      <c r="AR92" s="55" t="s">
        <v>1012</v>
      </c>
    </row>
    <row r="93" spans="1:44" s="1" customFormat="1" ht="137.25" customHeight="1" x14ac:dyDescent="0.25">
      <c r="A93" s="9">
        <f t="shared" si="3"/>
        <v>92</v>
      </c>
      <c r="B93" s="9" t="s">
        <v>264</v>
      </c>
      <c r="C93" s="44" t="s">
        <v>214</v>
      </c>
      <c r="D93" s="9" t="s">
        <v>247</v>
      </c>
      <c r="E93" s="45" t="s">
        <v>42</v>
      </c>
      <c r="F93" s="45" t="s">
        <v>216</v>
      </c>
      <c r="G93" s="46" t="s">
        <v>217</v>
      </c>
      <c r="H93" s="48" t="s">
        <v>265</v>
      </c>
      <c r="I93" s="9" t="s">
        <v>266</v>
      </c>
      <c r="J93" s="49" t="s">
        <v>43</v>
      </c>
      <c r="K93" s="5">
        <v>0.5</v>
      </c>
      <c r="L93" s="81">
        <v>0.125</v>
      </c>
      <c r="M93" s="9" t="s">
        <v>267</v>
      </c>
      <c r="N93" s="117">
        <v>151262441</v>
      </c>
      <c r="O93" s="7" t="s">
        <v>102</v>
      </c>
      <c r="P93" s="6" t="s">
        <v>102</v>
      </c>
      <c r="Q93" s="175" t="s">
        <v>268</v>
      </c>
      <c r="R93" s="5">
        <v>0.3</v>
      </c>
      <c r="S93" s="5"/>
      <c r="T93" s="78">
        <f t="shared" si="2"/>
        <v>0.3</v>
      </c>
      <c r="U93" s="13">
        <v>0.3</v>
      </c>
      <c r="V93" s="55" t="s">
        <v>497</v>
      </c>
      <c r="W93" s="13">
        <v>0</v>
      </c>
      <c r="X93" s="55"/>
      <c r="Y93" s="13">
        <v>0</v>
      </c>
      <c r="Z93" s="55"/>
      <c r="AA93" s="13">
        <v>0</v>
      </c>
      <c r="AB93" s="55"/>
      <c r="AC93" s="13">
        <v>0</v>
      </c>
      <c r="AD93" s="55"/>
      <c r="AE93" s="13">
        <v>0</v>
      </c>
      <c r="AF93" s="55"/>
      <c r="AG93" s="13">
        <v>0</v>
      </c>
      <c r="AH93" s="55"/>
      <c r="AI93" s="13">
        <v>0</v>
      </c>
      <c r="AJ93" s="55"/>
      <c r="AK93" s="13">
        <v>0</v>
      </c>
      <c r="AL93" s="55"/>
      <c r="AM93" s="13">
        <v>0</v>
      </c>
      <c r="AN93" s="55"/>
      <c r="AO93" s="13">
        <f>[1]Final!$AQ94</f>
        <v>0</v>
      </c>
      <c r="AP93" s="140"/>
      <c r="AQ93" s="13">
        <v>0</v>
      </c>
      <c r="AR93" s="55"/>
    </row>
    <row r="94" spans="1:44" s="1" customFormat="1" ht="123" customHeight="1" x14ac:dyDescent="0.25">
      <c r="A94" s="9">
        <f t="shared" si="3"/>
        <v>93</v>
      </c>
      <c r="B94" s="9" t="s">
        <v>264</v>
      </c>
      <c r="C94" s="44" t="s">
        <v>214</v>
      </c>
      <c r="D94" s="9" t="s">
        <v>247</v>
      </c>
      <c r="E94" s="45" t="s">
        <v>42</v>
      </c>
      <c r="F94" s="45" t="s">
        <v>216</v>
      </c>
      <c r="G94" s="46" t="s">
        <v>217</v>
      </c>
      <c r="H94" s="48" t="s">
        <v>265</v>
      </c>
      <c r="I94" s="9" t="s">
        <v>266</v>
      </c>
      <c r="J94" s="49" t="s">
        <v>43</v>
      </c>
      <c r="K94" s="5">
        <v>0.5</v>
      </c>
      <c r="L94" s="81">
        <v>0.125</v>
      </c>
      <c r="M94" s="9" t="s">
        <v>267</v>
      </c>
      <c r="N94" s="11"/>
      <c r="O94" s="6" t="s">
        <v>152</v>
      </c>
      <c r="P94" s="6" t="s">
        <v>103</v>
      </c>
      <c r="Q94" s="175" t="s">
        <v>269</v>
      </c>
      <c r="R94" s="5">
        <v>0.7</v>
      </c>
      <c r="S94" s="5"/>
      <c r="T94" s="177">
        <f t="shared" si="2"/>
        <v>0.70181818181818167</v>
      </c>
      <c r="U94" s="13">
        <v>0</v>
      </c>
      <c r="V94" s="55"/>
      <c r="W94" s="13">
        <v>6.3636363636363602E-2</v>
      </c>
      <c r="X94" s="55" t="s">
        <v>498</v>
      </c>
      <c r="Y94" s="13">
        <v>6.3636363636363602E-2</v>
      </c>
      <c r="Z94" s="55" t="s">
        <v>499</v>
      </c>
      <c r="AA94" s="13">
        <v>6.3636363636363602E-2</v>
      </c>
      <c r="AB94" s="55" t="s">
        <v>500</v>
      </c>
      <c r="AC94" s="13" t="s">
        <v>501</v>
      </c>
      <c r="AD94" s="55" t="s">
        <v>502</v>
      </c>
      <c r="AE94" s="13">
        <v>6.3636363636363602E-2</v>
      </c>
      <c r="AF94" s="55" t="s">
        <v>503</v>
      </c>
      <c r="AG94" s="13">
        <v>6.3636363636363602E-2</v>
      </c>
      <c r="AH94" s="55" t="s">
        <v>503</v>
      </c>
      <c r="AI94" s="13">
        <v>6.3636363636363602E-2</v>
      </c>
      <c r="AJ94" s="55" t="s">
        <v>504</v>
      </c>
      <c r="AK94" s="13">
        <v>0.02</v>
      </c>
      <c r="AL94" s="129" t="s">
        <v>504</v>
      </c>
      <c r="AM94" s="13">
        <v>0.02</v>
      </c>
      <c r="AN94" s="129" t="s">
        <v>504</v>
      </c>
      <c r="AO94" s="13">
        <v>0.05</v>
      </c>
      <c r="AP94" s="140" t="s">
        <v>988</v>
      </c>
      <c r="AQ94" s="13">
        <v>0.13</v>
      </c>
      <c r="AR94" s="129" t="s">
        <v>1030</v>
      </c>
    </row>
    <row r="95" spans="1:44" s="1" customFormat="1" ht="123" customHeight="1" x14ac:dyDescent="0.25">
      <c r="A95" s="9">
        <f t="shared" si="3"/>
        <v>94</v>
      </c>
      <c r="B95" s="9" t="s">
        <v>264</v>
      </c>
      <c r="C95" s="44" t="s">
        <v>214</v>
      </c>
      <c r="D95" s="9" t="s">
        <v>247</v>
      </c>
      <c r="E95" s="45" t="s">
        <v>42</v>
      </c>
      <c r="F95" s="45" t="s">
        <v>216</v>
      </c>
      <c r="G95" s="46" t="s">
        <v>217</v>
      </c>
      <c r="H95" s="48" t="s">
        <v>265</v>
      </c>
      <c r="I95" s="9" t="s">
        <v>266</v>
      </c>
      <c r="J95" s="50" t="s">
        <v>44</v>
      </c>
      <c r="K95" s="5">
        <v>0.5</v>
      </c>
      <c r="L95" s="81">
        <v>0.125</v>
      </c>
      <c r="M95" s="9" t="s">
        <v>270</v>
      </c>
      <c r="N95" s="117">
        <v>168836387</v>
      </c>
      <c r="O95" s="7" t="s">
        <v>102</v>
      </c>
      <c r="P95" s="6" t="s">
        <v>102</v>
      </c>
      <c r="Q95" s="175" t="s">
        <v>268</v>
      </c>
      <c r="R95" s="5">
        <v>0.3</v>
      </c>
      <c r="S95" s="5"/>
      <c r="T95" s="78">
        <f t="shared" si="2"/>
        <v>0.3</v>
      </c>
      <c r="U95" s="13">
        <v>0</v>
      </c>
      <c r="V95" s="55"/>
      <c r="W95" s="13">
        <v>0.3</v>
      </c>
      <c r="X95" s="55" t="s">
        <v>505</v>
      </c>
      <c r="Y95" s="13">
        <v>0</v>
      </c>
      <c r="Z95" s="55"/>
      <c r="AA95" s="13">
        <v>0</v>
      </c>
      <c r="AB95" s="55"/>
      <c r="AC95" s="13">
        <v>0</v>
      </c>
      <c r="AD95" s="55"/>
      <c r="AE95" s="13">
        <v>0</v>
      </c>
      <c r="AF95" s="55"/>
      <c r="AG95" s="13">
        <v>0</v>
      </c>
      <c r="AH95" s="55"/>
      <c r="AI95" s="13">
        <v>0</v>
      </c>
      <c r="AJ95" s="55"/>
      <c r="AK95" s="13">
        <v>0</v>
      </c>
      <c r="AL95" s="55"/>
      <c r="AM95" s="13">
        <v>0</v>
      </c>
      <c r="AN95" s="55"/>
      <c r="AO95" s="13">
        <f>[1]Final!$AQ96</f>
        <v>0</v>
      </c>
      <c r="AP95" s="140"/>
      <c r="AQ95" s="13">
        <v>0</v>
      </c>
      <c r="AR95" s="55"/>
    </row>
    <row r="96" spans="1:44" s="1" customFormat="1" ht="123" customHeight="1" x14ac:dyDescent="0.25">
      <c r="A96" s="9">
        <f t="shared" si="3"/>
        <v>95</v>
      </c>
      <c r="B96" s="9" t="s">
        <v>264</v>
      </c>
      <c r="C96" s="44" t="s">
        <v>214</v>
      </c>
      <c r="D96" s="9" t="s">
        <v>247</v>
      </c>
      <c r="E96" s="45" t="s">
        <v>42</v>
      </c>
      <c r="F96" s="45" t="s">
        <v>216</v>
      </c>
      <c r="G96" s="46" t="s">
        <v>217</v>
      </c>
      <c r="H96" s="48" t="s">
        <v>265</v>
      </c>
      <c r="I96" s="9" t="s">
        <v>266</v>
      </c>
      <c r="J96" s="50" t="s">
        <v>44</v>
      </c>
      <c r="K96" s="5">
        <v>0.5</v>
      </c>
      <c r="L96" s="81">
        <v>0.125</v>
      </c>
      <c r="M96" s="9" t="s">
        <v>270</v>
      </c>
      <c r="N96" s="11"/>
      <c r="O96" s="6" t="s">
        <v>152</v>
      </c>
      <c r="P96" s="6" t="s">
        <v>103</v>
      </c>
      <c r="Q96" s="175" t="s">
        <v>269</v>
      </c>
      <c r="R96" s="5">
        <v>0.7</v>
      </c>
      <c r="S96" s="5"/>
      <c r="T96" s="177">
        <f t="shared" si="2"/>
        <v>0.70181818181818156</v>
      </c>
      <c r="U96" s="13">
        <v>0</v>
      </c>
      <c r="V96" s="55"/>
      <c r="W96" s="13">
        <v>0.06</v>
      </c>
      <c r="X96" s="55" t="s">
        <v>506</v>
      </c>
      <c r="Y96" s="13">
        <v>6.3636363636363602E-2</v>
      </c>
      <c r="Z96" s="55" t="s">
        <v>507</v>
      </c>
      <c r="AA96" s="13">
        <v>6.3636363636363602E-2</v>
      </c>
      <c r="AB96" s="55" t="s">
        <v>508</v>
      </c>
      <c r="AC96" s="13">
        <v>0.2</v>
      </c>
      <c r="AD96" s="55" t="s">
        <v>509</v>
      </c>
      <c r="AE96" s="13">
        <v>0.06</v>
      </c>
      <c r="AF96" s="55" t="s">
        <v>509</v>
      </c>
      <c r="AG96" s="13">
        <v>6.3636363636363602E-2</v>
      </c>
      <c r="AH96" s="55" t="s">
        <v>509</v>
      </c>
      <c r="AI96" s="13">
        <v>6.3636363636363602E-2</v>
      </c>
      <c r="AJ96" s="55" t="s">
        <v>510</v>
      </c>
      <c r="AK96" s="13">
        <v>0</v>
      </c>
      <c r="AL96" s="55"/>
      <c r="AM96" s="13">
        <v>0</v>
      </c>
      <c r="AN96" s="55"/>
      <c r="AO96" s="13">
        <v>6.3636363636363602E-2</v>
      </c>
      <c r="AP96" s="140" t="s">
        <v>510</v>
      </c>
      <c r="AQ96" s="13">
        <v>6.3636363636363602E-2</v>
      </c>
      <c r="AR96" s="129" t="s">
        <v>1031</v>
      </c>
    </row>
    <row r="97" spans="1:44" s="72" customFormat="1" ht="123" customHeight="1" x14ac:dyDescent="0.25">
      <c r="A97" s="9">
        <f t="shared" si="3"/>
        <v>96</v>
      </c>
      <c r="B97" s="13" t="s">
        <v>271</v>
      </c>
      <c r="C97" s="110" t="s">
        <v>214</v>
      </c>
      <c r="D97" s="13" t="s">
        <v>272</v>
      </c>
      <c r="E97" s="53" t="s">
        <v>94</v>
      </c>
      <c r="F97" s="53"/>
      <c r="G97" s="53"/>
      <c r="H97" s="53"/>
      <c r="I97" s="90" t="s">
        <v>273</v>
      </c>
      <c r="J97" s="13" t="s">
        <v>274</v>
      </c>
      <c r="K97" s="13">
        <v>1</v>
      </c>
      <c r="L97" s="13">
        <v>0.25</v>
      </c>
      <c r="M97" s="13" t="s">
        <v>274</v>
      </c>
      <c r="N97" s="13" t="s">
        <v>94</v>
      </c>
      <c r="O97" s="13" t="s">
        <v>102</v>
      </c>
      <c r="P97" s="13" t="s">
        <v>103</v>
      </c>
      <c r="Q97" s="107" t="s">
        <v>275</v>
      </c>
      <c r="R97" s="13">
        <v>7.1428000000000005E-2</v>
      </c>
      <c r="S97" s="13"/>
      <c r="T97" s="78">
        <f t="shared" si="2"/>
        <v>6.9999999999999993E-2</v>
      </c>
      <c r="U97" s="13">
        <v>1.4999999999999999E-2</v>
      </c>
      <c r="V97" s="55" t="s">
        <v>359</v>
      </c>
      <c r="W97" s="13">
        <v>5.0000000000000001E-3</v>
      </c>
      <c r="X97" s="55" t="s">
        <v>360</v>
      </c>
      <c r="Y97" s="13">
        <v>5.0000000000000001E-3</v>
      </c>
      <c r="Z97" s="55" t="s">
        <v>360</v>
      </c>
      <c r="AA97" s="13">
        <v>5.0000000000000001E-3</v>
      </c>
      <c r="AB97" s="55" t="s">
        <v>360</v>
      </c>
      <c r="AC97" s="13">
        <v>5.0000000000000001E-3</v>
      </c>
      <c r="AD97" s="55" t="s">
        <v>360</v>
      </c>
      <c r="AE97" s="13">
        <v>5.0000000000000001E-3</v>
      </c>
      <c r="AF97" s="55" t="s">
        <v>360</v>
      </c>
      <c r="AG97" s="13">
        <v>5.0000000000000001E-3</v>
      </c>
      <c r="AH97" s="55" t="s">
        <v>360</v>
      </c>
      <c r="AI97" s="13">
        <v>5.0000000000000001E-3</v>
      </c>
      <c r="AJ97" s="55" t="s">
        <v>360</v>
      </c>
      <c r="AK97" s="13">
        <f>[2]Final!$AM3</f>
        <v>5.0000000000000001E-3</v>
      </c>
      <c r="AL97" s="55" t="str">
        <f>[2]Final!$AN$3</f>
        <v>Se realiza seguimiento al plan de acción anual mensualmente</v>
      </c>
      <c r="AM97" s="13">
        <f>[2]Final!$AO3</f>
        <v>5.0000000000000001E-3</v>
      </c>
      <c r="AN97" s="55" t="str">
        <f>[2]Final!$AP3</f>
        <v xml:space="preserve">Se realiza seguimiento al plan de acción anual mensualmente, el cual apunta al cumplimiento de las metas del cuatrenio </v>
      </c>
      <c r="AO97" s="13">
        <f>[2]Final!$AQ3</f>
        <v>5.0000000000000001E-3</v>
      </c>
      <c r="AP97" s="143" t="s">
        <v>360</v>
      </c>
      <c r="AQ97" s="13">
        <f>[2]Final!$AS3</f>
        <v>5.0000000000000001E-3</v>
      </c>
      <c r="AR97" s="55" t="str">
        <f>[2]Final!$AT3</f>
        <v>Se realiza seguimiento al plan de acción anual mensualmente</v>
      </c>
    </row>
    <row r="98" spans="1:44" s="72" customFormat="1" ht="123" customHeight="1" x14ac:dyDescent="0.25">
      <c r="A98" s="9">
        <f t="shared" si="3"/>
        <v>97</v>
      </c>
      <c r="B98" s="13" t="s">
        <v>271</v>
      </c>
      <c r="C98" s="110" t="s">
        <v>214</v>
      </c>
      <c r="D98" s="13" t="s">
        <v>272</v>
      </c>
      <c r="E98" s="53" t="s">
        <v>94</v>
      </c>
      <c r="F98" s="53"/>
      <c r="G98" s="53"/>
      <c r="H98" s="53"/>
      <c r="I98" s="90" t="s">
        <v>273</v>
      </c>
      <c r="J98" s="13" t="s">
        <v>274</v>
      </c>
      <c r="K98" s="13">
        <v>1</v>
      </c>
      <c r="L98" s="13">
        <v>0.25</v>
      </c>
      <c r="M98" s="13" t="s">
        <v>274</v>
      </c>
      <c r="N98" s="13" t="s">
        <v>94</v>
      </c>
      <c r="O98" s="13" t="s">
        <v>102</v>
      </c>
      <c r="P98" s="13" t="s">
        <v>103</v>
      </c>
      <c r="Q98" s="107" t="s">
        <v>276</v>
      </c>
      <c r="R98" s="13">
        <v>7.1428000000000005E-2</v>
      </c>
      <c r="S98" s="13"/>
      <c r="T98" s="78">
        <f>U98+W98+Y98+AA98+AC98+AE98+AG98+AI98+AK98+AM98+AO98+AQ98</f>
        <v>6.9999999999999993E-2</v>
      </c>
      <c r="U98" s="13">
        <v>1.4999999999999999E-2</v>
      </c>
      <c r="V98" s="55" t="s">
        <v>361</v>
      </c>
      <c r="W98" s="13">
        <v>5.0000000000000001E-3</v>
      </c>
      <c r="X98" s="55" t="s">
        <v>360</v>
      </c>
      <c r="Y98" s="13">
        <v>5.0000000000000001E-3</v>
      </c>
      <c r="Z98" s="55" t="s">
        <v>360</v>
      </c>
      <c r="AA98" s="13">
        <v>5.0000000000000001E-3</v>
      </c>
      <c r="AB98" s="55" t="s">
        <v>360</v>
      </c>
      <c r="AC98" s="13">
        <v>5.0000000000000001E-3</v>
      </c>
      <c r="AD98" s="55" t="s">
        <v>360</v>
      </c>
      <c r="AE98" s="13">
        <v>5.0000000000000001E-3</v>
      </c>
      <c r="AF98" s="55" t="s">
        <v>360</v>
      </c>
      <c r="AG98" s="13">
        <v>5.0000000000000001E-3</v>
      </c>
      <c r="AH98" s="55" t="s">
        <v>360</v>
      </c>
      <c r="AI98" s="13">
        <v>5.0000000000000001E-3</v>
      </c>
      <c r="AJ98" s="55" t="s">
        <v>360</v>
      </c>
      <c r="AK98" s="13">
        <f>[2]Final!$AM4</f>
        <v>5.0000000000000001E-3</v>
      </c>
      <c r="AL98" s="55" t="str">
        <f>[2]Final!$AN4</f>
        <v>Se realiza seguimiento al plan de acción anual mensualmente</v>
      </c>
      <c r="AM98" s="13">
        <f>[2]Final!$AO4</f>
        <v>5.0000000000000001E-3</v>
      </c>
      <c r="AN98" s="55" t="str">
        <f>[2]Final!$AP4</f>
        <v xml:space="preserve">Se realiza seguimiento al plan de acción anual mensualmente y se envía correo a todas los procesos solicitando el diligenciamiento del presente instrumento </v>
      </c>
      <c r="AO98" s="13">
        <f>[2]Final!$AQ4</f>
        <v>5.0000000000000001E-3</v>
      </c>
      <c r="AP98" s="140" t="s">
        <v>989</v>
      </c>
      <c r="AQ98" s="13">
        <f>[2]Final!$AS4</f>
        <v>5.0000000000000001E-3</v>
      </c>
      <c r="AR98" s="55" t="str">
        <f>[2]Final!$AT4</f>
        <v>Se realiza seguimiento al plan de acción anual mensualmente</v>
      </c>
    </row>
    <row r="99" spans="1:44" s="72" customFormat="1" ht="123" customHeight="1" x14ac:dyDescent="0.25">
      <c r="A99" s="9">
        <f t="shared" si="3"/>
        <v>98</v>
      </c>
      <c r="B99" s="13" t="s">
        <v>271</v>
      </c>
      <c r="C99" s="110" t="s">
        <v>214</v>
      </c>
      <c r="D99" s="13" t="s">
        <v>277</v>
      </c>
      <c r="E99" s="53" t="s">
        <v>94</v>
      </c>
      <c r="F99" s="53"/>
      <c r="G99" s="53"/>
      <c r="H99" s="53"/>
      <c r="I99" s="90" t="s">
        <v>273</v>
      </c>
      <c r="J99" s="13" t="s">
        <v>274</v>
      </c>
      <c r="K99" s="13">
        <v>1</v>
      </c>
      <c r="L99" s="13">
        <v>0.25</v>
      </c>
      <c r="M99" s="13" t="s">
        <v>274</v>
      </c>
      <c r="N99" s="13" t="s">
        <v>94</v>
      </c>
      <c r="O99" s="13" t="s">
        <v>102</v>
      </c>
      <c r="P99" s="13" t="s">
        <v>103</v>
      </c>
      <c r="Q99" s="107" t="s">
        <v>278</v>
      </c>
      <c r="R99" s="13">
        <v>7.1428000000000005E-2</v>
      </c>
      <c r="S99" s="13"/>
      <c r="T99" s="78">
        <f t="shared" si="2"/>
        <v>6.9999999999999993E-2</v>
      </c>
      <c r="U99" s="13">
        <v>1.4999999999999999E-2</v>
      </c>
      <c r="V99" s="55" t="s">
        <v>362</v>
      </c>
      <c r="W99" s="13">
        <v>5.0000000000000001E-3</v>
      </c>
      <c r="X99" s="55" t="s">
        <v>363</v>
      </c>
      <c r="Y99" s="13">
        <v>5.0000000000000001E-3</v>
      </c>
      <c r="Z99" s="55" t="s">
        <v>364</v>
      </c>
      <c r="AA99" s="13">
        <v>5.0000000000000001E-3</v>
      </c>
      <c r="AB99" s="55" t="s">
        <v>365</v>
      </c>
      <c r="AC99" s="13">
        <v>5.0000000000000001E-3</v>
      </c>
      <c r="AD99" s="55" t="s">
        <v>364</v>
      </c>
      <c r="AE99" s="13">
        <v>5.0000000000000001E-3</v>
      </c>
      <c r="AF99" s="55" t="s">
        <v>364</v>
      </c>
      <c r="AG99" s="13">
        <v>5.0000000000000001E-3</v>
      </c>
      <c r="AH99" s="55" t="s">
        <v>364</v>
      </c>
      <c r="AI99" s="13">
        <v>5.0000000000000001E-3</v>
      </c>
      <c r="AJ99" s="55" t="s">
        <v>364</v>
      </c>
      <c r="AK99" s="13">
        <f>[2]Final!$AM5</f>
        <v>5.0000000000000001E-3</v>
      </c>
      <c r="AL99" s="55" t="str">
        <f>[2]Final!$AN5</f>
        <v>Se realiza seguimiento al plan de adquisiciones</v>
      </c>
      <c r="AM99" s="13">
        <f>[2]Final!$AO5</f>
        <v>5.0000000000000001E-3</v>
      </c>
      <c r="AN99" s="55" t="str">
        <f>[2]Final!$AP5</f>
        <v>Se realizó reunión el día 10 de octubre para realizar seguimiento a la ejecución del plan de adquisiciones</v>
      </c>
      <c r="AO99" s="13">
        <f>[2]Final!$AQ5</f>
        <v>5.0000000000000001E-3</v>
      </c>
      <c r="AP99" s="144" t="str">
        <f>[2]Final!$AR5</f>
        <v>Se realiza seguimiento al plan de adquisiciones</v>
      </c>
      <c r="AQ99" s="13">
        <f>[2]Final!$AS5</f>
        <v>5.0000000000000001E-3</v>
      </c>
      <c r="AR99" s="55" t="str">
        <f>[2]Final!$AT5</f>
        <v>Se realiza seguimiento al plan de adquisiciones</v>
      </c>
    </row>
    <row r="100" spans="1:44" s="72" customFormat="1" ht="123" customHeight="1" x14ac:dyDescent="0.25">
      <c r="A100" s="9">
        <f t="shared" si="3"/>
        <v>99</v>
      </c>
      <c r="B100" s="13" t="s">
        <v>271</v>
      </c>
      <c r="C100" s="110" t="s">
        <v>214</v>
      </c>
      <c r="D100" s="13" t="s">
        <v>279</v>
      </c>
      <c r="E100" s="53" t="s">
        <v>94</v>
      </c>
      <c r="F100" s="53"/>
      <c r="G100" s="53"/>
      <c r="H100" s="53"/>
      <c r="I100" s="90" t="s">
        <v>273</v>
      </c>
      <c r="J100" s="13" t="s">
        <v>274</v>
      </c>
      <c r="K100" s="13">
        <v>1</v>
      </c>
      <c r="L100" s="13">
        <v>0.25</v>
      </c>
      <c r="M100" s="13" t="s">
        <v>274</v>
      </c>
      <c r="N100" s="13" t="s">
        <v>94</v>
      </c>
      <c r="O100" s="13" t="s">
        <v>102</v>
      </c>
      <c r="P100" s="13" t="s">
        <v>103</v>
      </c>
      <c r="Q100" s="107" t="s">
        <v>280</v>
      </c>
      <c r="R100" s="13">
        <v>7.1428000000000005E-2</v>
      </c>
      <c r="S100" s="13"/>
      <c r="T100" s="78">
        <f t="shared" si="2"/>
        <v>7.0000000000000007E-2</v>
      </c>
      <c r="U100" s="13">
        <v>0.01</v>
      </c>
      <c r="V100" s="55" t="s">
        <v>366</v>
      </c>
      <c r="W100" s="13">
        <v>0.01</v>
      </c>
      <c r="X100" s="55" t="s">
        <v>366</v>
      </c>
      <c r="Y100" s="13">
        <v>0.02</v>
      </c>
      <c r="Z100" s="55" t="s">
        <v>367</v>
      </c>
      <c r="AA100" s="13">
        <v>0</v>
      </c>
      <c r="AB100" s="55" t="s">
        <v>368</v>
      </c>
      <c r="AC100" s="13">
        <v>0</v>
      </c>
      <c r="AD100" s="55" t="s">
        <v>368</v>
      </c>
      <c r="AE100" s="13">
        <v>0</v>
      </c>
      <c r="AF100" s="55" t="s">
        <v>368</v>
      </c>
      <c r="AG100" s="13">
        <v>0.01</v>
      </c>
      <c r="AH100" s="55" t="s">
        <v>368</v>
      </c>
      <c r="AI100" s="13">
        <v>0.01</v>
      </c>
      <c r="AJ100" s="55" t="s">
        <v>369</v>
      </c>
      <c r="AK100" s="13">
        <f>[2]Final!$AM6</f>
        <v>0</v>
      </c>
      <c r="AL100" s="55" t="str">
        <f>[2]Final!$AN6</f>
        <v>Se realizará seguimiento en el mes de diciembre</v>
      </c>
      <c r="AM100" s="13">
        <f>[2]Final!$AO6</f>
        <v>0</v>
      </c>
      <c r="AN100" s="55" t="str">
        <f>[2]Final!$AP6</f>
        <v>El 17 de octubre se realizó asistencia técnica en la nueva metodología de administración del riesgo por parte del Ministerio de Educación Nacional. En el mes de diciembre se realizará el reporte de los avances de las acciones de control establecidas para cada uno de los riesgos de los procesos</v>
      </c>
      <c r="AO100" s="13">
        <f>[2]Final!$AQ6</f>
        <v>0</v>
      </c>
      <c r="AP100" s="144" t="str">
        <f>[2]Final!$AR6</f>
        <v>Se realizará seguimiento en el mes de diciembre</v>
      </c>
      <c r="AQ100" s="13">
        <f>[2]Final!$AS6</f>
        <v>0.01</v>
      </c>
      <c r="AR100" s="55" t="str">
        <f>[2]Final!$AT6</f>
        <v>Se realiza seguimiento al mapa de riesgos institucional</v>
      </c>
    </row>
    <row r="101" spans="1:44" s="72" customFormat="1" ht="123" customHeight="1" x14ac:dyDescent="0.25">
      <c r="A101" s="9">
        <f t="shared" si="3"/>
        <v>100</v>
      </c>
      <c r="B101" s="13" t="s">
        <v>271</v>
      </c>
      <c r="C101" s="110" t="s">
        <v>214</v>
      </c>
      <c r="D101" s="13" t="s">
        <v>279</v>
      </c>
      <c r="E101" s="53" t="s">
        <v>94</v>
      </c>
      <c r="F101" s="53"/>
      <c r="G101" s="53"/>
      <c r="H101" s="53"/>
      <c r="I101" s="90" t="s">
        <v>273</v>
      </c>
      <c r="J101" s="13" t="s">
        <v>274</v>
      </c>
      <c r="K101" s="13">
        <v>1</v>
      </c>
      <c r="L101" s="13">
        <v>0.25</v>
      </c>
      <c r="M101" s="13" t="s">
        <v>274</v>
      </c>
      <c r="N101" s="13" t="s">
        <v>94</v>
      </c>
      <c r="O101" s="13" t="s">
        <v>102</v>
      </c>
      <c r="P101" s="13" t="s">
        <v>103</v>
      </c>
      <c r="Q101" s="107" t="s">
        <v>281</v>
      </c>
      <c r="R101" s="13">
        <v>7.1428000000000005E-2</v>
      </c>
      <c r="S101" s="13"/>
      <c r="T101" s="78">
        <f t="shared" si="2"/>
        <v>6.5000000000000002E-2</v>
      </c>
      <c r="U101" s="13">
        <v>1.4999999999999999E-2</v>
      </c>
      <c r="V101" s="55" t="s">
        <v>370</v>
      </c>
      <c r="W101" s="13">
        <v>0</v>
      </c>
      <c r="X101" s="55" t="s">
        <v>371</v>
      </c>
      <c r="Y101" s="13">
        <v>0</v>
      </c>
      <c r="Z101" s="55" t="s">
        <v>371</v>
      </c>
      <c r="AA101" s="13">
        <v>1.4999999999999999E-2</v>
      </c>
      <c r="AB101" s="55" t="s">
        <v>371</v>
      </c>
      <c r="AC101" s="13">
        <v>0</v>
      </c>
      <c r="AD101" s="55" t="s">
        <v>371</v>
      </c>
      <c r="AE101" s="13">
        <v>0</v>
      </c>
      <c r="AF101" s="55" t="s">
        <v>371</v>
      </c>
      <c r="AG101" s="13">
        <v>0</v>
      </c>
      <c r="AH101" s="55" t="s">
        <v>371</v>
      </c>
      <c r="AI101" s="13">
        <v>1.4999999999999999E-2</v>
      </c>
      <c r="AJ101" s="55" t="s">
        <v>371</v>
      </c>
      <c r="AK101" s="13">
        <f>[2]Final!$AM7</f>
        <v>0</v>
      </c>
      <c r="AL101" s="55" t="str">
        <f>[2]Final!$AN7</f>
        <v>Se realizará seguimiento en el mes de diciembre</v>
      </c>
      <c r="AM101" s="13">
        <f>[2]Final!$AO7</f>
        <v>0</v>
      </c>
      <c r="AN101" s="55" t="str">
        <f>[2]Final!$AP7</f>
        <v>Se realizará el reporte cuatrimestral en el mes de diciembre</v>
      </c>
      <c r="AO101" s="13">
        <f>[2]Final!$AQ7</f>
        <v>0</v>
      </c>
      <c r="AP101" s="144" t="str">
        <f>[2]Final!$AR7</f>
        <v>Se realizará el reporte cuatrimestral en el mes de diciembre</v>
      </c>
      <c r="AQ101" s="13">
        <v>0.02</v>
      </c>
      <c r="AR101" s="55" t="str">
        <f>[2]Final!$AT7</f>
        <v>Se realiza seguimiento al plan anticorrupción</v>
      </c>
    </row>
    <row r="102" spans="1:44" s="72" customFormat="1" ht="123" customHeight="1" x14ac:dyDescent="0.25">
      <c r="A102" s="9">
        <f t="shared" si="3"/>
        <v>101</v>
      </c>
      <c r="B102" s="13" t="s">
        <v>271</v>
      </c>
      <c r="C102" s="110" t="s">
        <v>214</v>
      </c>
      <c r="D102" s="13" t="s">
        <v>272</v>
      </c>
      <c r="E102" s="53" t="s">
        <v>94</v>
      </c>
      <c r="F102" s="53"/>
      <c r="G102" s="53"/>
      <c r="H102" s="53"/>
      <c r="I102" s="90" t="s">
        <v>273</v>
      </c>
      <c r="J102" s="13" t="s">
        <v>274</v>
      </c>
      <c r="K102" s="13">
        <v>1</v>
      </c>
      <c r="L102" s="13">
        <v>0.25</v>
      </c>
      <c r="M102" s="13" t="s">
        <v>274</v>
      </c>
      <c r="N102" s="13" t="s">
        <v>94</v>
      </c>
      <c r="O102" s="13" t="s">
        <v>102</v>
      </c>
      <c r="P102" s="13" t="s">
        <v>103</v>
      </c>
      <c r="Q102" s="107" t="s">
        <v>282</v>
      </c>
      <c r="R102" s="13">
        <v>7.1428000000000005E-2</v>
      </c>
      <c r="S102" s="13"/>
      <c r="T102" s="78">
        <f t="shared" si="2"/>
        <v>0.01</v>
      </c>
      <c r="U102" s="13">
        <v>0.01</v>
      </c>
      <c r="V102" s="55" t="s">
        <v>372</v>
      </c>
      <c r="W102" s="13">
        <v>0</v>
      </c>
      <c r="X102" s="55" t="s">
        <v>372</v>
      </c>
      <c r="Y102" s="13">
        <v>0</v>
      </c>
      <c r="Z102" s="55" t="s">
        <v>372</v>
      </c>
      <c r="AA102" s="13">
        <v>0</v>
      </c>
      <c r="AB102" s="55" t="s">
        <v>372</v>
      </c>
      <c r="AC102" s="13">
        <v>0</v>
      </c>
      <c r="AD102" s="55" t="s">
        <v>372</v>
      </c>
      <c r="AE102" s="13">
        <v>0</v>
      </c>
      <c r="AF102" s="55" t="s">
        <v>372</v>
      </c>
      <c r="AG102" s="13">
        <v>0</v>
      </c>
      <c r="AH102" s="55" t="s">
        <v>372</v>
      </c>
      <c r="AI102" s="13">
        <v>0</v>
      </c>
      <c r="AJ102" s="55" t="s">
        <v>372</v>
      </c>
      <c r="AK102" s="13">
        <f>[2]Final!$AM8</f>
        <v>0</v>
      </c>
      <c r="AL102" s="55" t="str">
        <f>[2]Final!$AN8</f>
        <v>No se ha iniaciado el proceso</v>
      </c>
      <c r="AM102" s="13">
        <f>[2]Final!$AO8</f>
        <v>0</v>
      </c>
      <c r="AN102" s="55" t="str">
        <f>[2]Final!$AP8</f>
        <v xml:space="preserve">No se ha iniciado el proceso de actualización ya que no se ha culminado con la actualización de procedimientos y formatos por parte de todos los procesos </v>
      </c>
      <c r="AO102" s="13">
        <f>[2]Final!$AQ8</f>
        <v>0</v>
      </c>
      <c r="AP102" s="144" t="str">
        <f>[2]Final!$AR8</f>
        <v xml:space="preserve">No se ha iniciado el proceso de actualización ya que no se ha culminado con la actualización de procedimientos y formatos por parte de todos los procesos </v>
      </c>
      <c r="AQ102" s="13">
        <f>[2]Final!$AS8</f>
        <v>0</v>
      </c>
      <c r="AR102" s="55" t="str">
        <f>[2]Final!$AT8</f>
        <v xml:space="preserve">No se ha iniciado el proceso de actualización ya que no se ha culminado con la actualización de procedimientos y formatos por parte de todos los procesos </v>
      </c>
    </row>
    <row r="103" spans="1:44" s="72" customFormat="1" ht="123" customHeight="1" x14ac:dyDescent="0.25">
      <c r="A103" s="9">
        <f t="shared" si="3"/>
        <v>102</v>
      </c>
      <c r="B103" s="13" t="s">
        <v>271</v>
      </c>
      <c r="C103" s="110" t="s">
        <v>214</v>
      </c>
      <c r="D103" s="13" t="s">
        <v>277</v>
      </c>
      <c r="E103" s="53" t="s">
        <v>94</v>
      </c>
      <c r="F103" s="53"/>
      <c r="G103" s="53"/>
      <c r="H103" s="53"/>
      <c r="I103" s="90" t="s">
        <v>273</v>
      </c>
      <c r="J103" s="13" t="s">
        <v>274</v>
      </c>
      <c r="K103" s="13">
        <v>1</v>
      </c>
      <c r="L103" s="13">
        <v>0.25</v>
      </c>
      <c r="M103" s="13" t="s">
        <v>274</v>
      </c>
      <c r="N103" s="13" t="s">
        <v>94</v>
      </c>
      <c r="O103" s="13" t="s">
        <v>102</v>
      </c>
      <c r="P103" s="13" t="s">
        <v>103</v>
      </c>
      <c r="Q103" s="107" t="s">
        <v>283</v>
      </c>
      <c r="R103" s="13">
        <v>7.1428000000000005E-2</v>
      </c>
      <c r="S103" s="13"/>
      <c r="T103" s="78">
        <f t="shared" si="2"/>
        <v>6.5000000000000002E-2</v>
      </c>
      <c r="U103" s="13">
        <v>0.01</v>
      </c>
      <c r="V103" s="55" t="s">
        <v>373</v>
      </c>
      <c r="W103" s="13">
        <v>0</v>
      </c>
      <c r="X103" s="55" t="s">
        <v>373</v>
      </c>
      <c r="Y103" s="13">
        <v>0</v>
      </c>
      <c r="Z103" s="55" t="s">
        <v>373</v>
      </c>
      <c r="AA103" s="13">
        <v>1.7500000000000002E-2</v>
      </c>
      <c r="AB103" s="55" t="s">
        <v>374</v>
      </c>
      <c r="AC103" s="13">
        <v>0</v>
      </c>
      <c r="AD103" s="55" t="s">
        <v>375</v>
      </c>
      <c r="AE103" s="13">
        <v>0</v>
      </c>
      <c r="AF103" s="55" t="s">
        <v>375</v>
      </c>
      <c r="AG103" s="13">
        <v>0</v>
      </c>
      <c r="AH103" s="55" t="s">
        <v>375</v>
      </c>
      <c r="AI103" s="13">
        <v>0</v>
      </c>
      <c r="AJ103" s="55" t="s">
        <v>375</v>
      </c>
      <c r="AK103" s="13">
        <f>[2]Final!$AM9</f>
        <v>1.7500000000000002E-2</v>
      </c>
      <c r="AL103" s="55" t="str">
        <f>[2]Final!$AN9</f>
        <v>Se envia el seguimiento del Plan Sectorial al Ministerio de EDUCACIÓN</v>
      </c>
      <c r="AM103" s="13">
        <v>0</v>
      </c>
      <c r="AN103" s="55" t="str">
        <f>[2]Final!$AP9</f>
        <v xml:space="preserve">Durante el mes de octubre se realizaron los ajustes solicitados por el Ministerio de Educación Nacional </v>
      </c>
      <c r="AO103" s="13">
        <f>[2]Final!$AQ9</f>
        <v>0</v>
      </c>
      <c r="AP103" s="144" t="str">
        <f>[2]Final!$AR9</f>
        <v>Se realizará seguimiento en el mes de diciembre</v>
      </c>
      <c r="AQ103" s="13">
        <f>[2]Final!$AS9</f>
        <v>0.02</v>
      </c>
      <c r="AR103" s="55" t="str">
        <f>[2]Final!$AT9</f>
        <v>Se realizó seguimiento al plan sectorial</v>
      </c>
    </row>
    <row r="104" spans="1:44" s="72" customFormat="1" ht="123" customHeight="1" x14ac:dyDescent="0.25">
      <c r="A104" s="9">
        <f t="shared" si="3"/>
        <v>103</v>
      </c>
      <c r="B104" s="13" t="s">
        <v>271</v>
      </c>
      <c r="C104" s="110" t="s">
        <v>214</v>
      </c>
      <c r="D104" s="13" t="s">
        <v>272</v>
      </c>
      <c r="E104" s="53" t="s">
        <v>94</v>
      </c>
      <c r="F104" s="53"/>
      <c r="G104" s="53"/>
      <c r="H104" s="53"/>
      <c r="I104" s="90" t="s">
        <v>273</v>
      </c>
      <c r="J104" s="13" t="s">
        <v>274</v>
      </c>
      <c r="K104" s="13">
        <v>1</v>
      </c>
      <c r="L104" s="13">
        <v>0.25</v>
      </c>
      <c r="M104" s="13" t="s">
        <v>274</v>
      </c>
      <c r="N104" s="13" t="s">
        <v>94</v>
      </c>
      <c r="O104" s="13" t="s">
        <v>102</v>
      </c>
      <c r="P104" s="13" t="s">
        <v>103</v>
      </c>
      <c r="Q104" s="107" t="s">
        <v>284</v>
      </c>
      <c r="R104" s="13">
        <v>7.1428000000000005E-2</v>
      </c>
      <c r="S104" s="13"/>
      <c r="T104" s="78">
        <f t="shared" si="2"/>
        <v>6.5000000000000002E-2</v>
      </c>
      <c r="U104" s="13">
        <v>0</v>
      </c>
      <c r="V104" s="55" t="s">
        <v>376</v>
      </c>
      <c r="W104" s="13">
        <v>5.0000000000000001E-3</v>
      </c>
      <c r="X104" s="55" t="s">
        <v>377</v>
      </c>
      <c r="Y104" s="13">
        <v>5.0000000000000001E-3</v>
      </c>
      <c r="Z104" s="55" t="s">
        <v>378</v>
      </c>
      <c r="AA104" s="13">
        <v>0.01</v>
      </c>
      <c r="AB104" s="55" t="s">
        <v>379</v>
      </c>
      <c r="AC104" s="13">
        <v>5.0000000000000001E-3</v>
      </c>
      <c r="AD104" s="55" t="s">
        <v>380</v>
      </c>
      <c r="AE104" s="13">
        <v>5.0000000000000001E-3</v>
      </c>
      <c r="AF104" s="55" t="s">
        <v>381</v>
      </c>
      <c r="AG104" s="13">
        <v>5.0000000000000001E-3</v>
      </c>
      <c r="AH104" s="55" t="s">
        <v>382</v>
      </c>
      <c r="AI104" s="13">
        <v>0.01</v>
      </c>
      <c r="AJ104" s="55" t="s">
        <v>383</v>
      </c>
      <c r="AK104" s="13">
        <f>[2]Final!$AM10</f>
        <v>5.0000000000000001E-3</v>
      </c>
      <c r="AL104" s="55" t="str">
        <f>[2]Final!$AN10</f>
        <v>Se actualizaron documentos del proceso de Gestión Juridica; Producción radial y audiovisual; Contratación</v>
      </c>
      <c r="AM104" s="13">
        <f>[2]Final!$AO10</f>
        <v>5.0000000000000001E-3</v>
      </c>
      <c r="AN104" s="55" t="str">
        <f>[2]Final!$AP10</f>
        <v>Se actualizaron documentos del proceso de Unidades productivas</v>
      </c>
      <c r="AO104" s="13">
        <f>[2]Final!$AQ10</f>
        <v>5.0000000000000001E-3</v>
      </c>
      <c r="AP104" s="144" t="str">
        <f>[2]Final!$AR10</f>
        <v>Se actualizan documentos del proceso de gestión documental</v>
      </c>
      <c r="AQ104" s="13">
        <f>[2]Final!$AS10</f>
        <v>5.0000000000000001E-3</v>
      </c>
      <c r="AR104" s="55" t="str">
        <f>[2]Final!$AT10</f>
        <v>Se actualizan documentos del proceso de gestión documental</v>
      </c>
    </row>
    <row r="105" spans="1:44" s="72" customFormat="1" ht="123" customHeight="1" x14ac:dyDescent="0.25">
      <c r="A105" s="9">
        <f t="shared" si="3"/>
        <v>104</v>
      </c>
      <c r="B105" s="13" t="s">
        <v>271</v>
      </c>
      <c r="C105" s="110" t="s">
        <v>214</v>
      </c>
      <c r="D105" s="13" t="s">
        <v>272</v>
      </c>
      <c r="E105" s="53" t="s">
        <v>94</v>
      </c>
      <c r="F105" s="53"/>
      <c r="G105" s="53"/>
      <c r="H105" s="53"/>
      <c r="I105" s="90" t="s">
        <v>273</v>
      </c>
      <c r="J105" s="13" t="s">
        <v>274</v>
      </c>
      <c r="K105" s="13">
        <v>1</v>
      </c>
      <c r="L105" s="13">
        <v>0.25</v>
      </c>
      <c r="M105" s="13" t="s">
        <v>274</v>
      </c>
      <c r="N105" s="13" t="s">
        <v>94</v>
      </c>
      <c r="O105" s="13" t="s">
        <v>102</v>
      </c>
      <c r="P105" s="13" t="s">
        <v>103</v>
      </c>
      <c r="Q105" s="107" t="s">
        <v>285</v>
      </c>
      <c r="R105" s="13">
        <v>7.1428000000000005E-2</v>
      </c>
      <c r="S105" s="13"/>
      <c r="T105" s="78">
        <f t="shared" si="2"/>
        <v>7.0000000000000007E-2</v>
      </c>
      <c r="U105" s="13">
        <v>0</v>
      </c>
      <c r="V105" s="55" t="s">
        <v>384</v>
      </c>
      <c r="W105" s="13">
        <v>0</v>
      </c>
      <c r="X105" s="55" t="s">
        <v>384</v>
      </c>
      <c r="Y105" s="13">
        <v>0.01</v>
      </c>
      <c r="Z105" s="55" t="s">
        <v>385</v>
      </c>
      <c r="AA105" s="13">
        <v>0.01</v>
      </c>
      <c r="AB105" s="55" t="s">
        <v>385</v>
      </c>
      <c r="AC105" s="13">
        <v>0.01</v>
      </c>
      <c r="AD105" s="55" t="s">
        <v>386</v>
      </c>
      <c r="AE105" s="13">
        <v>0.01</v>
      </c>
      <c r="AF105" s="55" t="s">
        <v>386</v>
      </c>
      <c r="AG105" s="13">
        <v>0.01</v>
      </c>
      <c r="AH105" s="55" t="s">
        <v>387</v>
      </c>
      <c r="AI105" s="13">
        <v>0</v>
      </c>
      <c r="AJ105" s="55"/>
      <c r="AK105" s="13">
        <f>[2]Final!$AM11</f>
        <v>0</v>
      </c>
      <c r="AL105" s="55" t="str">
        <f>[2]Final!$AN11</f>
        <v xml:space="preserve">Las dependencias se encuentran tarbajando en el plan de acción que se envió </v>
      </c>
      <c r="AM105" s="13">
        <f>[2]Final!$AO11</f>
        <v>0.01</v>
      </c>
      <c r="AN105" s="55" t="str">
        <f>[2]Final!$AP11</f>
        <v>La subdirección técnica envió la información que correspondía a los procesos misionales dentro del plan de acción que se elaboró con base en los índices de cada una de las políticas de MIPG</v>
      </c>
      <c r="AO105" s="13">
        <f>[2]Final!$AQ11</f>
        <v>0</v>
      </c>
      <c r="AP105" s="144" t="str">
        <f>[2]Final!$AR11</f>
        <v xml:space="preserve">Las dependencias se encuentran tarbajando en el plan de acción que se envió </v>
      </c>
      <c r="AQ105" s="13">
        <f>[2]Final!$AS11</f>
        <v>0.01</v>
      </c>
      <c r="AR105" s="55" t="str">
        <f>[2]Final!$AT11</f>
        <v>El proceso de gestión documental avanzó en el reporte solicitado por el Ministerio de Educación Nacional</v>
      </c>
    </row>
    <row r="106" spans="1:44" s="72" customFormat="1" ht="123" customHeight="1" x14ac:dyDescent="0.25">
      <c r="A106" s="9">
        <f t="shared" si="3"/>
        <v>105</v>
      </c>
      <c r="B106" s="13" t="s">
        <v>271</v>
      </c>
      <c r="C106" s="110" t="s">
        <v>214</v>
      </c>
      <c r="D106" s="13" t="s">
        <v>277</v>
      </c>
      <c r="E106" s="53" t="s">
        <v>94</v>
      </c>
      <c r="F106" s="53"/>
      <c r="G106" s="53"/>
      <c r="H106" s="53"/>
      <c r="I106" s="90" t="s">
        <v>273</v>
      </c>
      <c r="J106" s="13" t="s">
        <v>274</v>
      </c>
      <c r="K106" s="13">
        <v>1</v>
      </c>
      <c r="L106" s="13">
        <v>0.25</v>
      </c>
      <c r="M106" s="13" t="s">
        <v>274</v>
      </c>
      <c r="N106" s="13" t="s">
        <v>94</v>
      </c>
      <c r="O106" s="13" t="s">
        <v>102</v>
      </c>
      <c r="P106" s="13" t="s">
        <v>103</v>
      </c>
      <c r="Q106" s="107" t="s">
        <v>286</v>
      </c>
      <c r="R106" s="13">
        <v>7.1428000000000005E-2</v>
      </c>
      <c r="S106" s="13"/>
      <c r="T106" s="78">
        <f t="shared" si="2"/>
        <v>7.1000000000000008E-2</v>
      </c>
      <c r="U106" s="13">
        <v>5.0000000000000001E-3</v>
      </c>
      <c r="V106" s="55" t="s">
        <v>388</v>
      </c>
      <c r="W106" s="13">
        <v>2E-3</v>
      </c>
      <c r="X106" s="55" t="s">
        <v>389</v>
      </c>
      <c r="Y106" s="13">
        <v>2E-3</v>
      </c>
      <c r="Z106" s="55" t="s">
        <v>390</v>
      </c>
      <c r="AA106" s="13">
        <v>2E-3</v>
      </c>
      <c r="AB106" s="55" t="s">
        <v>391</v>
      </c>
      <c r="AC106" s="13">
        <v>0.01</v>
      </c>
      <c r="AD106" s="55" t="s">
        <v>392</v>
      </c>
      <c r="AE106" s="13">
        <v>0.01</v>
      </c>
      <c r="AF106" s="55" t="s">
        <v>393</v>
      </c>
      <c r="AG106" s="13">
        <v>0.01</v>
      </c>
      <c r="AH106" s="55" t="s">
        <v>393</v>
      </c>
      <c r="AI106" s="13">
        <v>0.01</v>
      </c>
      <c r="AJ106" s="55" t="s">
        <v>394</v>
      </c>
      <c r="AK106" s="13">
        <f>[2]Final!$AM12</f>
        <v>5.0000000000000001E-3</v>
      </c>
      <c r="AL106" s="55" t="str">
        <f>[2]Final!$AN12</f>
        <v>A través del seguimiento que se realiza al plan de acción se realiza seguimiento a los proyectos de inversión</v>
      </c>
      <c r="AM106" s="13">
        <f>[2]Final!$AO12</f>
        <v>5.0000000000000001E-3</v>
      </c>
      <c r="AN106" s="55" t="str">
        <f>[2]Final!$AP12</f>
        <v>A través del seguimiento que se realiza al plan de acción se realiza seguimiento a los proyectos de inversión</v>
      </c>
      <c r="AO106" s="13">
        <f>[2]Final!$AQ12</f>
        <v>5.0000000000000001E-3</v>
      </c>
      <c r="AP106" s="144" t="str">
        <f>[2]Final!$AR12</f>
        <v>Se realizó la actualización del proyecto de fortalecimiento de procesos en el SUIFP</v>
      </c>
      <c r="AQ106" s="13">
        <f>[2]Final!$AS12</f>
        <v>5.0000000000000001E-3</v>
      </c>
      <c r="AR106" s="55" t="str">
        <f>[2]Final!$AT12</f>
        <v>Se realizó la actualización del proyecto de mejoramiento de Condiciones en el SUIFP</v>
      </c>
    </row>
    <row r="107" spans="1:44" s="72" customFormat="1" ht="123" customHeight="1" x14ac:dyDescent="0.25">
      <c r="A107" s="9">
        <f t="shared" si="3"/>
        <v>106</v>
      </c>
      <c r="B107" s="13" t="s">
        <v>271</v>
      </c>
      <c r="C107" s="110" t="s">
        <v>214</v>
      </c>
      <c r="D107" s="13" t="s">
        <v>272</v>
      </c>
      <c r="E107" s="53" t="s">
        <v>94</v>
      </c>
      <c r="F107" s="53"/>
      <c r="G107" s="53"/>
      <c r="H107" s="53"/>
      <c r="I107" s="90" t="s">
        <v>273</v>
      </c>
      <c r="J107" s="13" t="s">
        <v>274</v>
      </c>
      <c r="K107" s="13">
        <v>1</v>
      </c>
      <c r="L107" s="13">
        <v>0.25</v>
      </c>
      <c r="M107" s="13" t="s">
        <v>274</v>
      </c>
      <c r="N107" s="13" t="s">
        <v>94</v>
      </c>
      <c r="O107" s="13" t="s">
        <v>102</v>
      </c>
      <c r="P107" s="13" t="s">
        <v>103</v>
      </c>
      <c r="Q107" s="107" t="s">
        <v>287</v>
      </c>
      <c r="R107" s="13">
        <v>7.1428000000000005E-2</v>
      </c>
      <c r="S107" s="13"/>
      <c r="T107" s="78">
        <f t="shared" si="2"/>
        <v>6.5475666666666682E-2</v>
      </c>
      <c r="U107" s="13">
        <v>0</v>
      </c>
      <c r="V107" s="55" t="s">
        <v>395</v>
      </c>
      <c r="W107" s="13">
        <v>5.9523333333333338E-3</v>
      </c>
      <c r="X107" s="55" t="s">
        <v>395</v>
      </c>
      <c r="Y107" s="13">
        <v>5.9523333333333338E-3</v>
      </c>
      <c r="Z107" s="55" t="s">
        <v>395</v>
      </c>
      <c r="AA107" s="13">
        <v>5.9523333333333338E-3</v>
      </c>
      <c r="AB107" s="55" t="s">
        <v>395</v>
      </c>
      <c r="AC107" s="13">
        <v>5.9523333333333338E-3</v>
      </c>
      <c r="AD107" s="55" t="s">
        <v>395</v>
      </c>
      <c r="AE107" s="13">
        <v>5.9523333333333338E-3</v>
      </c>
      <c r="AF107" s="55" t="s">
        <v>395</v>
      </c>
      <c r="AG107" s="13">
        <v>5.9523333333333338E-3</v>
      </c>
      <c r="AH107" s="55" t="s">
        <v>395</v>
      </c>
      <c r="AI107" s="13">
        <v>5.9523333333333338E-3</v>
      </c>
      <c r="AJ107" s="55" t="s">
        <v>395</v>
      </c>
      <c r="AK107" s="13">
        <f>[2]Final!$AM13</f>
        <v>5.9523333333333338E-3</v>
      </c>
      <c r="AL107" s="55" t="str">
        <f>[2]Final!$AN13</f>
        <v>Se realizó el reporte y envío del informe de ejecución cualitativa presupuestal del mes</v>
      </c>
      <c r="AM107" s="13">
        <f>[2]Final!$AO13</f>
        <v>5.9523333333333338E-3</v>
      </c>
      <c r="AN107" s="55" t="str">
        <f>[2]Final!$AP13</f>
        <v>Se realizó el reporte y envío del informe de ejecución cualitativa presupuestal del mes</v>
      </c>
      <c r="AO107" s="13">
        <f>[2]Final!$AQ13</f>
        <v>5.9523333333333338E-3</v>
      </c>
      <c r="AP107" s="144" t="str">
        <f>[2]Final!$AR13</f>
        <v>Se realizó el reporte y envío del informe de ejecución cualitativa presupuestal del mes</v>
      </c>
      <c r="AQ107" s="13">
        <f>[2]Final!$AS13</f>
        <v>5.9523333333333338E-3</v>
      </c>
      <c r="AR107" s="55" t="str">
        <f>[2]Final!$AT13</f>
        <v>Se realizó el reporte y envío del informe de ejecución cualitativa presupuestal del mes</v>
      </c>
    </row>
    <row r="108" spans="1:44" s="72" customFormat="1" ht="123" customHeight="1" x14ac:dyDescent="0.25">
      <c r="A108" s="9">
        <f t="shared" si="3"/>
        <v>107</v>
      </c>
      <c r="B108" s="13" t="s">
        <v>271</v>
      </c>
      <c r="C108" s="110" t="s">
        <v>214</v>
      </c>
      <c r="D108" s="13" t="s">
        <v>272</v>
      </c>
      <c r="E108" s="53" t="s">
        <v>94</v>
      </c>
      <c r="F108" s="53"/>
      <c r="G108" s="53"/>
      <c r="H108" s="53"/>
      <c r="I108" s="90" t="s">
        <v>273</v>
      </c>
      <c r="J108" s="13" t="s">
        <v>274</v>
      </c>
      <c r="K108" s="13">
        <v>1</v>
      </c>
      <c r="L108" s="13">
        <v>0.25</v>
      </c>
      <c r="M108" s="13" t="s">
        <v>274</v>
      </c>
      <c r="N108" s="13" t="s">
        <v>94</v>
      </c>
      <c r="O108" s="13" t="s">
        <v>103</v>
      </c>
      <c r="P108" s="13" t="s">
        <v>103</v>
      </c>
      <c r="Q108" s="107" t="s">
        <v>288</v>
      </c>
      <c r="R108" s="13">
        <v>7.1428000000000005E-2</v>
      </c>
      <c r="S108" s="13"/>
      <c r="T108" s="78">
        <f t="shared" si="2"/>
        <v>7.0000000000000007E-2</v>
      </c>
      <c r="U108" s="13">
        <v>0</v>
      </c>
      <c r="V108" s="55" t="s">
        <v>396</v>
      </c>
      <c r="W108" s="13">
        <v>0</v>
      </c>
      <c r="X108" s="55" t="s">
        <v>396</v>
      </c>
      <c r="Y108" s="13">
        <v>0</v>
      </c>
      <c r="Z108" s="55" t="s">
        <v>396</v>
      </c>
      <c r="AA108" s="13">
        <v>0</v>
      </c>
      <c r="AB108" s="55" t="s">
        <v>396</v>
      </c>
      <c r="AC108" s="13">
        <v>0</v>
      </c>
      <c r="AD108" s="55"/>
      <c r="AE108" s="13">
        <v>0</v>
      </c>
      <c r="AF108" s="55"/>
      <c r="AG108" s="13">
        <v>0</v>
      </c>
      <c r="AH108" s="55"/>
      <c r="AI108" s="13">
        <v>0</v>
      </c>
      <c r="AJ108" s="55"/>
      <c r="AK108" s="13">
        <f>[2]Final!$AM14</f>
        <v>0</v>
      </c>
      <c r="AL108" s="55" t="str">
        <f>[2]Final!$AN14</f>
        <v>No se ha iniciado</v>
      </c>
      <c r="AM108" s="13">
        <f>[2]Final!$AO14</f>
        <v>0.02</v>
      </c>
      <c r="AN108" s="55" t="str">
        <f>[2]Final!$AP14</f>
        <v>Se inició la elaboración del informe de gestión 2019</v>
      </c>
      <c r="AO108" s="13">
        <f>[2]Final!$AQ14</f>
        <v>0.02</v>
      </c>
      <c r="AP108" s="144" t="str">
        <f>[2]Final!$AR14</f>
        <v>Se continúa con la elaboración del informe de gestión 2019</v>
      </c>
      <c r="AQ108" s="13">
        <f>[2]Final!$AS14</f>
        <v>0.03</v>
      </c>
      <c r="AR108" s="55" t="str">
        <f>[2]Final!$AT14</f>
        <v>Se elaboró el informe de gestión de 2019</v>
      </c>
    </row>
    <row r="109" spans="1:44" s="72" customFormat="1" ht="123" customHeight="1" x14ac:dyDescent="0.25">
      <c r="A109" s="9">
        <f t="shared" si="3"/>
        <v>108</v>
      </c>
      <c r="B109" s="13" t="s">
        <v>271</v>
      </c>
      <c r="C109" s="110" t="s">
        <v>214</v>
      </c>
      <c r="D109" s="13" t="s">
        <v>277</v>
      </c>
      <c r="E109" s="53" t="s">
        <v>94</v>
      </c>
      <c r="F109" s="53"/>
      <c r="G109" s="53"/>
      <c r="H109" s="53"/>
      <c r="I109" s="90" t="s">
        <v>273</v>
      </c>
      <c r="J109" s="13" t="s">
        <v>274</v>
      </c>
      <c r="K109" s="13">
        <v>1</v>
      </c>
      <c r="L109" s="13">
        <v>0.25</v>
      </c>
      <c r="M109" s="13" t="s">
        <v>274</v>
      </c>
      <c r="N109" s="13" t="s">
        <v>94</v>
      </c>
      <c r="O109" s="13" t="s">
        <v>152</v>
      </c>
      <c r="P109" s="13" t="s">
        <v>289</v>
      </c>
      <c r="Q109" s="107" t="s">
        <v>290</v>
      </c>
      <c r="R109" s="13">
        <v>7.1428000000000005E-2</v>
      </c>
      <c r="S109" s="13"/>
      <c r="T109" s="78">
        <f t="shared" si="2"/>
        <v>7.0000000000000007E-2</v>
      </c>
      <c r="U109" s="13">
        <v>0</v>
      </c>
      <c r="V109" s="55" t="s">
        <v>396</v>
      </c>
      <c r="W109" s="13">
        <v>7.0000000000000007E-2</v>
      </c>
      <c r="X109" s="55" t="s">
        <v>397</v>
      </c>
      <c r="Y109" s="13">
        <v>0</v>
      </c>
      <c r="Z109" s="55" t="s">
        <v>94</v>
      </c>
      <c r="AA109" s="13">
        <v>0</v>
      </c>
      <c r="AB109" s="55" t="s">
        <v>94</v>
      </c>
      <c r="AC109" s="13">
        <v>0</v>
      </c>
      <c r="AD109" s="55" t="s">
        <v>94</v>
      </c>
      <c r="AE109" s="13">
        <v>0</v>
      </c>
      <c r="AF109" s="55" t="s">
        <v>94</v>
      </c>
      <c r="AG109" s="13">
        <v>0</v>
      </c>
      <c r="AH109" s="55" t="s">
        <v>94</v>
      </c>
      <c r="AI109" s="13">
        <v>0</v>
      </c>
      <c r="AJ109" s="55" t="s">
        <v>94</v>
      </c>
      <c r="AK109" s="13">
        <f>[2]Final!$AM15</f>
        <v>0</v>
      </c>
      <c r="AL109" s="55" t="str">
        <f>[2]Final!$AN15</f>
        <v>n/a</v>
      </c>
      <c r="AM109" s="13">
        <f>[2]Final!$AO15</f>
        <v>0</v>
      </c>
      <c r="AN109" s="55" t="str">
        <f>[2]Final!$AP15</f>
        <v>n/a</v>
      </c>
      <c r="AO109" s="13">
        <f>[2]Final!$AQ15</f>
        <v>0</v>
      </c>
      <c r="AP109" s="144" t="str">
        <f>[2]Final!$AR15</f>
        <v>n/a</v>
      </c>
      <c r="AQ109" s="13">
        <f>[2]Final!$AS15</f>
        <v>0</v>
      </c>
      <c r="AR109" s="55" t="str">
        <f>[2]Final!$AT15</f>
        <v>n/a</v>
      </c>
    </row>
    <row r="110" spans="1:44" s="72" customFormat="1" ht="123" customHeight="1" x14ac:dyDescent="0.25">
      <c r="A110" s="9">
        <f t="shared" si="3"/>
        <v>109</v>
      </c>
      <c r="B110" s="13" t="s">
        <v>227</v>
      </c>
      <c r="C110" s="110" t="s">
        <v>214</v>
      </c>
      <c r="D110" s="13" t="s">
        <v>228</v>
      </c>
      <c r="E110" s="53" t="s">
        <v>94</v>
      </c>
      <c r="F110" s="53"/>
      <c r="G110" s="53"/>
      <c r="H110" s="53"/>
      <c r="I110" s="13" t="s">
        <v>230</v>
      </c>
      <c r="J110" s="13" t="s">
        <v>291</v>
      </c>
      <c r="K110" s="13">
        <v>1</v>
      </c>
      <c r="L110" s="13">
        <v>1</v>
      </c>
      <c r="M110" s="13" t="s">
        <v>292</v>
      </c>
      <c r="N110" s="13" t="s">
        <v>94</v>
      </c>
      <c r="O110" s="13" t="s">
        <v>102</v>
      </c>
      <c r="P110" s="13" t="s">
        <v>102</v>
      </c>
      <c r="Q110" s="107" t="s">
        <v>293</v>
      </c>
      <c r="R110" s="13">
        <v>0.3</v>
      </c>
      <c r="S110" s="13"/>
      <c r="T110" s="78">
        <f t="shared" si="2"/>
        <v>0.3</v>
      </c>
      <c r="U110" s="13">
        <v>0.15</v>
      </c>
      <c r="V110" s="55" t="s">
        <v>471</v>
      </c>
      <c r="W110" s="13">
        <v>0.15</v>
      </c>
      <c r="X110" s="55" t="s">
        <v>472</v>
      </c>
      <c r="Y110" s="13">
        <v>0</v>
      </c>
      <c r="Z110" s="55" t="s">
        <v>473</v>
      </c>
      <c r="AA110" s="13">
        <v>0</v>
      </c>
      <c r="AB110" s="55" t="s">
        <v>473</v>
      </c>
      <c r="AC110" s="13">
        <v>0</v>
      </c>
      <c r="AD110" s="55" t="s">
        <v>473</v>
      </c>
      <c r="AE110" s="13">
        <v>0</v>
      </c>
      <c r="AF110" s="55" t="s">
        <v>473</v>
      </c>
      <c r="AG110" s="13">
        <v>0</v>
      </c>
      <c r="AH110" s="55" t="s">
        <v>473</v>
      </c>
      <c r="AI110" s="13">
        <v>0</v>
      </c>
      <c r="AJ110" s="55" t="s">
        <v>473</v>
      </c>
      <c r="AK110" s="13">
        <f>[2]Final!$AM16</f>
        <v>0</v>
      </c>
      <c r="AL110" s="55" t="str">
        <f>[2]Final!$AN16</f>
        <v>n/a</v>
      </c>
      <c r="AM110" s="13">
        <f>[2]Final!$AO16</f>
        <v>0</v>
      </c>
      <c r="AN110" s="55" t="str">
        <f>[2]Final!$AP16</f>
        <v>n/a</v>
      </c>
      <c r="AO110" s="13">
        <f>[2]Final!$AQ16</f>
        <v>0</v>
      </c>
      <c r="AP110" s="145" t="s">
        <v>473</v>
      </c>
      <c r="AQ110" s="13">
        <f>[2]Final!$AS16</f>
        <v>0</v>
      </c>
      <c r="AR110" s="55" t="s">
        <v>473</v>
      </c>
    </row>
    <row r="111" spans="1:44" s="72" customFormat="1" ht="123" customHeight="1" x14ac:dyDescent="0.25">
      <c r="A111" s="9">
        <f t="shared" si="3"/>
        <v>110</v>
      </c>
      <c r="B111" s="13" t="s">
        <v>227</v>
      </c>
      <c r="C111" s="110" t="s">
        <v>214</v>
      </c>
      <c r="D111" s="13" t="s">
        <v>228</v>
      </c>
      <c r="E111" s="53" t="s">
        <v>94</v>
      </c>
      <c r="F111" s="53"/>
      <c r="G111" s="53"/>
      <c r="H111" s="53"/>
      <c r="I111" s="13" t="s">
        <v>230</v>
      </c>
      <c r="J111" s="13" t="s">
        <v>291</v>
      </c>
      <c r="K111" s="13">
        <v>1</v>
      </c>
      <c r="L111" s="13">
        <v>1</v>
      </c>
      <c r="M111" s="13" t="s">
        <v>292</v>
      </c>
      <c r="N111" s="13" t="s">
        <v>94</v>
      </c>
      <c r="O111" s="13" t="s">
        <v>152</v>
      </c>
      <c r="P111" s="13" t="s">
        <v>103</v>
      </c>
      <c r="Q111" s="107" t="s">
        <v>294</v>
      </c>
      <c r="R111" s="13">
        <v>0.7</v>
      </c>
      <c r="S111" s="13"/>
      <c r="T111" s="177">
        <f t="shared" si="2"/>
        <v>0.70145454545454555</v>
      </c>
      <c r="U111" s="13">
        <v>0</v>
      </c>
      <c r="V111" s="55"/>
      <c r="W111" s="13">
        <v>6.363636363636363E-2</v>
      </c>
      <c r="X111" s="55" t="s">
        <v>493</v>
      </c>
      <c r="Y111" s="13">
        <v>6.363636363636363E-2</v>
      </c>
      <c r="Z111" s="55" t="s">
        <v>493</v>
      </c>
      <c r="AA111" s="13">
        <v>6.363636363636363E-2</v>
      </c>
      <c r="AB111" s="55" t="s">
        <v>493</v>
      </c>
      <c r="AC111" s="13">
        <v>6.363636363636363E-2</v>
      </c>
      <c r="AD111" s="55" t="s">
        <v>493</v>
      </c>
      <c r="AE111" s="13">
        <v>6.363636363636363E-2</v>
      </c>
      <c r="AF111" s="55" t="s">
        <v>493</v>
      </c>
      <c r="AG111" s="13">
        <v>6.363636363636363E-2</v>
      </c>
      <c r="AH111" s="55" t="s">
        <v>493</v>
      </c>
      <c r="AI111" s="13">
        <v>6.363636363636363E-2</v>
      </c>
      <c r="AJ111" s="55" t="s">
        <v>493</v>
      </c>
      <c r="AK111" s="13">
        <v>6.4000000000000001E-2</v>
      </c>
      <c r="AL111" s="55" t="s">
        <v>493</v>
      </c>
      <c r="AM111" s="13">
        <v>6.4000000000000001E-2</v>
      </c>
      <c r="AN111" s="55" t="s">
        <v>493</v>
      </c>
      <c r="AO111" s="13">
        <v>6.4000000000000001E-2</v>
      </c>
      <c r="AP111" s="145" t="s">
        <v>493</v>
      </c>
      <c r="AQ111" s="13">
        <v>6.4000000000000001E-2</v>
      </c>
      <c r="AR111" s="55" t="s">
        <v>493</v>
      </c>
    </row>
    <row r="112" spans="1:44" s="72" customFormat="1" ht="123" customHeight="1" x14ac:dyDescent="0.25">
      <c r="A112" s="9">
        <f t="shared" si="3"/>
        <v>111</v>
      </c>
      <c r="B112" s="13" t="s">
        <v>227</v>
      </c>
      <c r="C112" s="110" t="s">
        <v>214</v>
      </c>
      <c r="D112" s="13" t="s">
        <v>228</v>
      </c>
      <c r="E112" s="53" t="s">
        <v>94</v>
      </c>
      <c r="F112" s="53"/>
      <c r="G112" s="53"/>
      <c r="H112" s="53"/>
      <c r="I112" s="13" t="s">
        <v>230</v>
      </c>
      <c r="J112" s="13" t="s">
        <v>295</v>
      </c>
      <c r="K112" s="13">
        <v>1</v>
      </c>
      <c r="L112" s="13">
        <v>1</v>
      </c>
      <c r="M112" s="13" t="s">
        <v>295</v>
      </c>
      <c r="N112" s="13" t="s">
        <v>94</v>
      </c>
      <c r="O112" s="13" t="s">
        <v>102</v>
      </c>
      <c r="P112" s="13" t="s">
        <v>102</v>
      </c>
      <c r="Q112" s="107" t="s">
        <v>296</v>
      </c>
      <c r="R112" s="13">
        <v>0.3</v>
      </c>
      <c r="S112" s="13"/>
      <c r="T112" s="78">
        <f t="shared" si="2"/>
        <v>0.3</v>
      </c>
      <c r="U112" s="13">
        <v>0.15</v>
      </c>
      <c r="V112" s="55" t="s">
        <v>471</v>
      </c>
      <c r="W112" s="13">
        <v>0.15</v>
      </c>
      <c r="X112" s="55" t="s">
        <v>472</v>
      </c>
      <c r="Y112" s="13">
        <v>0</v>
      </c>
      <c r="Z112" s="55" t="s">
        <v>473</v>
      </c>
      <c r="AA112" s="13">
        <v>0</v>
      </c>
      <c r="AB112" s="55" t="s">
        <v>473</v>
      </c>
      <c r="AC112" s="13">
        <v>0</v>
      </c>
      <c r="AD112" s="55" t="s">
        <v>473</v>
      </c>
      <c r="AE112" s="13">
        <v>0</v>
      </c>
      <c r="AF112" s="55" t="s">
        <v>473</v>
      </c>
      <c r="AG112" s="13">
        <v>0</v>
      </c>
      <c r="AH112" s="55" t="s">
        <v>473</v>
      </c>
      <c r="AI112" s="13">
        <v>0</v>
      </c>
      <c r="AJ112" s="55" t="s">
        <v>473</v>
      </c>
      <c r="AK112" s="13">
        <f>[2]Final!$AM18</f>
        <v>0</v>
      </c>
      <c r="AL112" s="55"/>
      <c r="AM112" s="13">
        <f>[2]Final!$AO18</f>
        <v>0</v>
      </c>
      <c r="AN112" s="55"/>
      <c r="AO112" s="13">
        <f>[2]Final!$AQ18</f>
        <v>0</v>
      </c>
      <c r="AP112" s="145" t="s">
        <v>473</v>
      </c>
      <c r="AQ112" s="13">
        <f>[2]Final!$AS18</f>
        <v>0</v>
      </c>
      <c r="AR112" s="55" t="s">
        <v>473</v>
      </c>
    </row>
    <row r="113" spans="1:44" s="72" customFormat="1" ht="123" customHeight="1" x14ac:dyDescent="0.25">
      <c r="A113" s="9">
        <f t="shared" si="3"/>
        <v>112</v>
      </c>
      <c r="B113" s="13" t="s">
        <v>227</v>
      </c>
      <c r="C113" s="110" t="s">
        <v>214</v>
      </c>
      <c r="D113" s="13" t="s">
        <v>228</v>
      </c>
      <c r="E113" s="53" t="s">
        <v>94</v>
      </c>
      <c r="F113" s="53"/>
      <c r="G113" s="53"/>
      <c r="H113" s="53"/>
      <c r="I113" s="13" t="s">
        <v>230</v>
      </c>
      <c r="J113" s="13" t="s">
        <v>295</v>
      </c>
      <c r="K113" s="13">
        <v>1</v>
      </c>
      <c r="L113" s="13">
        <v>1</v>
      </c>
      <c r="M113" s="13" t="s">
        <v>295</v>
      </c>
      <c r="N113" s="13" t="s">
        <v>94</v>
      </c>
      <c r="O113" s="13" t="s">
        <v>152</v>
      </c>
      <c r="P113" s="13" t="s">
        <v>103</v>
      </c>
      <c r="Q113" s="107" t="s">
        <v>297</v>
      </c>
      <c r="R113" s="13">
        <v>0.4</v>
      </c>
      <c r="S113" s="13"/>
      <c r="T113" s="177">
        <f t="shared" si="2"/>
        <v>0.69999999999999973</v>
      </c>
      <c r="U113" s="13">
        <v>0</v>
      </c>
      <c r="V113" s="55"/>
      <c r="W113" s="13">
        <v>6.363636363636363E-2</v>
      </c>
      <c r="X113" s="55" t="s">
        <v>494</v>
      </c>
      <c r="Y113" s="13">
        <v>6.363636363636363E-2</v>
      </c>
      <c r="Z113" s="55" t="s">
        <v>493</v>
      </c>
      <c r="AA113" s="13">
        <v>6.363636363636363E-2</v>
      </c>
      <c r="AB113" s="55" t="s">
        <v>493</v>
      </c>
      <c r="AC113" s="13">
        <v>6.363636363636363E-2</v>
      </c>
      <c r="AD113" s="55" t="s">
        <v>493</v>
      </c>
      <c r="AE113" s="13">
        <v>6.363636363636363E-2</v>
      </c>
      <c r="AF113" s="55" t="s">
        <v>493</v>
      </c>
      <c r="AG113" s="13">
        <v>6.363636363636363E-2</v>
      </c>
      <c r="AH113" s="55" t="s">
        <v>493</v>
      </c>
      <c r="AI113" s="13">
        <v>6.363636363636363E-2</v>
      </c>
      <c r="AJ113" s="55" t="s">
        <v>493</v>
      </c>
      <c r="AK113" s="81">
        <v>6.363636363636363E-2</v>
      </c>
      <c r="AL113" s="13" t="s">
        <v>493</v>
      </c>
      <c r="AM113" s="81">
        <v>6.363636363636363E-2</v>
      </c>
      <c r="AN113" s="13" t="s">
        <v>493</v>
      </c>
      <c r="AO113" s="81">
        <v>6.363636363636363E-2</v>
      </c>
      <c r="AP113" s="13" t="s">
        <v>493</v>
      </c>
      <c r="AQ113" s="81">
        <v>6.363636363636363E-2</v>
      </c>
      <c r="AR113" s="13" t="s">
        <v>493</v>
      </c>
    </row>
    <row r="114" spans="1:44" s="72" customFormat="1" ht="123" customHeight="1" x14ac:dyDescent="0.25">
      <c r="A114" s="9">
        <f t="shared" si="3"/>
        <v>113</v>
      </c>
      <c r="B114" s="13" t="s">
        <v>246</v>
      </c>
      <c r="C114" s="110" t="s">
        <v>214</v>
      </c>
      <c r="D114" s="13" t="s">
        <v>247</v>
      </c>
      <c r="E114" s="53" t="s">
        <v>94</v>
      </c>
      <c r="F114" s="53"/>
      <c r="G114" s="53"/>
      <c r="H114" s="53"/>
      <c r="I114" s="111" t="s">
        <v>246</v>
      </c>
      <c r="J114" s="53" t="s">
        <v>298</v>
      </c>
      <c r="K114" s="53">
        <v>1</v>
      </c>
      <c r="L114" s="53">
        <v>0.25</v>
      </c>
      <c r="M114" s="53" t="s">
        <v>299</v>
      </c>
      <c r="N114" s="53" t="s">
        <v>94</v>
      </c>
      <c r="O114" s="13" t="s">
        <v>102</v>
      </c>
      <c r="P114" s="13" t="s">
        <v>103</v>
      </c>
      <c r="Q114" s="107" t="s">
        <v>300</v>
      </c>
      <c r="R114" s="13">
        <v>0.1</v>
      </c>
      <c r="S114" s="13"/>
      <c r="T114" s="78">
        <f t="shared" si="2"/>
        <v>9.8099999999999993E-2</v>
      </c>
      <c r="U114" s="13">
        <v>8.3000000000000001E-3</v>
      </c>
      <c r="V114" s="55" t="s">
        <v>455</v>
      </c>
      <c r="W114" s="13">
        <v>8.3000000000000001E-3</v>
      </c>
      <c r="X114" s="55" t="s">
        <v>455</v>
      </c>
      <c r="Y114" s="13">
        <v>8.3000000000000001E-3</v>
      </c>
      <c r="Z114" s="55" t="s">
        <v>456</v>
      </c>
      <c r="AA114" s="13">
        <v>8.3000000000000001E-3</v>
      </c>
      <c r="AB114" s="55" t="s">
        <v>457</v>
      </c>
      <c r="AC114" s="13">
        <v>0</v>
      </c>
      <c r="AD114" s="55"/>
      <c r="AE114" s="13">
        <v>8.3000000000000001E-3</v>
      </c>
      <c r="AF114" s="55" t="s">
        <v>458</v>
      </c>
      <c r="AG114" s="13">
        <v>8.3000000000000001E-3</v>
      </c>
      <c r="AH114" s="55" t="s">
        <v>459</v>
      </c>
      <c r="AI114" s="13">
        <v>8.3000000000000001E-3</v>
      </c>
      <c r="AJ114" s="55" t="s">
        <v>460</v>
      </c>
      <c r="AK114" s="13">
        <v>0.01</v>
      </c>
      <c r="AL114" s="55" t="s">
        <v>1094</v>
      </c>
      <c r="AM114" s="13">
        <v>0.01</v>
      </c>
      <c r="AN114" s="55" t="s">
        <v>1095</v>
      </c>
      <c r="AO114" s="13">
        <v>0.01</v>
      </c>
      <c r="AP114" s="55" t="s">
        <v>1096</v>
      </c>
      <c r="AQ114" s="13">
        <v>0.01</v>
      </c>
      <c r="AR114" s="55" t="s">
        <v>1097</v>
      </c>
    </row>
    <row r="115" spans="1:44" s="72" customFormat="1" ht="123" customHeight="1" x14ac:dyDescent="0.25">
      <c r="A115" s="9">
        <f t="shared" si="3"/>
        <v>114</v>
      </c>
      <c r="B115" s="13" t="s">
        <v>246</v>
      </c>
      <c r="C115" s="110" t="s">
        <v>214</v>
      </c>
      <c r="D115" s="13" t="s">
        <v>247</v>
      </c>
      <c r="E115" s="53" t="s">
        <v>94</v>
      </c>
      <c r="F115" s="53"/>
      <c r="G115" s="53"/>
      <c r="H115" s="53"/>
      <c r="I115" s="111" t="s">
        <v>246</v>
      </c>
      <c r="J115" s="53" t="s">
        <v>298</v>
      </c>
      <c r="K115" s="53">
        <v>1</v>
      </c>
      <c r="L115" s="53">
        <v>0.25</v>
      </c>
      <c r="M115" s="53" t="s">
        <v>299</v>
      </c>
      <c r="N115" s="53" t="s">
        <v>94</v>
      </c>
      <c r="O115" s="13" t="s">
        <v>102</v>
      </c>
      <c r="P115" s="13" t="s">
        <v>103</v>
      </c>
      <c r="Q115" s="107" t="s">
        <v>301</v>
      </c>
      <c r="R115" s="13">
        <v>0.6</v>
      </c>
      <c r="S115" s="13"/>
      <c r="T115" s="78">
        <f>U115+W115+Y115+AA115+AC115+AE115+AG115+AI115+AK115+AM115+AO115+AQ115</f>
        <v>0.6</v>
      </c>
      <c r="U115" s="13">
        <v>0.05</v>
      </c>
      <c r="V115" s="55" t="s">
        <v>455</v>
      </c>
      <c r="W115" s="13">
        <v>0.05</v>
      </c>
      <c r="X115" s="55" t="s">
        <v>461</v>
      </c>
      <c r="Y115" s="13">
        <v>0.05</v>
      </c>
      <c r="Z115" s="55" t="s">
        <v>462</v>
      </c>
      <c r="AA115" s="13">
        <v>0.05</v>
      </c>
      <c r="AB115" s="55" t="s">
        <v>463</v>
      </c>
      <c r="AC115" s="13">
        <v>0.05</v>
      </c>
      <c r="AD115" s="55" t="s">
        <v>463</v>
      </c>
      <c r="AE115" s="13">
        <v>0.05</v>
      </c>
      <c r="AF115" s="55" t="s">
        <v>463</v>
      </c>
      <c r="AG115" s="13">
        <v>0.05</v>
      </c>
      <c r="AH115" s="55" t="s">
        <v>463</v>
      </c>
      <c r="AI115" s="13">
        <v>0.05</v>
      </c>
      <c r="AJ115" s="55" t="s">
        <v>463</v>
      </c>
      <c r="AK115" s="13">
        <f>[2]Final!$AM21</f>
        <v>0</v>
      </c>
      <c r="AL115" s="55"/>
      <c r="AM115" s="13">
        <v>0.05</v>
      </c>
      <c r="AN115" s="55" t="s">
        <v>463</v>
      </c>
      <c r="AO115" s="13">
        <v>0.05</v>
      </c>
      <c r="AP115" s="55" t="s">
        <v>463</v>
      </c>
      <c r="AQ115" s="13">
        <v>0.1</v>
      </c>
      <c r="AR115" s="55" t="s">
        <v>463</v>
      </c>
    </row>
    <row r="116" spans="1:44" s="72" customFormat="1" ht="123" customHeight="1" x14ac:dyDescent="0.25">
      <c r="A116" s="9">
        <f t="shared" si="3"/>
        <v>115</v>
      </c>
      <c r="B116" s="13" t="s">
        <v>246</v>
      </c>
      <c r="C116" s="110" t="s">
        <v>214</v>
      </c>
      <c r="D116" s="13" t="s">
        <v>247</v>
      </c>
      <c r="E116" s="53" t="s">
        <v>94</v>
      </c>
      <c r="F116" s="53"/>
      <c r="G116" s="53"/>
      <c r="H116" s="53"/>
      <c r="I116" s="111" t="s">
        <v>246</v>
      </c>
      <c r="J116" s="53" t="s">
        <v>298</v>
      </c>
      <c r="K116" s="53">
        <v>1</v>
      </c>
      <c r="L116" s="53">
        <v>0.25</v>
      </c>
      <c r="M116" s="53" t="s">
        <v>299</v>
      </c>
      <c r="N116" s="53" t="s">
        <v>94</v>
      </c>
      <c r="O116" s="13" t="s">
        <v>102</v>
      </c>
      <c r="P116" s="13" t="s">
        <v>103</v>
      </c>
      <c r="Q116" s="107" t="s">
        <v>302</v>
      </c>
      <c r="R116" s="13">
        <v>0.15</v>
      </c>
      <c r="S116" s="13"/>
      <c r="T116" s="78">
        <f t="shared" si="2"/>
        <v>9.5799999999999982E-2</v>
      </c>
      <c r="U116" s="13">
        <v>8.3000000000000001E-3</v>
      </c>
      <c r="V116" s="55" t="s">
        <v>455</v>
      </c>
      <c r="W116" s="13">
        <v>1.2500000000000001E-2</v>
      </c>
      <c r="X116" s="55" t="s">
        <v>464</v>
      </c>
      <c r="Y116" s="13">
        <v>1.2500000000000001E-2</v>
      </c>
      <c r="Z116" s="55" t="s">
        <v>465</v>
      </c>
      <c r="AA116" s="13">
        <v>1.2500000000000001E-2</v>
      </c>
      <c r="AB116" s="55" t="s">
        <v>465</v>
      </c>
      <c r="AC116" s="13">
        <v>1.2500000000000001E-2</v>
      </c>
      <c r="AD116" s="55" t="s">
        <v>465</v>
      </c>
      <c r="AE116" s="13">
        <v>1.2500000000000001E-2</v>
      </c>
      <c r="AF116" s="55" t="s">
        <v>465</v>
      </c>
      <c r="AG116" s="13">
        <v>1.2500000000000001E-2</v>
      </c>
      <c r="AH116" s="55" t="s">
        <v>465</v>
      </c>
      <c r="AI116" s="13">
        <v>1.2500000000000001E-2</v>
      </c>
      <c r="AJ116" s="55" t="s">
        <v>465</v>
      </c>
      <c r="AK116" s="13">
        <f>[2]Final!$AM22</f>
        <v>0</v>
      </c>
      <c r="AL116" s="55" t="s">
        <v>465</v>
      </c>
      <c r="AM116" s="13">
        <f>[2]Final!$AO22</f>
        <v>0</v>
      </c>
      <c r="AN116" s="55" t="s">
        <v>465</v>
      </c>
      <c r="AO116" s="13">
        <f>[2]Final!$AQ22</f>
        <v>0</v>
      </c>
      <c r="AP116" s="55" t="s">
        <v>465</v>
      </c>
      <c r="AQ116" s="13">
        <f>[2]Final!$AS22</f>
        <v>0</v>
      </c>
      <c r="AR116" s="55" t="s">
        <v>465</v>
      </c>
    </row>
    <row r="117" spans="1:44" s="72" customFormat="1" ht="123" customHeight="1" x14ac:dyDescent="0.25">
      <c r="A117" s="9">
        <f t="shared" si="3"/>
        <v>116</v>
      </c>
      <c r="B117" s="13" t="s">
        <v>246</v>
      </c>
      <c r="C117" s="110" t="s">
        <v>214</v>
      </c>
      <c r="D117" s="13" t="s">
        <v>247</v>
      </c>
      <c r="E117" s="53" t="s">
        <v>94</v>
      </c>
      <c r="F117" s="53"/>
      <c r="G117" s="53"/>
      <c r="H117" s="53"/>
      <c r="I117" s="111" t="s">
        <v>246</v>
      </c>
      <c r="J117" s="53" t="s">
        <v>298</v>
      </c>
      <c r="K117" s="53">
        <v>1</v>
      </c>
      <c r="L117" s="53">
        <v>0.25</v>
      </c>
      <c r="M117" s="53" t="s">
        <v>299</v>
      </c>
      <c r="N117" s="53" t="s">
        <v>94</v>
      </c>
      <c r="O117" s="13" t="s">
        <v>102</v>
      </c>
      <c r="P117" s="13" t="s">
        <v>103</v>
      </c>
      <c r="Q117" s="107" t="s">
        <v>303</v>
      </c>
      <c r="R117" s="13">
        <v>0.15</v>
      </c>
      <c r="S117" s="13"/>
      <c r="T117" s="78">
        <f t="shared" si="2"/>
        <v>0.14579999999999996</v>
      </c>
      <c r="U117" s="13">
        <v>8.3000000000000001E-3</v>
      </c>
      <c r="V117" s="55" t="s">
        <v>455</v>
      </c>
      <c r="W117" s="13">
        <v>1.2500000000000001E-2</v>
      </c>
      <c r="X117" s="55" t="s">
        <v>466</v>
      </c>
      <c r="Y117" s="13">
        <v>1.2500000000000001E-2</v>
      </c>
      <c r="Z117" s="55" t="s">
        <v>462</v>
      </c>
      <c r="AA117" s="13">
        <v>1.2500000000000001E-2</v>
      </c>
      <c r="AB117" s="55" t="s">
        <v>462</v>
      </c>
      <c r="AC117" s="13">
        <v>1.2500000000000001E-2</v>
      </c>
      <c r="AD117" s="55" t="s">
        <v>466</v>
      </c>
      <c r="AE117" s="13">
        <v>1.2500000000000001E-2</v>
      </c>
      <c r="AF117" s="55" t="s">
        <v>466</v>
      </c>
      <c r="AG117" s="13">
        <v>1.2500000000000001E-2</v>
      </c>
      <c r="AH117" s="55" t="s">
        <v>466</v>
      </c>
      <c r="AI117" s="13">
        <v>1.2500000000000001E-2</v>
      </c>
      <c r="AJ117" s="55" t="s">
        <v>467</v>
      </c>
      <c r="AK117" s="13">
        <v>0.01</v>
      </c>
      <c r="AL117" s="55" t="s">
        <v>467</v>
      </c>
      <c r="AM117" s="13">
        <v>0.01</v>
      </c>
      <c r="AN117" s="55" t="s">
        <v>467</v>
      </c>
      <c r="AO117" s="13">
        <v>0.01</v>
      </c>
      <c r="AP117" s="55" t="s">
        <v>467</v>
      </c>
      <c r="AQ117" s="13">
        <v>0.02</v>
      </c>
      <c r="AR117" s="55" t="s">
        <v>467</v>
      </c>
    </row>
    <row r="118" spans="1:44" s="72" customFormat="1" ht="123" customHeight="1" x14ac:dyDescent="0.25">
      <c r="A118" s="9">
        <f t="shared" si="3"/>
        <v>117</v>
      </c>
      <c r="B118" s="13" t="s">
        <v>213</v>
      </c>
      <c r="C118" s="110" t="s">
        <v>214</v>
      </c>
      <c r="D118" s="13" t="s">
        <v>247</v>
      </c>
      <c r="E118" s="53" t="s">
        <v>94</v>
      </c>
      <c r="F118" s="53"/>
      <c r="G118" s="53"/>
      <c r="H118" s="53"/>
      <c r="I118" s="112" t="s">
        <v>218</v>
      </c>
      <c r="J118" s="13" t="s">
        <v>304</v>
      </c>
      <c r="K118" s="53">
        <v>1</v>
      </c>
      <c r="L118" s="53">
        <v>0.25</v>
      </c>
      <c r="M118" s="13" t="s">
        <v>304</v>
      </c>
      <c r="N118" s="13" t="s">
        <v>94</v>
      </c>
      <c r="O118" s="13" t="s">
        <v>123</v>
      </c>
      <c r="P118" s="13" t="s">
        <v>137</v>
      </c>
      <c r="Q118" s="107" t="s">
        <v>305</v>
      </c>
      <c r="R118" s="13">
        <v>6.6000000000000003E-2</v>
      </c>
      <c r="S118" s="13"/>
      <c r="T118" s="78">
        <f t="shared" si="2"/>
        <v>0.06</v>
      </c>
      <c r="U118" s="13">
        <v>0</v>
      </c>
      <c r="V118" s="55" t="s">
        <v>917</v>
      </c>
      <c r="W118" s="13">
        <v>0</v>
      </c>
      <c r="X118" s="55" t="s">
        <v>917</v>
      </c>
      <c r="Y118" s="13">
        <v>0.01</v>
      </c>
      <c r="Z118" s="55" t="s">
        <v>918</v>
      </c>
      <c r="AA118" s="13">
        <v>0</v>
      </c>
      <c r="AB118" s="55"/>
      <c r="AC118" s="13">
        <v>0.01</v>
      </c>
      <c r="AD118" s="55" t="s">
        <v>919</v>
      </c>
      <c r="AE118" s="13">
        <v>0.01</v>
      </c>
      <c r="AF118" s="55" t="s">
        <v>919</v>
      </c>
      <c r="AG118" s="13">
        <v>0.01</v>
      </c>
      <c r="AH118" s="55" t="s">
        <v>920</v>
      </c>
      <c r="AI118" s="13">
        <v>0.02</v>
      </c>
      <c r="AJ118" s="55" t="s">
        <v>921</v>
      </c>
      <c r="AK118" s="13">
        <f>[2]Final!$AM24</f>
        <v>0</v>
      </c>
      <c r="AL118" s="129" t="s">
        <v>980</v>
      </c>
      <c r="AM118" s="13">
        <f>[2]Final!$AO24</f>
        <v>0</v>
      </c>
      <c r="AN118" s="55" t="s">
        <v>984</v>
      </c>
      <c r="AO118" s="13">
        <f>[2]Final!$AQ24</f>
        <v>0</v>
      </c>
      <c r="AP118" s="144" t="s">
        <v>986</v>
      </c>
      <c r="AQ118" s="13">
        <f>[2]Final!$AS24</f>
        <v>0</v>
      </c>
      <c r="AR118" s="129" t="s">
        <v>1026</v>
      </c>
    </row>
    <row r="119" spans="1:44" s="72" customFormat="1" ht="123" customHeight="1" x14ac:dyDescent="0.25">
      <c r="A119" s="9">
        <f t="shared" si="3"/>
        <v>118</v>
      </c>
      <c r="B119" s="13" t="s">
        <v>160</v>
      </c>
      <c r="C119" s="110" t="s">
        <v>214</v>
      </c>
      <c r="D119" s="13" t="s">
        <v>247</v>
      </c>
      <c r="E119" s="53" t="s">
        <v>94</v>
      </c>
      <c r="F119" s="53"/>
      <c r="G119" s="53"/>
      <c r="H119" s="53"/>
      <c r="I119" s="113" t="s">
        <v>160</v>
      </c>
      <c r="J119" s="13" t="s">
        <v>304</v>
      </c>
      <c r="K119" s="53">
        <v>1</v>
      </c>
      <c r="L119" s="53">
        <v>0.25</v>
      </c>
      <c r="M119" s="13" t="s">
        <v>304</v>
      </c>
      <c r="N119" s="13" t="s">
        <v>94</v>
      </c>
      <c r="O119" s="13" t="s">
        <v>123</v>
      </c>
      <c r="P119" s="13" t="s">
        <v>137</v>
      </c>
      <c r="Q119" s="107" t="s">
        <v>306</v>
      </c>
      <c r="R119" s="13">
        <v>6.6000000000000003E-2</v>
      </c>
      <c r="S119" s="13"/>
      <c r="T119" s="78">
        <f t="shared" si="2"/>
        <v>1</v>
      </c>
      <c r="U119" s="53">
        <v>0</v>
      </c>
      <c r="V119" s="55"/>
      <c r="W119" s="53">
        <v>0</v>
      </c>
      <c r="X119" s="55"/>
      <c r="Y119" s="53">
        <v>0</v>
      </c>
      <c r="Z119" s="55"/>
      <c r="AA119" s="53">
        <v>0</v>
      </c>
      <c r="AB119" s="55"/>
      <c r="AC119" s="53">
        <v>0</v>
      </c>
      <c r="AD119" s="55"/>
      <c r="AE119" s="53">
        <v>0</v>
      </c>
      <c r="AF119" s="55"/>
      <c r="AG119" s="53">
        <v>0</v>
      </c>
      <c r="AH119" s="55"/>
      <c r="AI119" s="53">
        <v>0.3</v>
      </c>
      <c r="AJ119" s="55" t="s">
        <v>582</v>
      </c>
      <c r="AK119" s="13">
        <v>0.7</v>
      </c>
      <c r="AL119" s="13" t="s">
        <v>1098</v>
      </c>
      <c r="AM119" s="13">
        <f>[2]Final!$AO25</f>
        <v>0</v>
      </c>
      <c r="AN119" s="55"/>
      <c r="AO119" s="13">
        <f>[2]Final!$AQ25</f>
        <v>0</v>
      </c>
      <c r="AP119" s="144"/>
      <c r="AQ119" s="13">
        <f>[2]Final!$AS25</f>
        <v>0</v>
      </c>
      <c r="AR119" s="55"/>
    </row>
    <row r="120" spans="1:44" s="72" customFormat="1" ht="123" customHeight="1" x14ac:dyDescent="0.25">
      <c r="A120" s="9">
        <f t="shared" si="3"/>
        <v>119</v>
      </c>
      <c r="B120" s="13" t="s">
        <v>271</v>
      </c>
      <c r="C120" s="110" t="s">
        <v>214</v>
      </c>
      <c r="D120" s="13" t="s">
        <v>247</v>
      </c>
      <c r="E120" s="53" t="s">
        <v>94</v>
      </c>
      <c r="F120" s="53"/>
      <c r="G120" s="53"/>
      <c r="H120" s="53"/>
      <c r="I120" s="90" t="s">
        <v>273</v>
      </c>
      <c r="J120" s="13" t="s">
        <v>304</v>
      </c>
      <c r="K120" s="53">
        <v>1</v>
      </c>
      <c r="L120" s="53">
        <v>0.25</v>
      </c>
      <c r="M120" s="13" t="s">
        <v>304</v>
      </c>
      <c r="N120" s="13" t="s">
        <v>94</v>
      </c>
      <c r="O120" s="13" t="s">
        <v>123</v>
      </c>
      <c r="P120" s="13" t="s">
        <v>137</v>
      </c>
      <c r="Q120" s="107" t="s">
        <v>307</v>
      </c>
      <c r="R120" s="13">
        <v>6.6000000000000003E-2</v>
      </c>
      <c r="S120" s="13"/>
      <c r="T120" s="78">
        <f t="shared" si="2"/>
        <v>7.0000000000000007E-2</v>
      </c>
      <c r="U120" s="107">
        <v>0</v>
      </c>
      <c r="V120" s="55" t="s">
        <v>396</v>
      </c>
      <c r="W120" s="13">
        <v>0</v>
      </c>
      <c r="X120" s="55" t="s">
        <v>396</v>
      </c>
      <c r="Y120" s="13">
        <v>0</v>
      </c>
      <c r="Z120" s="55" t="s">
        <v>396</v>
      </c>
      <c r="AA120" s="13">
        <v>0</v>
      </c>
      <c r="AB120" s="55" t="s">
        <v>396</v>
      </c>
      <c r="AC120" s="13">
        <v>0</v>
      </c>
      <c r="AD120" s="55" t="s">
        <v>396</v>
      </c>
      <c r="AE120" s="13">
        <v>0</v>
      </c>
      <c r="AF120" s="55" t="s">
        <v>396</v>
      </c>
      <c r="AG120" s="13">
        <v>0</v>
      </c>
      <c r="AH120" s="55" t="s">
        <v>396</v>
      </c>
      <c r="AI120" s="13">
        <v>7.0000000000000007E-2</v>
      </c>
      <c r="AJ120" s="55" t="s">
        <v>398</v>
      </c>
      <c r="AK120" s="13">
        <f>[2]Final!$AM$16</f>
        <v>0</v>
      </c>
      <c r="AL120" s="55" t="str">
        <f>[2]Final!$AN$16</f>
        <v>n/a</v>
      </c>
      <c r="AM120" s="13">
        <f>[2]Final!$AO16</f>
        <v>0</v>
      </c>
      <c r="AN120" s="55" t="str">
        <f>[2]Final!$AP16</f>
        <v>n/a</v>
      </c>
      <c r="AO120" s="13">
        <f>[2]Final!$AQ16</f>
        <v>0</v>
      </c>
      <c r="AP120" s="144" t="str">
        <f>[2]Final!$AR16</f>
        <v>n/a</v>
      </c>
      <c r="AQ120" s="13">
        <f>[2]Final!$AS16</f>
        <v>0</v>
      </c>
      <c r="AR120" s="55" t="str">
        <f>[2]Final!$AT16</f>
        <v>n/a</v>
      </c>
    </row>
    <row r="121" spans="1:44" s="72" customFormat="1" ht="120" customHeight="1" x14ac:dyDescent="0.25">
      <c r="A121" s="9">
        <f t="shared" si="3"/>
        <v>120</v>
      </c>
      <c r="B121" s="13" t="s">
        <v>92</v>
      </c>
      <c r="C121" s="110" t="s">
        <v>214</v>
      </c>
      <c r="D121" s="13" t="s">
        <v>247</v>
      </c>
      <c r="E121" s="53" t="s">
        <v>94</v>
      </c>
      <c r="F121" s="53"/>
      <c r="G121" s="53"/>
      <c r="H121" s="53"/>
      <c r="I121" s="100" t="s">
        <v>98</v>
      </c>
      <c r="J121" s="13" t="s">
        <v>304</v>
      </c>
      <c r="K121" s="53">
        <v>1</v>
      </c>
      <c r="L121" s="53">
        <v>0.25</v>
      </c>
      <c r="M121" s="13" t="s">
        <v>304</v>
      </c>
      <c r="N121" s="13" t="s">
        <v>94</v>
      </c>
      <c r="O121" s="13" t="s">
        <v>123</v>
      </c>
      <c r="P121" s="13" t="s">
        <v>137</v>
      </c>
      <c r="Q121" s="107" t="s">
        <v>308</v>
      </c>
      <c r="R121" s="13">
        <v>7.0000000000000007E-2</v>
      </c>
      <c r="S121" s="13">
        <f>Tabla13[[#This Row],[Acumulado de la gestión en el año (Indicador) ]]/Tabla13[[#This Row],[Vlr %  Actividad Referente Producto]]</f>
        <v>1</v>
      </c>
      <c r="T121" s="78">
        <f t="shared" si="2"/>
        <v>7.0000000000000007E-2</v>
      </c>
      <c r="U121" s="13"/>
      <c r="V121" s="54"/>
      <c r="W121" s="13"/>
      <c r="X121" s="55"/>
      <c r="Y121" s="13"/>
      <c r="Z121" s="55"/>
      <c r="AA121" s="13"/>
      <c r="AB121" s="55"/>
      <c r="AC121" s="13"/>
      <c r="AD121" s="55"/>
      <c r="AE121" s="13"/>
      <c r="AF121" s="55"/>
      <c r="AG121" s="13"/>
      <c r="AH121" s="55"/>
      <c r="AI121" s="13"/>
      <c r="AJ121" s="55"/>
      <c r="AK121" s="13"/>
      <c r="AL121" s="55"/>
      <c r="AM121" s="13"/>
      <c r="AN121" s="55"/>
      <c r="AO121" s="13"/>
      <c r="AP121" s="144"/>
      <c r="AQ121" s="13">
        <v>7.0000000000000007E-2</v>
      </c>
      <c r="AR121" s="55" t="s">
        <v>1140</v>
      </c>
    </row>
    <row r="122" spans="1:44" s="72" customFormat="1" ht="123" customHeight="1" x14ac:dyDescent="0.25">
      <c r="A122" s="9">
        <f t="shared" si="3"/>
        <v>121</v>
      </c>
      <c r="B122" s="13" t="s">
        <v>199</v>
      </c>
      <c r="C122" s="110" t="s">
        <v>214</v>
      </c>
      <c r="D122" s="13" t="s">
        <v>247</v>
      </c>
      <c r="E122" s="53" t="s">
        <v>94</v>
      </c>
      <c r="F122" s="53"/>
      <c r="G122" s="53"/>
      <c r="H122" s="53"/>
      <c r="I122" s="114" t="s">
        <v>199</v>
      </c>
      <c r="J122" s="13" t="s">
        <v>304</v>
      </c>
      <c r="K122" s="53">
        <v>1</v>
      </c>
      <c r="L122" s="53">
        <v>0.25</v>
      </c>
      <c r="M122" s="13" t="s">
        <v>304</v>
      </c>
      <c r="N122" s="13" t="s">
        <v>94</v>
      </c>
      <c r="O122" s="13" t="s">
        <v>123</v>
      </c>
      <c r="P122" s="13" t="s">
        <v>137</v>
      </c>
      <c r="Q122" s="107" t="s">
        <v>309</v>
      </c>
      <c r="R122" s="13">
        <v>6.6000000000000003E-2</v>
      </c>
      <c r="S122" s="13"/>
      <c r="T122" s="78">
        <f>U122+W122+Y122+AA122+AC122+AE122+AG122+AI122+AK122+AM122+AO122+AQ122</f>
        <v>0</v>
      </c>
      <c r="U122" s="13">
        <v>0</v>
      </c>
      <c r="V122" s="118"/>
      <c r="W122" s="13">
        <v>0</v>
      </c>
      <c r="X122" s="118"/>
      <c r="Y122" s="13">
        <v>0</v>
      </c>
      <c r="Z122" s="118"/>
      <c r="AA122" s="13">
        <v>0</v>
      </c>
      <c r="AB122" s="118"/>
      <c r="AC122" s="101">
        <v>0</v>
      </c>
      <c r="AD122" s="118"/>
      <c r="AE122" s="101">
        <v>0</v>
      </c>
      <c r="AF122" s="118"/>
      <c r="AG122" s="101">
        <v>0</v>
      </c>
      <c r="AH122" s="118"/>
      <c r="AI122" s="101">
        <v>0</v>
      </c>
      <c r="AJ122" s="118"/>
      <c r="AK122" s="13">
        <f>[2]Final!$AM$16</f>
        <v>0</v>
      </c>
      <c r="AL122" s="55"/>
      <c r="AM122" s="13">
        <f>[2]Final!$AO28</f>
        <v>0</v>
      </c>
      <c r="AN122" s="55"/>
      <c r="AO122" s="13">
        <f>[2]Final!$AQ28</f>
        <v>0</v>
      </c>
      <c r="AP122" s="144"/>
      <c r="AQ122" s="13">
        <f>[2]Final!$AS28</f>
        <v>0</v>
      </c>
      <c r="AR122" s="55"/>
    </row>
    <row r="123" spans="1:44" s="72" customFormat="1" ht="123" customHeight="1" x14ac:dyDescent="0.25">
      <c r="A123" s="9">
        <f t="shared" si="3"/>
        <v>122</v>
      </c>
      <c r="B123" s="13" t="s">
        <v>168</v>
      </c>
      <c r="C123" s="110" t="s">
        <v>214</v>
      </c>
      <c r="D123" s="13" t="s">
        <v>247</v>
      </c>
      <c r="E123" s="53" t="s">
        <v>94</v>
      </c>
      <c r="F123" s="53"/>
      <c r="G123" s="53"/>
      <c r="H123" s="53"/>
      <c r="I123" s="115" t="s">
        <v>310</v>
      </c>
      <c r="J123" s="13" t="s">
        <v>304</v>
      </c>
      <c r="K123" s="53">
        <v>1</v>
      </c>
      <c r="L123" s="53">
        <v>0.25</v>
      </c>
      <c r="M123" s="13" t="s">
        <v>304</v>
      </c>
      <c r="N123" s="13" t="s">
        <v>94</v>
      </c>
      <c r="O123" s="13" t="s">
        <v>123</v>
      </c>
      <c r="P123" s="13" t="s">
        <v>137</v>
      </c>
      <c r="Q123" s="107" t="s">
        <v>311</v>
      </c>
      <c r="R123" s="13">
        <v>6.6000000000000003E-2</v>
      </c>
      <c r="S123" s="13">
        <f>Tabla13[[#This Row],[Acumulado de la gestión en el año (Indicador) ]]/Tabla13[[#This Row],[Vlr %  Actividad Referente Producto]]</f>
        <v>7.575757575757576E-2</v>
      </c>
      <c r="T123" s="78">
        <f t="shared" si="2"/>
        <v>5.0000000000000001E-3</v>
      </c>
      <c r="U123" s="13">
        <v>5.0000000000000001E-3</v>
      </c>
      <c r="V123" s="54" t="s">
        <v>894</v>
      </c>
      <c r="W123" s="13">
        <v>0</v>
      </c>
      <c r="X123" s="55" t="s">
        <v>895</v>
      </c>
      <c r="Y123" s="13">
        <v>0</v>
      </c>
      <c r="Z123" s="55" t="s">
        <v>896</v>
      </c>
      <c r="AA123" s="13">
        <v>0</v>
      </c>
      <c r="AB123" s="55" t="s">
        <v>896</v>
      </c>
      <c r="AC123" s="13">
        <v>0</v>
      </c>
      <c r="AD123" s="55" t="s">
        <v>897</v>
      </c>
      <c r="AE123" s="13">
        <v>0</v>
      </c>
      <c r="AF123" s="55" t="s">
        <v>898</v>
      </c>
      <c r="AG123" s="13">
        <v>0</v>
      </c>
      <c r="AH123" s="55" t="s">
        <v>899</v>
      </c>
      <c r="AI123" s="13">
        <v>0</v>
      </c>
      <c r="AJ123" s="55" t="s">
        <v>900</v>
      </c>
      <c r="AK123" s="13">
        <f>[2]Final!$AM$16</f>
        <v>0</v>
      </c>
      <c r="AL123" s="55"/>
      <c r="AM123" s="13">
        <f>[2]Final!$AO29</f>
        <v>0</v>
      </c>
      <c r="AN123" s="55"/>
      <c r="AO123" s="13">
        <f>[2]Final!$AQ29</f>
        <v>0</v>
      </c>
      <c r="AP123" s="144"/>
      <c r="AQ123" s="13">
        <f>[2]Final!$AS29</f>
        <v>0</v>
      </c>
      <c r="AR123" s="55" t="s">
        <v>1046</v>
      </c>
    </row>
    <row r="124" spans="1:44" s="72" customFormat="1" ht="123" customHeight="1" x14ac:dyDescent="0.25">
      <c r="A124" s="9">
        <f t="shared" si="3"/>
        <v>123</v>
      </c>
      <c r="B124" s="13" t="s">
        <v>181</v>
      </c>
      <c r="C124" s="110" t="s">
        <v>214</v>
      </c>
      <c r="D124" s="13" t="s">
        <v>247</v>
      </c>
      <c r="E124" s="53" t="s">
        <v>94</v>
      </c>
      <c r="F124" s="53"/>
      <c r="G124" s="53"/>
      <c r="H124" s="53"/>
      <c r="I124" s="116" t="s">
        <v>181</v>
      </c>
      <c r="J124" s="13" t="s">
        <v>304</v>
      </c>
      <c r="K124" s="53">
        <v>1</v>
      </c>
      <c r="L124" s="53">
        <v>0.25</v>
      </c>
      <c r="M124" s="13" t="s">
        <v>304</v>
      </c>
      <c r="N124" s="13" t="s">
        <v>94</v>
      </c>
      <c r="O124" s="13" t="s">
        <v>123</v>
      </c>
      <c r="P124" s="13" t="s">
        <v>137</v>
      </c>
      <c r="Q124" s="107" t="s">
        <v>312</v>
      </c>
      <c r="R124" s="13">
        <v>6.6000000000000003E-2</v>
      </c>
      <c r="S124" s="13"/>
      <c r="T124" s="78">
        <f t="shared" si="2"/>
        <v>7.0000000000000007E-2</v>
      </c>
      <c r="U124" s="13">
        <v>0.05</v>
      </c>
      <c r="V124" s="54" t="s">
        <v>840</v>
      </c>
      <c r="W124" s="13">
        <v>0</v>
      </c>
      <c r="X124" s="51"/>
      <c r="Y124" s="13">
        <v>0</v>
      </c>
      <c r="Z124" s="51"/>
      <c r="AA124" s="13">
        <v>0</v>
      </c>
      <c r="AB124" s="51"/>
      <c r="AC124" s="13">
        <v>0</v>
      </c>
      <c r="AD124" s="51"/>
      <c r="AE124" s="13">
        <v>0</v>
      </c>
      <c r="AF124" s="51"/>
      <c r="AG124" s="13">
        <v>0</v>
      </c>
      <c r="AH124" s="51"/>
      <c r="AI124" s="13">
        <v>0</v>
      </c>
      <c r="AJ124" s="51"/>
      <c r="AK124" s="13">
        <f>[2]Final!$AM$16</f>
        <v>0</v>
      </c>
      <c r="AL124" s="55"/>
      <c r="AM124" s="13">
        <f>[2]Final!$AO30</f>
        <v>0</v>
      </c>
      <c r="AN124" s="55"/>
      <c r="AO124" s="13">
        <f>[2]Final!$AQ30</f>
        <v>0</v>
      </c>
      <c r="AP124" s="140"/>
      <c r="AQ124" s="13">
        <v>0.02</v>
      </c>
      <c r="AR124" s="55" t="s">
        <v>1166</v>
      </c>
    </row>
    <row r="125" spans="1:44" s="72" customFormat="1" ht="123" customHeight="1" x14ac:dyDescent="0.25">
      <c r="A125" s="9">
        <f t="shared" si="3"/>
        <v>124</v>
      </c>
      <c r="B125" s="13" t="s">
        <v>264</v>
      </c>
      <c r="C125" s="110" t="s">
        <v>214</v>
      </c>
      <c r="D125" s="13" t="s">
        <v>247</v>
      </c>
      <c r="E125" s="53" t="s">
        <v>94</v>
      </c>
      <c r="F125" s="53"/>
      <c r="G125" s="53"/>
      <c r="H125" s="53"/>
      <c r="I125" s="13" t="s">
        <v>266</v>
      </c>
      <c r="J125" s="13" t="s">
        <v>304</v>
      </c>
      <c r="K125" s="53">
        <v>1</v>
      </c>
      <c r="L125" s="53">
        <v>0.25</v>
      </c>
      <c r="M125" s="13" t="s">
        <v>304</v>
      </c>
      <c r="N125" s="13" t="s">
        <v>94</v>
      </c>
      <c r="O125" s="13" t="s">
        <v>123</v>
      </c>
      <c r="P125" s="13" t="s">
        <v>137</v>
      </c>
      <c r="Q125" s="107" t="s">
        <v>313</v>
      </c>
      <c r="R125" s="13">
        <v>6.6000000000000003E-2</v>
      </c>
      <c r="S125" s="13"/>
      <c r="T125" s="78">
        <f t="shared" si="2"/>
        <v>0</v>
      </c>
      <c r="U125" s="13">
        <v>0</v>
      </c>
      <c r="V125" s="54"/>
      <c r="W125" s="13">
        <v>0</v>
      </c>
      <c r="X125" s="55"/>
      <c r="Y125" s="13">
        <v>0</v>
      </c>
      <c r="Z125" s="55"/>
      <c r="AA125" s="13">
        <v>0</v>
      </c>
      <c r="AB125" s="55"/>
      <c r="AC125" s="13">
        <v>0</v>
      </c>
      <c r="AD125" s="55"/>
      <c r="AE125" s="13">
        <v>0</v>
      </c>
      <c r="AF125" s="55"/>
      <c r="AG125" s="13">
        <v>0</v>
      </c>
      <c r="AH125" s="55"/>
      <c r="AI125" s="13">
        <v>0</v>
      </c>
      <c r="AJ125" s="55"/>
      <c r="AK125" s="13">
        <f>[2]Final!$AM$16</f>
        <v>0</v>
      </c>
      <c r="AL125" s="55"/>
      <c r="AM125" s="13">
        <f>[2]Final!$AO31</f>
        <v>0</v>
      </c>
      <c r="AN125" s="55"/>
      <c r="AO125" s="13">
        <f>[2]Final!$AQ31</f>
        <v>0</v>
      </c>
      <c r="AP125" s="144"/>
      <c r="AQ125" s="13">
        <f>[2]Final!$AS31</f>
        <v>0</v>
      </c>
      <c r="AR125" s="55"/>
    </row>
    <row r="126" spans="1:44" s="72" customFormat="1" ht="123" customHeight="1" x14ac:dyDescent="0.25">
      <c r="A126" s="9">
        <f t="shared" si="3"/>
        <v>125</v>
      </c>
      <c r="B126" s="13" t="s">
        <v>314</v>
      </c>
      <c r="C126" s="110" t="s">
        <v>214</v>
      </c>
      <c r="D126" s="13" t="s">
        <v>247</v>
      </c>
      <c r="E126" s="53" t="s">
        <v>94</v>
      </c>
      <c r="F126" s="53"/>
      <c r="G126" s="53"/>
      <c r="H126" s="53"/>
      <c r="I126" s="13" t="s">
        <v>315</v>
      </c>
      <c r="J126" s="13" t="s">
        <v>304</v>
      </c>
      <c r="K126" s="53">
        <v>1</v>
      </c>
      <c r="L126" s="53">
        <v>0.25</v>
      </c>
      <c r="M126" s="13" t="s">
        <v>304</v>
      </c>
      <c r="N126" s="13" t="s">
        <v>94</v>
      </c>
      <c r="O126" s="13" t="s">
        <v>123</v>
      </c>
      <c r="P126" s="13" t="s">
        <v>137</v>
      </c>
      <c r="Q126" s="107" t="s">
        <v>316</v>
      </c>
      <c r="R126" s="13">
        <v>6.6000000000000003E-2</v>
      </c>
      <c r="S126" s="13"/>
      <c r="T126" s="78">
        <f t="shared" si="2"/>
        <v>7.9999999999999988E-2</v>
      </c>
      <c r="U126" s="13">
        <v>0</v>
      </c>
      <c r="V126" s="54"/>
      <c r="W126" s="13" t="s">
        <v>516</v>
      </c>
      <c r="X126" s="55" t="s">
        <v>517</v>
      </c>
      <c r="Y126" s="13" t="s">
        <v>516</v>
      </c>
      <c r="Z126" s="55" t="s">
        <v>518</v>
      </c>
      <c r="AA126" s="13">
        <v>0.02</v>
      </c>
      <c r="AB126" s="55" t="s">
        <v>519</v>
      </c>
      <c r="AC126" s="13" t="s">
        <v>520</v>
      </c>
      <c r="AD126" s="55" t="s">
        <v>521</v>
      </c>
      <c r="AE126" s="13">
        <v>0</v>
      </c>
      <c r="AF126" s="55" t="s">
        <v>522</v>
      </c>
      <c r="AG126" s="13">
        <v>0</v>
      </c>
      <c r="AH126" s="55" t="s">
        <v>523</v>
      </c>
      <c r="AI126" s="13" t="s">
        <v>520</v>
      </c>
      <c r="AJ126" s="55" t="s">
        <v>524</v>
      </c>
      <c r="AK126" s="13">
        <f>[2]Final!$AM$16</f>
        <v>0</v>
      </c>
      <c r="AL126" s="55"/>
      <c r="AM126" s="13">
        <f>[2]Final!$AO32</f>
        <v>0</v>
      </c>
      <c r="AN126" s="129" t="s">
        <v>473</v>
      </c>
      <c r="AO126" s="13">
        <f>[2]Final!$AQ32</f>
        <v>0</v>
      </c>
      <c r="AP126" s="129" t="s">
        <v>473</v>
      </c>
      <c r="AQ126" s="13">
        <f>[2]Final!$AS32</f>
        <v>0</v>
      </c>
      <c r="AR126" s="129" t="s">
        <v>473</v>
      </c>
    </row>
    <row r="127" spans="1:44" s="72" customFormat="1" ht="123" customHeight="1" x14ac:dyDescent="0.25">
      <c r="A127" s="9">
        <f t="shared" si="3"/>
        <v>126</v>
      </c>
      <c r="B127" s="13" t="s">
        <v>317</v>
      </c>
      <c r="C127" s="110" t="s">
        <v>214</v>
      </c>
      <c r="D127" s="13" t="s">
        <v>247</v>
      </c>
      <c r="E127" s="53" t="s">
        <v>94</v>
      </c>
      <c r="F127" s="53"/>
      <c r="G127" s="53"/>
      <c r="H127" s="53"/>
      <c r="I127" s="13" t="s">
        <v>230</v>
      </c>
      <c r="J127" s="13" t="s">
        <v>304</v>
      </c>
      <c r="K127" s="53">
        <v>1</v>
      </c>
      <c r="L127" s="53">
        <v>0.25</v>
      </c>
      <c r="M127" s="13" t="s">
        <v>304</v>
      </c>
      <c r="N127" s="13" t="s">
        <v>94</v>
      </c>
      <c r="O127" s="13" t="s">
        <v>123</v>
      </c>
      <c r="P127" s="13" t="s">
        <v>137</v>
      </c>
      <c r="Q127" s="107" t="s">
        <v>318</v>
      </c>
      <c r="R127" s="13">
        <v>6.6000000000000003E-2</v>
      </c>
      <c r="S127" s="13"/>
      <c r="T127" s="78">
        <f t="shared" si="2"/>
        <v>0.03</v>
      </c>
      <c r="U127" s="13">
        <v>0</v>
      </c>
      <c r="V127" s="54"/>
      <c r="W127" s="13">
        <v>0</v>
      </c>
      <c r="X127" s="55"/>
      <c r="Y127" s="13">
        <v>0</v>
      </c>
      <c r="Z127" s="55"/>
      <c r="AA127" s="13">
        <v>0</v>
      </c>
      <c r="AB127" s="55" t="s">
        <v>511</v>
      </c>
      <c r="AC127" s="13">
        <v>0.01</v>
      </c>
      <c r="AD127" s="55" t="s">
        <v>512</v>
      </c>
      <c r="AE127" s="13">
        <v>0</v>
      </c>
      <c r="AF127" s="55" t="s">
        <v>513</v>
      </c>
      <c r="AG127" s="13">
        <v>0</v>
      </c>
      <c r="AH127" s="55" t="s">
        <v>513</v>
      </c>
      <c r="AI127" s="13">
        <v>0.02</v>
      </c>
      <c r="AJ127" s="55" t="s">
        <v>514</v>
      </c>
      <c r="AK127" s="13">
        <f>[2]Final!$AM$16</f>
        <v>0</v>
      </c>
      <c r="AL127" s="55"/>
      <c r="AM127" s="13">
        <f>[2]Final!$AO33</f>
        <v>0</v>
      </c>
      <c r="AN127" s="55"/>
      <c r="AO127" s="13">
        <f>[2]Final!$AQ33</f>
        <v>0</v>
      </c>
      <c r="AP127" s="144"/>
      <c r="AQ127" s="13">
        <f>[2]Final!$AS33</f>
        <v>0</v>
      </c>
      <c r="AR127" s="55" t="s">
        <v>1011</v>
      </c>
    </row>
    <row r="128" spans="1:44" s="72" customFormat="1" ht="123" customHeight="1" x14ac:dyDescent="0.25">
      <c r="A128" s="9">
        <f t="shared" si="3"/>
        <v>127</v>
      </c>
      <c r="B128" s="13" t="s">
        <v>319</v>
      </c>
      <c r="C128" s="110" t="s">
        <v>214</v>
      </c>
      <c r="D128" s="13" t="s">
        <v>247</v>
      </c>
      <c r="E128" s="53" t="s">
        <v>94</v>
      </c>
      <c r="F128" s="53"/>
      <c r="G128" s="53"/>
      <c r="H128" s="53"/>
      <c r="I128" s="111" t="s">
        <v>320</v>
      </c>
      <c r="J128" s="13" t="s">
        <v>304</v>
      </c>
      <c r="K128" s="53">
        <v>1</v>
      </c>
      <c r="L128" s="53">
        <v>0.25</v>
      </c>
      <c r="M128" s="13" t="s">
        <v>304</v>
      </c>
      <c r="N128" s="13" t="s">
        <v>94</v>
      </c>
      <c r="O128" s="13" t="s">
        <v>123</v>
      </c>
      <c r="P128" s="13" t="s">
        <v>137</v>
      </c>
      <c r="Q128" s="107" t="s">
        <v>321</v>
      </c>
      <c r="R128" s="13">
        <v>6.6000000000000003E-2</v>
      </c>
      <c r="S128" s="13"/>
      <c r="T128" s="78">
        <f t="shared" ref="T128:T154" si="4">U128+W128+Y128+AA128+AC128+AE128+AG128+AI128+AK128+AM128+AO128+AQ128</f>
        <v>7.1599999999999997E-2</v>
      </c>
      <c r="U128" s="13">
        <v>5.7999999999999996E-3</v>
      </c>
      <c r="V128" s="54" t="s">
        <v>468</v>
      </c>
      <c r="W128" s="13">
        <v>5.7999999999999996E-3</v>
      </c>
      <c r="X128" s="55" t="s">
        <v>469</v>
      </c>
      <c r="Y128" s="13">
        <v>0</v>
      </c>
      <c r="Z128" s="55" t="s">
        <v>401</v>
      </c>
      <c r="AA128" s="13">
        <v>0</v>
      </c>
      <c r="AB128" s="55" t="s">
        <v>401</v>
      </c>
      <c r="AC128" s="13">
        <v>0</v>
      </c>
      <c r="AD128" s="55" t="s">
        <v>401</v>
      </c>
      <c r="AE128" s="13">
        <v>0</v>
      </c>
      <c r="AF128" s="55" t="s">
        <v>401</v>
      </c>
      <c r="AG128" s="13">
        <v>0</v>
      </c>
      <c r="AH128" s="55" t="s">
        <v>401</v>
      </c>
      <c r="AI128" s="13">
        <v>0.06</v>
      </c>
      <c r="AJ128" s="55" t="s">
        <v>470</v>
      </c>
      <c r="AK128" s="13">
        <f>[2]Final!$AM$16</f>
        <v>0</v>
      </c>
      <c r="AL128" s="55" t="s">
        <v>1099</v>
      </c>
      <c r="AM128" s="13">
        <f>[2]Final!$AO34</f>
        <v>0</v>
      </c>
      <c r="AN128" s="55" t="s">
        <v>470</v>
      </c>
      <c r="AO128" s="13">
        <f>[2]Final!$AQ34</f>
        <v>0</v>
      </c>
      <c r="AP128" s="55" t="s">
        <v>470</v>
      </c>
      <c r="AQ128" s="13">
        <f>[2]Final!$AS34</f>
        <v>0</v>
      </c>
      <c r="AR128" s="55" t="s">
        <v>470</v>
      </c>
    </row>
    <row r="129" spans="1:44" s="72" customFormat="1" ht="123" customHeight="1" x14ac:dyDescent="0.25">
      <c r="A129" s="9">
        <f t="shared" si="3"/>
        <v>128</v>
      </c>
      <c r="B129" s="13" t="s">
        <v>246</v>
      </c>
      <c r="C129" s="110" t="s">
        <v>214</v>
      </c>
      <c r="D129" s="13" t="s">
        <v>247</v>
      </c>
      <c r="E129" s="53" t="s">
        <v>94</v>
      </c>
      <c r="F129" s="53"/>
      <c r="G129" s="53"/>
      <c r="H129" s="53"/>
      <c r="I129" s="111" t="s">
        <v>246</v>
      </c>
      <c r="J129" s="13" t="s">
        <v>304</v>
      </c>
      <c r="K129" s="53">
        <v>1</v>
      </c>
      <c r="L129" s="53">
        <v>0.25</v>
      </c>
      <c r="M129" s="13" t="s">
        <v>304</v>
      </c>
      <c r="N129" s="13" t="s">
        <v>94</v>
      </c>
      <c r="O129" s="13" t="s">
        <v>123</v>
      </c>
      <c r="P129" s="13" t="s">
        <v>137</v>
      </c>
      <c r="Q129" s="107" t="s">
        <v>322</v>
      </c>
      <c r="R129" s="13">
        <v>6.6000000000000003E-2</v>
      </c>
      <c r="S129" s="13"/>
      <c r="T129" s="78">
        <f t="shared" si="4"/>
        <v>7.0000000000000007E-2</v>
      </c>
      <c r="U129" s="13">
        <v>0</v>
      </c>
      <c r="V129" s="54"/>
      <c r="W129" s="13">
        <v>0</v>
      </c>
      <c r="X129" s="55"/>
      <c r="Y129" s="13">
        <v>0</v>
      </c>
      <c r="Z129" s="55"/>
      <c r="AA129" s="13">
        <v>0</v>
      </c>
      <c r="AB129" s="55"/>
      <c r="AC129" s="13">
        <v>0</v>
      </c>
      <c r="AD129" s="55"/>
      <c r="AE129" s="13">
        <v>0</v>
      </c>
      <c r="AF129" s="55"/>
      <c r="AG129" s="13">
        <v>0</v>
      </c>
      <c r="AH129" s="55"/>
      <c r="AI129" s="13">
        <v>0</v>
      </c>
      <c r="AJ129" s="55"/>
      <c r="AK129" s="13">
        <f>[2]Final!$AM$16</f>
        <v>0</v>
      </c>
      <c r="AL129" s="55" t="s">
        <v>1100</v>
      </c>
      <c r="AM129" s="13">
        <f>[2]Final!$AO35</f>
        <v>0</v>
      </c>
      <c r="AN129" s="55" t="s">
        <v>1101</v>
      </c>
      <c r="AO129" s="13">
        <v>7.0000000000000007E-2</v>
      </c>
      <c r="AP129" s="55" t="s">
        <v>1102</v>
      </c>
      <c r="AQ129" s="13">
        <f>[2]Final!$AS35</f>
        <v>0</v>
      </c>
      <c r="AR129" s="55" t="s">
        <v>1102</v>
      </c>
    </row>
    <row r="130" spans="1:44" s="72" customFormat="1" ht="123" customHeight="1" x14ac:dyDescent="0.25">
      <c r="A130" s="9">
        <f t="shared" si="3"/>
        <v>129</v>
      </c>
      <c r="B130" s="13" t="s">
        <v>261</v>
      </c>
      <c r="C130" s="110" t="s">
        <v>214</v>
      </c>
      <c r="D130" s="13" t="s">
        <v>247</v>
      </c>
      <c r="E130" s="53" t="s">
        <v>94</v>
      </c>
      <c r="F130" s="53"/>
      <c r="G130" s="53"/>
      <c r="H130" s="53"/>
      <c r="I130" s="87" t="s">
        <v>261</v>
      </c>
      <c r="J130" s="13" t="s">
        <v>304</v>
      </c>
      <c r="K130" s="53">
        <v>1</v>
      </c>
      <c r="L130" s="53">
        <v>0.25</v>
      </c>
      <c r="M130" s="13" t="s">
        <v>304</v>
      </c>
      <c r="N130" s="13" t="s">
        <v>94</v>
      </c>
      <c r="O130" s="13" t="s">
        <v>123</v>
      </c>
      <c r="P130" s="13" t="s">
        <v>137</v>
      </c>
      <c r="Q130" s="107" t="s">
        <v>323</v>
      </c>
      <c r="R130" s="13">
        <v>6.6000000000000003E-2</v>
      </c>
      <c r="S130" s="13"/>
      <c r="T130" s="78">
        <f t="shared" si="4"/>
        <v>7.0000000000000007E-2</v>
      </c>
      <c r="U130" s="13">
        <v>0</v>
      </c>
      <c r="V130" s="54" t="s">
        <v>923</v>
      </c>
      <c r="W130" s="13">
        <v>0</v>
      </c>
      <c r="X130" s="55" t="s">
        <v>923</v>
      </c>
      <c r="Y130" s="13">
        <v>5.0000000000000001E-3</v>
      </c>
      <c r="Z130" s="55" t="s">
        <v>930</v>
      </c>
      <c r="AA130" s="13">
        <v>5.0000000000000001E-3</v>
      </c>
      <c r="AB130" s="55" t="s">
        <v>931</v>
      </c>
      <c r="AC130" s="13">
        <v>5.0000000000000001E-3</v>
      </c>
      <c r="AD130" s="55" t="s">
        <v>932</v>
      </c>
      <c r="AE130" s="13">
        <v>5.0000000000000001E-3</v>
      </c>
      <c r="AF130" s="55" t="s">
        <v>933</v>
      </c>
      <c r="AG130" s="13">
        <v>0.02</v>
      </c>
      <c r="AH130" s="55" t="s">
        <v>934</v>
      </c>
      <c r="AI130" s="13">
        <v>0.03</v>
      </c>
      <c r="AJ130" s="55" t="s">
        <v>935</v>
      </c>
      <c r="AK130" s="13">
        <f>[2]Final!$AM$16</f>
        <v>0</v>
      </c>
      <c r="AL130" s="142" t="s">
        <v>1013</v>
      </c>
      <c r="AM130" s="13">
        <f>[2]Final!$AO36</f>
        <v>0</v>
      </c>
      <c r="AN130" s="142" t="s">
        <v>1013</v>
      </c>
      <c r="AO130" s="13">
        <f>[2]Final!$AQ36</f>
        <v>0</v>
      </c>
      <c r="AP130" s="142" t="s">
        <v>1013</v>
      </c>
      <c r="AQ130" s="13">
        <f>[2]Final!$AS36</f>
        <v>0</v>
      </c>
      <c r="AR130" s="142" t="s">
        <v>1013</v>
      </c>
    </row>
    <row r="131" spans="1:44" s="72" customFormat="1" ht="123" customHeight="1" x14ac:dyDescent="0.25">
      <c r="A131" s="9">
        <f t="shared" si="3"/>
        <v>130</v>
      </c>
      <c r="B131" s="13" t="s">
        <v>227</v>
      </c>
      <c r="C131" s="110" t="s">
        <v>214</v>
      </c>
      <c r="D131" s="13" t="s">
        <v>247</v>
      </c>
      <c r="E131" s="53" t="s">
        <v>94</v>
      </c>
      <c r="F131" s="53"/>
      <c r="G131" s="53"/>
      <c r="H131" s="53"/>
      <c r="I131" s="13" t="s">
        <v>230</v>
      </c>
      <c r="J131" s="13" t="s">
        <v>304</v>
      </c>
      <c r="K131" s="53">
        <v>1</v>
      </c>
      <c r="L131" s="53">
        <v>0.25</v>
      </c>
      <c r="M131" s="13" t="s">
        <v>304</v>
      </c>
      <c r="N131" s="13" t="s">
        <v>94</v>
      </c>
      <c r="O131" s="13" t="s">
        <v>123</v>
      </c>
      <c r="P131" s="13" t="s">
        <v>137</v>
      </c>
      <c r="Q131" s="107" t="s">
        <v>324</v>
      </c>
      <c r="R131" s="13">
        <v>6.6000000000000003E-2</v>
      </c>
      <c r="S131" s="13"/>
      <c r="T131" s="78">
        <f t="shared" si="4"/>
        <v>0.01</v>
      </c>
      <c r="U131" s="13">
        <v>0</v>
      </c>
      <c r="V131" s="54" t="s">
        <v>495</v>
      </c>
      <c r="W131" s="13">
        <v>0</v>
      </c>
      <c r="X131" s="55" t="s">
        <v>495</v>
      </c>
      <c r="Y131" s="13">
        <v>0</v>
      </c>
      <c r="Z131" s="55" t="s">
        <v>495</v>
      </c>
      <c r="AA131" s="13">
        <v>0</v>
      </c>
      <c r="AB131" s="55" t="s">
        <v>495</v>
      </c>
      <c r="AC131" s="13">
        <v>0</v>
      </c>
      <c r="AD131" s="55" t="s">
        <v>495</v>
      </c>
      <c r="AE131" s="13">
        <v>0</v>
      </c>
      <c r="AF131" s="55" t="s">
        <v>495</v>
      </c>
      <c r="AG131" s="13">
        <v>0.01</v>
      </c>
      <c r="AH131" s="55" t="s">
        <v>496</v>
      </c>
      <c r="AI131" s="13">
        <v>0</v>
      </c>
      <c r="AJ131" s="55" t="s">
        <v>495</v>
      </c>
      <c r="AK131" s="13">
        <f>[2]Final!$AM$16</f>
        <v>0</v>
      </c>
      <c r="AL131" s="55"/>
      <c r="AM131" s="13">
        <f>[2]Final!$AO37</f>
        <v>0</v>
      </c>
      <c r="AN131" s="55"/>
      <c r="AO131" s="13">
        <f>[2]Final!$AQ37</f>
        <v>0</v>
      </c>
      <c r="AP131" s="145" t="s">
        <v>994</v>
      </c>
      <c r="AQ131" s="13">
        <f>[2]Final!$AS37</f>
        <v>0</v>
      </c>
      <c r="AR131" s="141" t="s">
        <v>994</v>
      </c>
    </row>
    <row r="132" spans="1:44" s="72" customFormat="1" ht="123" customHeight="1" x14ac:dyDescent="0.25">
      <c r="A132" s="9">
        <f t="shared" ref="A132:A154" si="5">A131+1</f>
        <v>131</v>
      </c>
      <c r="B132" s="13" t="s">
        <v>325</v>
      </c>
      <c r="C132" s="110" t="s">
        <v>214</v>
      </c>
      <c r="D132" s="13" t="s">
        <v>247</v>
      </c>
      <c r="E132" s="53" t="s">
        <v>94</v>
      </c>
      <c r="F132" s="53"/>
      <c r="G132" s="53"/>
      <c r="H132" s="53"/>
      <c r="I132" s="13" t="s">
        <v>325</v>
      </c>
      <c r="J132" s="13" t="s">
        <v>304</v>
      </c>
      <c r="K132" s="53">
        <v>1</v>
      </c>
      <c r="L132" s="53">
        <v>0.25</v>
      </c>
      <c r="M132" s="13" t="s">
        <v>304</v>
      </c>
      <c r="N132" s="13" t="s">
        <v>94</v>
      </c>
      <c r="O132" s="13" t="s">
        <v>123</v>
      </c>
      <c r="P132" s="13" t="s">
        <v>137</v>
      </c>
      <c r="Q132" s="107" t="s">
        <v>326</v>
      </c>
      <c r="R132" s="13">
        <v>6.6000000000000003E-2</v>
      </c>
      <c r="S132" s="13"/>
      <c r="T132" s="78">
        <f t="shared" si="4"/>
        <v>7.0000000000000007E-2</v>
      </c>
      <c r="U132" s="13">
        <v>0</v>
      </c>
      <c r="V132" s="54" t="s">
        <v>923</v>
      </c>
      <c r="W132" s="13">
        <v>0</v>
      </c>
      <c r="X132" s="55" t="s">
        <v>923</v>
      </c>
      <c r="Y132" s="13">
        <v>5.0000000000000001E-3</v>
      </c>
      <c r="Z132" s="55" t="s">
        <v>936</v>
      </c>
      <c r="AA132" s="13">
        <v>5.0000000000000001E-3</v>
      </c>
      <c r="AB132" s="55" t="s">
        <v>937</v>
      </c>
      <c r="AC132" s="13">
        <v>5.0000000000000001E-3</v>
      </c>
      <c r="AD132" s="55" t="s">
        <v>938</v>
      </c>
      <c r="AE132" s="13">
        <v>5.0000000000000001E-3</v>
      </c>
      <c r="AF132" s="55" t="s">
        <v>933</v>
      </c>
      <c r="AG132" s="13">
        <v>0.02</v>
      </c>
      <c r="AH132" s="55" t="s">
        <v>934</v>
      </c>
      <c r="AI132" s="13">
        <v>0.03</v>
      </c>
      <c r="AJ132" s="55" t="s">
        <v>935</v>
      </c>
      <c r="AK132" s="13">
        <f>[2]Final!$AM$16</f>
        <v>0</v>
      </c>
      <c r="AL132" s="142" t="s">
        <v>1013</v>
      </c>
      <c r="AM132" s="13">
        <f>[2]Final!$AO38</f>
        <v>0</v>
      </c>
      <c r="AN132" s="142" t="s">
        <v>1013</v>
      </c>
      <c r="AO132" s="13">
        <f>[2]Final!$AQ38</f>
        <v>0</v>
      </c>
      <c r="AP132" s="142" t="s">
        <v>1013</v>
      </c>
      <c r="AQ132" s="13">
        <f>[2]Final!$AS38</f>
        <v>0</v>
      </c>
      <c r="AR132" s="55" t="s">
        <v>1013</v>
      </c>
    </row>
    <row r="133" spans="1:44" s="72" customFormat="1" ht="123" customHeight="1" x14ac:dyDescent="0.25">
      <c r="A133" s="9">
        <f t="shared" si="5"/>
        <v>132</v>
      </c>
      <c r="B133" s="87" t="s">
        <v>261</v>
      </c>
      <c r="C133" s="110" t="s">
        <v>214</v>
      </c>
      <c r="D133" s="13" t="s">
        <v>247</v>
      </c>
      <c r="E133" s="53" t="s">
        <v>94</v>
      </c>
      <c r="F133" s="53"/>
      <c r="G133" s="53"/>
      <c r="H133" s="53"/>
      <c r="I133" s="87" t="s">
        <v>261</v>
      </c>
      <c r="J133" s="13" t="s">
        <v>327</v>
      </c>
      <c r="K133" s="13">
        <v>1</v>
      </c>
      <c r="L133" s="13">
        <v>1</v>
      </c>
      <c r="M133" s="13" t="s">
        <v>328</v>
      </c>
      <c r="N133" s="13" t="s">
        <v>94</v>
      </c>
      <c r="O133" s="13" t="s">
        <v>102</v>
      </c>
      <c r="P133" s="13" t="s">
        <v>102</v>
      </c>
      <c r="Q133" s="107" t="s">
        <v>329</v>
      </c>
      <c r="R133" s="13">
        <v>0.3</v>
      </c>
      <c r="S133" s="13"/>
      <c r="T133" s="78">
        <f t="shared" si="4"/>
        <v>0.3</v>
      </c>
      <c r="U133" s="13">
        <v>0</v>
      </c>
      <c r="V133" s="54" t="s">
        <v>923</v>
      </c>
      <c r="W133" s="13">
        <v>0</v>
      </c>
      <c r="X133" s="55" t="s">
        <v>923</v>
      </c>
      <c r="Y133" s="107">
        <v>0.3</v>
      </c>
      <c r="Z133" s="55" t="s">
        <v>939</v>
      </c>
      <c r="AA133" s="13">
        <v>0</v>
      </c>
      <c r="AB133" s="55" t="s">
        <v>940</v>
      </c>
      <c r="AC133" s="13">
        <v>0</v>
      </c>
      <c r="AD133" s="55" t="s">
        <v>940</v>
      </c>
      <c r="AE133" s="13">
        <v>0</v>
      </c>
      <c r="AF133" s="55" t="s">
        <v>940</v>
      </c>
      <c r="AG133" s="13">
        <v>0</v>
      </c>
      <c r="AH133" s="55" t="s">
        <v>941</v>
      </c>
      <c r="AI133" s="13">
        <v>0</v>
      </c>
      <c r="AJ133" s="55" t="s">
        <v>940</v>
      </c>
      <c r="AK133" s="13">
        <f>[2]Final!$AM$16</f>
        <v>0</v>
      </c>
      <c r="AL133" s="142" t="s">
        <v>1013</v>
      </c>
      <c r="AM133" s="13">
        <f>[2]Final!$AO39</f>
        <v>0</v>
      </c>
      <c r="AN133" s="142" t="s">
        <v>1013</v>
      </c>
      <c r="AO133" s="13">
        <f>[2]Final!$AQ39</f>
        <v>0</v>
      </c>
      <c r="AP133" s="142" t="s">
        <v>1013</v>
      </c>
      <c r="AQ133" s="13">
        <f>[2]Final!$AS39</f>
        <v>0</v>
      </c>
      <c r="AR133" s="55" t="s">
        <v>1013</v>
      </c>
    </row>
    <row r="134" spans="1:44" s="72" customFormat="1" ht="123" customHeight="1" x14ac:dyDescent="0.25">
      <c r="A134" s="9">
        <f t="shared" si="5"/>
        <v>133</v>
      </c>
      <c r="B134" s="87" t="s">
        <v>261</v>
      </c>
      <c r="C134" s="110" t="s">
        <v>214</v>
      </c>
      <c r="D134" s="13" t="s">
        <v>247</v>
      </c>
      <c r="E134" s="53" t="s">
        <v>94</v>
      </c>
      <c r="F134" s="53"/>
      <c r="G134" s="53"/>
      <c r="H134" s="53"/>
      <c r="I134" s="87" t="s">
        <v>261</v>
      </c>
      <c r="J134" s="13" t="s">
        <v>327</v>
      </c>
      <c r="K134" s="13">
        <v>1</v>
      </c>
      <c r="L134" s="13">
        <v>1</v>
      </c>
      <c r="M134" s="13" t="s">
        <v>328</v>
      </c>
      <c r="N134" s="13" t="s">
        <v>94</v>
      </c>
      <c r="O134" s="13" t="s">
        <v>102</v>
      </c>
      <c r="P134" s="13" t="s">
        <v>103</v>
      </c>
      <c r="Q134" s="107" t="s">
        <v>330</v>
      </c>
      <c r="R134" s="13">
        <v>0.7</v>
      </c>
      <c r="S134" s="13"/>
      <c r="T134" s="177">
        <f t="shared" si="4"/>
        <v>0.70000000000000007</v>
      </c>
      <c r="U134" s="13">
        <v>0</v>
      </c>
      <c r="V134" s="54" t="s">
        <v>923</v>
      </c>
      <c r="W134" s="107">
        <v>0</v>
      </c>
      <c r="X134" s="55" t="s">
        <v>923</v>
      </c>
      <c r="Y134" s="107">
        <v>0.01</v>
      </c>
      <c r="Z134" s="55" t="s">
        <v>942</v>
      </c>
      <c r="AA134" s="107">
        <v>0.17</v>
      </c>
      <c r="AB134" s="55" t="s">
        <v>943</v>
      </c>
      <c r="AC134" s="107">
        <v>0.01</v>
      </c>
      <c r="AD134" s="55" t="s">
        <v>944</v>
      </c>
      <c r="AE134" s="107">
        <v>0.01</v>
      </c>
      <c r="AF134" s="55" t="s">
        <v>944</v>
      </c>
      <c r="AG134" s="107">
        <v>0.17</v>
      </c>
      <c r="AH134" s="55" t="s">
        <v>945</v>
      </c>
      <c r="AI134" s="107">
        <v>0.01</v>
      </c>
      <c r="AJ134" s="55" t="s">
        <v>946</v>
      </c>
      <c r="AK134" s="13">
        <f>[2]Final!$AM$16</f>
        <v>0</v>
      </c>
      <c r="AL134" s="142" t="s">
        <v>1016</v>
      </c>
      <c r="AM134" s="107">
        <v>0.17</v>
      </c>
      <c r="AN134" s="142" t="s">
        <v>1018</v>
      </c>
      <c r="AO134" s="13">
        <f>[2]Final!$AQ40</f>
        <v>0</v>
      </c>
      <c r="AP134" s="142" t="s">
        <v>1022</v>
      </c>
      <c r="AQ134" s="13">
        <v>0.15</v>
      </c>
      <c r="AR134" s="129" t="s">
        <v>1167</v>
      </c>
    </row>
    <row r="135" spans="1:44" s="72" customFormat="1" ht="123" customHeight="1" x14ac:dyDescent="0.25">
      <c r="A135" s="9">
        <f t="shared" si="5"/>
        <v>134</v>
      </c>
      <c r="B135" s="87" t="s">
        <v>261</v>
      </c>
      <c r="C135" s="110" t="s">
        <v>214</v>
      </c>
      <c r="D135" s="13" t="s">
        <v>247</v>
      </c>
      <c r="E135" s="53" t="s">
        <v>94</v>
      </c>
      <c r="F135" s="53"/>
      <c r="G135" s="53"/>
      <c r="H135" s="53"/>
      <c r="I135" s="87" t="s">
        <v>261</v>
      </c>
      <c r="J135" s="13" t="s">
        <v>331</v>
      </c>
      <c r="K135" s="13">
        <v>1</v>
      </c>
      <c r="L135" s="13">
        <v>1</v>
      </c>
      <c r="M135" s="13" t="s">
        <v>332</v>
      </c>
      <c r="N135" s="13" t="s">
        <v>94</v>
      </c>
      <c r="O135" s="13" t="s">
        <v>102</v>
      </c>
      <c r="P135" s="13" t="s">
        <v>102</v>
      </c>
      <c r="Q135" s="107" t="s">
        <v>333</v>
      </c>
      <c r="R135" s="13">
        <v>0.3</v>
      </c>
      <c r="S135" s="13"/>
      <c r="T135" s="78">
        <f t="shared" si="4"/>
        <v>0.3</v>
      </c>
      <c r="U135" s="13">
        <v>0</v>
      </c>
      <c r="V135" s="54" t="s">
        <v>923</v>
      </c>
      <c r="W135" s="107">
        <v>0</v>
      </c>
      <c r="X135" s="55" t="s">
        <v>923</v>
      </c>
      <c r="Y135" s="107">
        <v>0.3</v>
      </c>
      <c r="Z135" s="55" t="s">
        <v>939</v>
      </c>
      <c r="AA135" s="13">
        <v>0</v>
      </c>
      <c r="AB135" s="55" t="s">
        <v>940</v>
      </c>
      <c r="AC135" s="13">
        <v>0</v>
      </c>
      <c r="AD135" s="55" t="s">
        <v>940</v>
      </c>
      <c r="AE135" s="13">
        <v>0</v>
      </c>
      <c r="AF135" s="55" t="s">
        <v>940</v>
      </c>
      <c r="AG135" s="13">
        <v>0</v>
      </c>
      <c r="AH135" s="55" t="s">
        <v>941</v>
      </c>
      <c r="AI135" s="13">
        <v>0</v>
      </c>
      <c r="AJ135" s="55" t="s">
        <v>940</v>
      </c>
      <c r="AK135" s="13">
        <f>[2]Final!$AM$16</f>
        <v>0</v>
      </c>
      <c r="AL135" s="142" t="s">
        <v>1013</v>
      </c>
      <c r="AM135" s="13">
        <f>[2]Final!$AO41</f>
        <v>0</v>
      </c>
      <c r="AN135" s="142" t="s">
        <v>1013</v>
      </c>
      <c r="AO135" s="13">
        <f>[2]Final!$AQ41</f>
        <v>0</v>
      </c>
      <c r="AP135" s="142" t="s">
        <v>1013</v>
      </c>
      <c r="AQ135" s="13">
        <f>[2]Final!$AS41</f>
        <v>0</v>
      </c>
      <c r="AR135" s="139" t="s">
        <v>1013</v>
      </c>
    </row>
    <row r="136" spans="1:44" s="72" customFormat="1" ht="123" customHeight="1" x14ac:dyDescent="0.25">
      <c r="A136" s="9">
        <f t="shared" si="5"/>
        <v>135</v>
      </c>
      <c r="B136" s="87" t="s">
        <v>261</v>
      </c>
      <c r="C136" s="110" t="s">
        <v>214</v>
      </c>
      <c r="D136" s="13" t="s">
        <v>247</v>
      </c>
      <c r="E136" s="53" t="s">
        <v>94</v>
      </c>
      <c r="F136" s="53"/>
      <c r="G136" s="53"/>
      <c r="H136" s="53"/>
      <c r="I136" s="87" t="s">
        <v>261</v>
      </c>
      <c r="J136" s="13" t="s">
        <v>331</v>
      </c>
      <c r="K136" s="13">
        <v>1</v>
      </c>
      <c r="L136" s="13">
        <v>1</v>
      </c>
      <c r="M136" s="13" t="s">
        <v>332</v>
      </c>
      <c r="N136" s="13" t="s">
        <v>94</v>
      </c>
      <c r="O136" s="13" t="s">
        <v>102</v>
      </c>
      <c r="P136" s="13" t="s">
        <v>103</v>
      </c>
      <c r="Q136" s="107" t="s">
        <v>334</v>
      </c>
      <c r="R136" s="13">
        <v>0.7</v>
      </c>
      <c r="S136" s="13"/>
      <c r="T136" s="78">
        <f t="shared" si="4"/>
        <v>0.70000000000000018</v>
      </c>
      <c r="U136" s="13">
        <v>0</v>
      </c>
      <c r="V136" s="54" t="s">
        <v>923</v>
      </c>
      <c r="W136" s="13">
        <v>0</v>
      </c>
      <c r="X136" s="55" t="s">
        <v>923</v>
      </c>
      <c r="Y136" s="107">
        <v>7.0000000000000007E-2</v>
      </c>
      <c r="Z136" s="55" t="s">
        <v>947</v>
      </c>
      <c r="AA136" s="13">
        <v>7.0000000000000007E-2</v>
      </c>
      <c r="AB136" s="55" t="s">
        <v>948</v>
      </c>
      <c r="AC136" s="13">
        <v>7.0000000000000007E-2</v>
      </c>
      <c r="AD136" s="55" t="s">
        <v>949</v>
      </c>
      <c r="AE136" s="13">
        <v>7.0000000000000007E-2</v>
      </c>
      <c r="AF136" s="55" t="s">
        <v>949</v>
      </c>
      <c r="AG136" s="13">
        <v>7.0000000000000007E-2</v>
      </c>
      <c r="AH136" s="55" t="s">
        <v>950</v>
      </c>
      <c r="AI136" s="13">
        <v>7.0000000000000007E-2</v>
      </c>
      <c r="AJ136" s="55" t="s">
        <v>950</v>
      </c>
      <c r="AK136" s="107">
        <v>7.0000000000000007E-2</v>
      </c>
      <c r="AL136" s="142" t="s">
        <v>950</v>
      </c>
      <c r="AM136" s="107">
        <v>7.0000000000000007E-2</v>
      </c>
      <c r="AN136" s="142" t="s">
        <v>950</v>
      </c>
      <c r="AO136" s="107">
        <v>7.0000000000000007E-2</v>
      </c>
      <c r="AP136" s="142" t="s">
        <v>950</v>
      </c>
      <c r="AQ136" s="107">
        <v>7.0000000000000007E-2</v>
      </c>
      <c r="AR136" s="129" t="s">
        <v>1015</v>
      </c>
    </row>
    <row r="137" spans="1:44" s="72" customFormat="1" ht="123" customHeight="1" x14ac:dyDescent="0.25">
      <c r="A137" s="9">
        <f t="shared" si="5"/>
        <v>136</v>
      </c>
      <c r="B137" s="13" t="s">
        <v>325</v>
      </c>
      <c r="C137" s="110" t="s">
        <v>214</v>
      </c>
      <c r="D137" s="13" t="s">
        <v>247</v>
      </c>
      <c r="E137" s="53" t="s">
        <v>94</v>
      </c>
      <c r="F137" s="53"/>
      <c r="G137" s="53"/>
      <c r="H137" s="53"/>
      <c r="I137" s="13" t="s">
        <v>325</v>
      </c>
      <c r="J137" s="13" t="s">
        <v>335</v>
      </c>
      <c r="K137" s="13">
        <v>1</v>
      </c>
      <c r="L137" s="13">
        <v>2</v>
      </c>
      <c r="M137" s="13" t="s">
        <v>336</v>
      </c>
      <c r="N137" s="13" t="s">
        <v>94</v>
      </c>
      <c r="O137" s="13" t="s">
        <v>133</v>
      </c>
      <c r="P137" s="13" t="s">
        <v>103</v>
      </c>
      <c r="Q137" s="107" t="s">
        <v>337</v>
      </c>
      <c r="R137" s="13">
        <v>1</v>
      </c>
      <c r="S137" s="13"/>
      <c r="T137" s="78">
        <f t="shared" si="4"/>
        <v>1.0000000000000002</v>
      </c>
      <c r="U137" s="13">
        <v>3.5000000000000003E-2</v>
      </c>
      <c r="V137" s="54" t="s">
        <v>951</v>
      </c>
      <c r="W137" s="13">
        <v>3.5000000000000003E-2</v>
      </c>
      <c r="X137" s="55" t="s">
        <v>951</v>
      </c>
      <c r="Y137" s="13">
        <v>3.5000000000000003E-2</v>
      </c>
      <c r="Z137" s="55" t="s">
        <v>951</v>
      </c>
      <c r="AA137" s="13">
        <v>0.17</v>
      </c>
      <c r="AB137" s="55" t="s">
        <v>952</v>
      </c>
      <c r="AC137" s="13">
        <v>3.5000000000000003E-2</v>
      </c>
      <c r="AD137" s="55" t="s">
        <v>953</v>
      </c>
      <c r="AE137" s="13">
        <v>3.5000000000000003E-2</v>
      </c>
      <c r="AF137" s="55" t="s">
        <v>954</v>
      </c>
      <c r="AG137" s="13">
        <v>0.17</v>
      </c>
      <c r="AH137" s="55" t="s">
        <v>955</v>
      </c>
      <c r="AI137" s="13">
        <v>3.5000000000000003E-2</v>
      </c>
      <c r="AJ137" s="55" t="s">
        <v>956</v>
      </c>
      <c r="AK137" s="107">
        <v>3.5000000000000003E-2</v>
      </c>
      <c r="AL137" s="142" t="s">
        <v>1017</v>
      </c>
      <c r="AM137" s="107">
        <v>0.17</v>
      </c>
      <c r="AN137" s="142" t="s">
        <v>1019</v>
      </c>
      <c r="AO137" s="107">
        <v>3.5000000000000003E-2</v>
      </c>
      <c r="AP137" s="142" t="s">
        <v>1019</v>
      </c>
      <c r="AQ137" s="107">
        <v>0.21</v>
      </c>
      <c r="AR137" s="129" t="s">
        <v>1014</v>
      </c>
    </row>
    <row r="138" spans="1:44" s="72" customFormat="1" ht="123" customHeight="1" x14ac:dyDescent="0.25">
      <c r="A138" s="9">
        <f t="shared" si="5"/>
        <v>137</v>
      </c>
      <c r="B138" s="13" t="s">
        <v>213</v>
      </c>
      <c r="C138" s="110" t="s">
        <v>214</v>
      </c>
      <c r="D138" s="13" t="s">
        <v>338</v>
      </c>
      <c r="E138" s="53" t="s">
        <v>94</v>
      </c>
      <c r="F138" s="53"/>
      <c r="G138" s="53"/>
      <c r="H138" s="53"/>
      <c r="I138" s="112" t="s">
        <v>218</v>
      </c>
      <c r="J138" s="13" t="s">
        <v>339</v>
      </c>
      <c r="K138" s="13">
        <v>1</v>
      </c>
      <c r="L138" s="13">
        <v>0.25</v>
      </c>
      <c r="M138" s="13" t="s">
        <v>339</v>
      </c>
      <c r="N138" s="13" t="s">
        <v>94</v>
      </c>
      <c r="O138" s="13" t="s">
        <v>123</v>
      </c>
      <c r="P138" s="13" t="s">
        <v>137</v>
      </c>
      <c r="Q138" s="107" t="s">
        <v>340</v>
      </c>
      <c r="R138" s="13">
        <v>6.6000000000000003E-2</v>
      </c>
      <c r="S138" s="13"/>
      <c r="T138" s="78">
        <f t="shared" si="4"/>
        <v>0.03</v>
      </c>
      <c r="U138" s="13">
        <v>0</v>
      </c>
      <c r="V138" s="54" t="s">
        <v>917</v>
      </c>
      <c r="W138" s="13">
        <v>0</v>
      </c>
      <c r="X138" s="55" t="s">
        <v>917</v>
      </c>
      <c r="Y138" s="13">
        <v>0.01</v>
      </c>
      <c r="Z138" s="55" t="s">
        <v>922</v>
      </c>
      <c r="AA138" s="13">
        <v>0</v>
      </c>
      <c r="AB138" s="55" t="s">
        <v>917</v>
      </c>
      <c r="AC138" s="13">
        <v>0</v>
      </c>
      <c r="AD138" s="55" t="s">
        <v>917</v>
      </c>
      <c r="AE138" s="13">
        <v>0</v>
      </c>
      <c r="AF138" s="55" t="s">
        <v>917</v>
      </c>
      <c r="AG138" s="13">
        <v>0</v>
      </c>
      <c r="AH138" s="55" t="s">
        <v>917</v>
      </c>
      <c r="AI138" s="13">
        <v>0.02</v>
      </c>
      <c r="AJ138" s="55" t="s">
        <v>922</v>
      </c>
      <c r="AK138" s="13">
        <f>[2]Final!$AM$16</f>
        <v>0</v>
      </c>
      <c r="AL138" s="129" t="s">
        <v>981</v>
      </c>
      <c r="AM138" s="13">
        <f>[2]Final!$AO44</f>
        <v>0</v>
      </c>
      <c r="AN138" s="55" t="s">
        <v>981</v>
      </c>
      <c r="AO138" s="13">
        <f>[2]Final!$AQ44</f>
        <v>0</v>
      </c>
      <c r="AP138" s="144" t="s">
        <v>987</v>
      </c>
      <c r="AQ138" s="13">
        <f>[2]Final!$AS44</f>
        <v>0</v>
      </c>
      <c r="AR138" s="129" t="s">
        <v>1027</v>
      </c>
    </row>
    <row r="139" spans="1:44" s="72" customFormat="1" ht="123" customHeight="1" x14ac:dyDescent="0.25">
      <c r="A139" s="9">
        <f t="shared" si="5"/>
        <v>138</v>
      </c>
      <c r="B139" s="13" t="s">
        <v>160</v>
      </c>
      <c r="C139" s="110" t="s">
        <v>214</v>
      </c>
      <c r="D139" s="13" t="s">
        <v>338</v>
      </c>
      <c r="E139" s="53" t="s">
        <v>94</v>
      </c>
      <c r="F139" s="53"/>
      <c r="G139" s="53"/>
      <c r="H139" s="53"/>
      <c r="I139" s="113" t="s">
        <v>160</v>
      </c>
      <c r="J139" s="13" t="s">
        <v>339</v>
      </c>
      <c r="K139" s="13">
        <v>1</v>
      </c>
      <c r="L139" s="13">
        <v>0.25</v>
      </c>
      <c r="M139" s="13" t="s">
        <v>339</v>
      </c>
      <c r="N139" s="13" t="s">
        <v>94</v>
      </c>
      <c r="O139" s="13" t="s">
        <v>123</v>
      </c>
      <c r="P139" s="13" t="s">
        <v>137</v>
      </c>
      <c r="Q139" s="107" t="s">
        <v>341</v>
      </c>
      <c r="R139" s="13">
        <v>6.6000000000000003E-2</v>
      </c>
      <c r="S139" s="13"/>
      <c r="T139" s="78">
        <f t="shared" si="4"/>
        <v>1</v>
      </c>
      <c r="U139" s="13">
        <v>0</v>
      </c>
      <c r="V139" s="54"/>
      <c r="W139" s="13">
        <v>0</v>
      </c>
      <c r="X139" s="55"/>
      <c r="Y139" s="13">
        <v>0</v>
      </c>
      <c r="Z139" s="55"/>
      <c r="AA139" s="13">
        <v>0</v>
      </c>
      <c r="AB139" s="55"/>
      <c r="AC139" s="13">
        <v>0</v>
      </c>
      <c r="AD139" s="55"/>
      <c r="AE139" s="13">
        <v>0</v>
      </c>
      <c r="AF139" s="55"/>
      <c r="AG139" s="13">
        <v>0</v>
      </c>
      <c r="AH139" s="55"/>
      <c r="AI139" s="13">
        <v>0</v>
      </c>
      <c r="AJ139" s="55"/>
      <c r="AK139" s="13">
        <v>1</v>
      </c>
      <c r="AL139" s="55" t="s">
        <v>1103</v>
      </c>
      <c r="AM139" s="13">
        <f>[2]Final!$AO45</f>
        <v>0</v>
      </c>
      <c r="AN139" s="55"/>
      <c r="AO139" s="13">
        <f>[2]Final!$AQ45</f>
        <v>0</v>
      </c>
      <c r="AP139" s="144"/>
      <c r="AQ139" s="13">
        <f>[2]Final!$AS45</f>
        <v>0</v>
      </c>
      <c r="AR139" s="55"/>
    </row>
    <row r="140" spans="1:44" s="72" customFormat="1" ht="72.75" customHeight="1" x14ac:dyDescent="0.25">
      <c r="A140" s="9">
        <f t="shared" si="5"/>
        <v>139</v>
      </c>
      <c r="B140" s="13" t="s">
        <v>271</v>
      </c>
      <c r="C140" s="110" t="s">
        <v>214</v>
      </c>
      <c r="D140" s="13" t="s">
        <v>338</v>
      </c>
      <c r="E140" s="53" t="s">
        <v>94</v>
      </c>
      <c r="F140" s="53"/>
      <c r="G140" s="53"/>
      <c r="H140" s="53"/>
      <c r="I140" s="90" t="s">
        <v>273</v>
      </c>
      <c r="J140" s="13" t="s">
        <v>339</v>
      </c>
      <c r="K140" s="13">
        <v>1</v>
      </c>
      <c r="L140" s="13">
        <v>0.25</v>
      </c>
      <c r="M140" s="13" t="s">
        <v>339</v>
      </c>
      <c r="N140" s="13" t="s">
        <v>94</v>
      </c>
      <c r="O140" s="13" t="s">
        <v>123</v>
      </c>
      <c r="P140" s="13" t="s">
        <v>137</v>
      </c>
      <c r="Q140" s="107" t="s">
        <v>342</v>
      </c>
      <c r="R140" s="13">
        <v>6.6000000000000003E-2</v>
      </c>
      <c r="S140" s="13"/>
      <c r="T140" s="78">
        <f t="shared" si="4"/>
        <v>0</v>
      </c>
      <c r="U140" s="13">
        <v>0</v>
      </c>
      <c r="V140" s="54"/>
      <c r="W140" s="13">
        <v>0</v>
      </c>
      <c r="X140" s="54"/>
      <c r="Y140" s="13">
        <v>0</v>
      </c>
      <c r="Z140" s="54"/>
      <c r="AA140" s="13">
        <v>0</v>
      </c>
      <c r="AB140" s="54"/>
      <c r="AC140" s="13">
        <v>0</v>
      </c>
      <c r="AD140" s="54"/>
      <c r="AE140" s="13">
        <v>0</v>
      </c>
      <c r="AF140" s="54">
        <v>0</v>
      </c>
      <c r="AG140" s="13">
        <v>0</v>
      </c>
      <c r="AH140" s="54"/>
      <c r="AI140" s="13">
        <v>0</v>
      </c>
      <c r="AJ140" s="54"/>
      <c r="AK140" s="13">
        <f>[2]Final!$AM$17</f>
        <v>0</v>
      </c>
      <c r="AL140" s="55" t="str">
        <f>[2]Final!$AN$17</f>
        <v>n/a</v>
      </c>
      <c r="AM140" s="13">
        <f>[2]Final!$AO17</f>
        <v>0</v>
      </c>
      <c r="AN140" s="55" t="str">
        <f>[2]Final!$AP17</f>
        <v>n/a</v>
      </c>
      <c r="AO140" s="13">
        <f>[2]Final!$AQ17</f>
        <v>0</v>
      </c>
      <c r="AP140" s="144" t="str">
        <f>[2]Final!$AR17</f>
        <v>n/a</v>
      </c>
      <c r="AQ140" s="13">
        <f>[2]Final!$AS17</f>
        <v>0</v>
      </c>
      <c r="AR140" s="55" t="str">
        <f>[2]Final!$AT17</f>
        <v>n/a</v>
      </c>
    </row>
    <row r="141" spans="1:44" s="72" customFormat="1" ht="123" customHeight="1" x14ac:dyDescent="0.25">
      <c r="A141" s="9">
        <f t="shared" si="5"/>
        <v>140</v>
      </c>
      <c r="B141" s="13" t="s">
        <v>92</v>
      </c>
      <c r="C141" s="110" t="s">
        <v>214</v>
      </c>
      <c r="D141" s="13" t="s">
        <v>338</v>
      </c>
      <c r="E141" s="53" t="s">
        <v>94</v>
      </c>
      <c r="F141" s="53"/>
      <c r="G141" s="53"/>
      <c r="H141" s="53"/>
      <c r="I141" s="100" t="s">
        <v>98</v>
      </c>
      <c r="J141" s="13" t="s">
        <v>339</v>
      </c>
      <c r="K141" s="13">
        <v>1</v>
      </c>
      <c r="L141" s="13">
        <v>0.25</v>
      </c>
      <c r="M141" s="13" t="s">
        <v>339</v>
      </c>
      <c r="N141" s="13" t="s">
        <v>94</v>
      </c>
      <c r="O141" s="13" t="s">
        <v>123</v>
      </c>
      <c r="P141" s="13" t="s">
        <v>137</v>
      </c>
      <c r="Q141" s="107" t="s">
        <v>343</v>
      </c>
      <c r="R141" s="13">
        <v>7.0000000000000007E-2</v>
      </c>
      <c r="S141" s="13">
        <f>Tabla13[[#This Row],[Acumulado de la gestión en el año (Indicador) ]]/Tabla13[[#This Row],[Vlr %  Actividad Referente Producto]]</f>
        <v>0.7142857142857143</v>
      </c>
      <c r="T141" s="78">
        <f t="shared" si="4"/>
        <v>0.05</v>
      </c>
      <c r="U141" s="13"/>
      <c r="V141" s="54"/>
      <c r="W141" s="13"/>
      <c r="X141" s="55"/>
      <c r="Y141" s="13"/>
      <c r="Z141" s="55"/>
      <c r="AA141" s="13"/>
      <c r="AB141" s="55"/>
      <c r="AC141" s="13"/>
      <c r="AD141" s="55"/>
      <c r="AE141" s="13"/>
      <c r="AF141" s="55"/>
      <c r="AG141" s="13"/>
      <c r="AH141" s="55"/>
      <c r="AI141" s="13"/>
      <c r="AJ141" s="55"/>
      <c r="AK141" s="13"/>
      <c r="AL141" s="55"/>
      <c r="AM141" s="13"/>
      <c r="AN141" s="55"/>
      <c r="AO141" s="13"/>
      <c r="AP141" s="144"/>
      <c r="AQ141" s="13">
        <v>0.05</v>
      </c>
      <c r="AR141" s="55" t="s">
        <v>1138</v>
      </c>
    </row>
    <row r="142" spans="1:44" s="72" customFormat="1" ht="123" customHeight="1" x14ac:dyDescent="0.25">
      <c r="A142" s="9">
        <f t="shared" si="5"/>
        <v>141</v>
      </c>
      <c r="B142" s="13" t="s">
        <v>199</v>
      </c>
      <c r="C142" s="110" t="s">
        <v>214</v>
      </c>
      <c r="D142" s="13" t="s">
        <v>338</v>
      </c>
      <c r="E142" s="53" t="s">
        <v>94</v>
      </c>
      <c r="F142" s="53"/>
      <c r="G142" s="53"/>
      <c r="H142" s="53"/>
      <c r="I142" s="114" t="s">
        <v>199</v>
      </c>
      <c r="J142" s="13" t="s">
        <v>339</v>
      </c>
      <c r="K142" s="13">
        <v>1</v>
      </c>
      <c r="L142" s="13">
        <v>0.25</v>
      </c>
      <c r="M142" s="13" t="s">
        <v>339</v>
      </c>
      <c r="N142" s="13" t="s">
        <v>94</v>
      </c>
      <c r="O142" s="13" t="s">
        <v>123</v>
      </c>
      <c r="P142" s="13" t="s">
        <v>137</v>
      </c>
      <c r="Q142" s="107" t="s">
        <v>344</v>
      </c>
      <c r="R142" s="13">
        <v>6.6000000000000003E-2</v>
      </c>
      <c r="S142" s="13"/>
      <c r="T142" s="78">
        <f>U142+W142+Y142+AA142+AC142+AE142+AG142+AI142+AK142+AM142+AO142+AQ142</f>
        <v>0</v>
      </c>
      <c r="U142" s="13">
        <v>0</v>
      </c>
      <c r="V142" s="118"/>
      <c r="W142" s="13">
        <v>0</v>
      </c>
      <c r="X142" s="118"/>
      <c r="Y142" s="13">
        <v>0</v>
      </c>
      <c r="Z142" s="118"/>
      <c r="AA142" s="13">
        <v>0</v>
      </c>
      <c r="AB142" s="118"/>
      <c r="AC142" s="101">
        <v>0</v>
      </c>
      <c r="AD142" s="118"/>
      <c r="AE142" s="101">
        <v>0</v>
      </c>
      <c r="AF142" s="118"/>
      <c r="AG142" s="101">
        <v>0</v>
      </c>
      <c r="AH142" s="118"/>
      <c r="AI142" s="101">
        <v>0</v>
      </c>
      <c r="AJ142" s="118"/>
      <c r="AK142" s="101">
        <v>0</v>
      </c>
      <c r="AL142" s="118"/>
      <c r="AM142" s="101">
        <v>0</v>
      </c>
      <c r="AN142" s="118"/>
      <c r="AO142" s="101">
        <v>0</v>
      </c>
      <c r="AP142" s="146"/>
      <c r="AQ142" s="101">
        <v>0</v>
      </c>
      <c r="AR142" s="118"/>
    </row>
    <row r="143" spans="1:44" s="72" customFormat="1" ht="123" customHeight="1" x14ac:dyDescent="0.25">
      <c r="A143" s="9">
        <f t="shared" si="5"/>
        <v>142</v>
      </c>
      <c r="B143" s="13" t="s">
        <v>168</v>
      </c>
      <c r="C143" s="110" t="s">
        <v>214</v>
      </c>
      <c r="D143" s="13" t="s">
        <v>338</v>
      </c>
      <c r="E143" s="53" t="s">
        <v>94</v>
      </c>
      <c r="F143" s="53"/>
      <c r="G143" s="53"/>
      <c r="H143" s="53"/>
      <c r="I143" s="115" t="s">
        <v>310</v>
      </c>
      <c r="J143" s="13" t="s">
        <v>339</v>
      </c>
      <c r="K143" s="13">
        <v>1</v>
      </c>
      <c r="L143" s="13">
        <v>0.25</v>
      </c>
      <c r="M143" s="13" t="s">
        <v>339</v>
      </c>
      <c r="N143" s="13" t="s">
        <v>94</v>
      </c>
      <c r="O143" s="13" t="s">
        <v>123</v>
      </c>
      <c r="P143" s="13" t="s">
        <v>137</v>
      </c>
      <c r="Q143" s="107" t="s">
        <v>345</v>
      </c>
      <c r="R143" s="13">
        <v>6.6000000000000003E-2</v>
      </c>
      <c r="S143" s="13"/>
      <c r="T143" s="78">
        <f t="shared" si="4"/>
        <v>0</v>
      </c>
      <c r="U143" s="13">
        <v>0</v>
      </c>
      <c r="V143" s="54"/>
      <c r="W143" s="13">
        <v>0</v>
      </c>
      <c r="X143" s="55"/>
      <c r="Y143" s="13">
        <v>0</v>
      </c>
      <c r="Z143" s="55"/>
      <c r="AA143" s="13">
        <v>0</v>
      </c>
      <c r="AB143" s="55"/>
      <c r="AC143" s="13">
        <v>0</v>
      </c>
      <c r="AD143" s="55"/>
      <c r="AE143" s="13">
        <v>0</v>
      </c>
      <c r="AF143" s="55"/>
      <c r="AG143" s="13">
        <v>0</v>
      </c>
      <c r="AH143" s="55"/>
      <c r="AI143" s="13">
        <v>0</v>
      </c>
      <c r="AJ143" s="55"/>
      <c r="AK143" s="13">
        <v>0</v>
      </c>
      <c r="AL143" s="55"/>
      <c r="AM143" s="13">
        <v>0</v>
      </c>
      <c r="AN143" s="55"/>
      <c r="AO143" s="13">
        <v>0</v>
      </c>
      <c r="AP143" s="143"/>
      <c r="AQ143" s="13">
        <v>0</v>
      </c>
      <c r="AR143" s="55" t="s">
        <v>1139</v>
      </c>
    </row>
    <row r="144" spans="1:44" s="72" customFormat="1" ht="123" customHeight="1" x14ac:dyDescent="0.25">
      <c r="A144" s="9">
        <f t="shared" si="5"/>
        <v>143</v>
      </c>
      <c r="B144" s="13" t="s">
        <v>181</v>
      </c>
      <c r="C144" s="110" t="s">
        <v>214</v>
      </c>
      <c r="D144" s="13" t="s">
        <v>338</v>
      </c>
      <c r="E144" s="53" t="s">
        <v>94</v>
      </c>
      <c r="F144" s="53"/>
      <c r="G144" s="53"/>
      <c r="H144" s="53"/>
      <c r="I144" s="116" t="s">
        <v>181</v>
      </c>
      <c r="J144" s="13" t="s">
        <v>339</v>
      </c>
      <c r="K144" s="13">
        <v>1</v>
      </c>
      <c r="L144" s="13">
        <v>0.25</v>
      </c>
      <c r="M144" s="13" t="s">
        <v>339</v>
      </c>
      <c r="N144" s="13" t="s">
        <v>94</v>
      </c>
      <c r="O144" s="13" t="s">
        <v>123</v>
      </c>
      <c r="P144" s="13" t="s">
        <v>137</v>
      </c>
      <c r="Q144" s="107" t="s">
        <v>346</v>
      </c>
      <c r="R144" s="13">
        <v>6.6000000000000003E-2</v>
      </c>
      <c r="S144" s="13"/>
      <c r="T144" s="78">
        <f t="shared" si="4"/>
        <v>7.0000000000000007E-2</v>
      </c>
      <c r="U144" s="13">
        <v>7.0000000000000007E-2</v>
      </c>
      <c r="V144" s="51" t="s">
        <v>841</v>
      </c>
      <c r="W144" s="13">
        <v>0</v>
      </c>
      <c r="X144" s="51"/>
      <c r="Y144" s="13">
        <v>0</v>
      </c>
      <c r="Z144" s="51"/>
      <c r="AA144" s="13">
        <v>0</v>
      </c>
      <c r="AB144" s="51"/>
      <c r="AC144" s="13">
        <v>0</v>
      </c>
      <c r="AD144" s="51"/>
      <c r="AE144" s="13">
        <v>0</v>
      </c>
      <c r="AF144" s="51"/>
      <c r="AG144" s="13">
        <v>0</v>
      </c>
      <c r="AH144" s="51"/>
      <c r="AI144" s="13">
        <v>0</v>
      </c>
      <c r="AJ144" s="51"/>
      <c r="AK144" s="13">
        <v>0</v>
      </c>
      <c r="AL144" s="51"/>
      <c r="AM144" s="13">
        <v>0</v>
      </c>
      <c r="AN144" s="51"/>
      <c r="AO144" s="13">
        <v>0</v>
      </c>
      <c r="AP144" s="147"/>
      <c r="AQ144" s="13">
        <v>0</v>
      </c>
      <c r="AR144" s="51"/>
    </row>
    <row r="145" spans="1:44" s="72" customFormat="1" ht="123" customHeight="1" x14ac:dyDescent="0.25">
      <c r="A145" s="9">
        <f t="shared" si="5"/>
        <v>144</v>
      </c>
      <c r="B145" s="13" t="s">
        <v>264</v>
      </c>
      <c r="C145" s="110" t="s">
        <v>214</v>
      </c>
      <c r="D145" s="13" t="s">
        <v>338</v>
      </c>
      <c r="E145" s="53" t="s">
        <v>94</v>
      </c>
      <c r="F145" s="53"/>
      <c r="G145" s="53"/>
      <c r="H145" s="53"/>
      <c r="I145" s="13" t="s">
        <v>266</v>
      </c>
      <c r="J145" s="13" t="s">
        <v>339</v>
      </c>
      <c r="K145" s="13">
        <v>1</v>
      </c>
      <c r="L145" s="13">
        <v>0.25</v>
      </c>
      <c r="M145" s="13" t="s">
        <v>339</v>
      </c>
      <c r="N145" s="13" t="s">
        <v>94</v>
      </c>
      <c r="O145" s="13" t="s">
        <v>123</v>
      </c>
      <c r="P145" s="13" t="s">
        <v>137</v>
      </c>
      <c r="Q145" s="107" t="s">
        <v>347</v>
      </c>
      <c r="R145" s="13">
        <v>6.6000000000000003E-2</v>
      </c>
      <c r="S145" s="13"/>
      <c r="T145" s="177">
        <f t="shared" si="4"/>
        <v>0.30000000000000004</v>
      </c>
      <c r="U145" s="13">
        <v>0</v>
      </c>
      <c r="V145" s="54"/>
      <c r="W145" s="13">
        <v>0</v>
      </c>
      <c r="X145" s="55"/>
      <c r="Y145" s="13">
        <v>0</v>
      </c>
      <c r="Z145" s="55"/>
      <c r="AA145" s="13">
        <v>0</v>
      </c>
      <c r="AB145" s="55"/>
      <c r="AC145" s="13">
        <v>0</v>
      </c>
      <c r="AD145" s="55"/>
      <c r="AE145" s="13">
        <v>0</v>
      </c>
      <c r="AF145" s="55"/>
      <c r="AG145" s="13">
        <v>0</v>
      </c>
      <c r="AH145" s="55"/>
      <c r="AI145" s="13">
        <v>0</v>
      </c>
      <c r="AJ145" s="55"/>
      <c r="AK145" s="13">
        <v>0</v>
      </c>
      <c r="AL145" s="55"/>
      <c r="AM145" s="13">
        <v>0</v>
      </c>
      <c r="AN145" s="55"/>
      <c r="AO145" s="13">
        <v>0.2</v>
      </c>
      <c r="AP145" s="140" t="s">
        <v>989</v>
      </c>
      <c r="AQ145" s="13">
        <v>0.1</v>
      </c>
      <c r="AR145" s="129" t="s">
        <v>1032</v>
      </c>
    </row>
    <row r="146" spans="1:44" s="72" customFormat="1" ht="123" customHeight="1" x14ac:dyDescent="0.25">
      <c r="A146" s="9">
        <f t="shared" si="5"/>
        <v>145</v>
      </c>
      <c r="B146" s="13" t="s">
        <v>314</v>
      </c>
      <c r="C146" s="110" t="s">
        <v>214</v>
      </c>
      <c r="D146" s="13" t="s">
        <v>338</v>
      </c>
      <c r="E146" s="53" t="s">
        <v>94</v>
      </c>
      <c r="F146" s="53"/>
      <c r="G146" s="53"/>
      <c r="H146" s="53"/>
      <c r="I146" s="13" t="s">
        <v>315</v>
      </c>
      <c r="J146" s="13" t="s">
        <v>339</v>
      </c>
      <c r="K146" s="13">
        <v>1</v>
      </c>
      <c r="L146" s="13">
        <v>0.25</v>
      </c>
      <c r="M146" s="13" t="s">
        <v>339</v>
      </c>
      <c r="N146" s="13" t="s">
        <v>94</v>
      </c>
      <c r="O146" s="13" t="s">
        <v>123</v>
      </c>
      <c r="P146" s="13" t="s">
        <v>137</v>
      </c>
      <c r="Q146" s="107" t="s">
        <v>348</v>
      </c>
      <c r="R146" s="13">
        <v>6.6000000000000003E-2</v>
      </c>
      <c r="S146" s="13"/>
      <c r="T146" s="78">
        <f t="shared" si="4"/>
        <v>0</v>
      </c>
      <c r="U146" s="13">
        <v>0</v>
      </c>
      <c r="V146" s="55" t="s">
        <v>525</v>
      </c>
      <c r="W146" s="13">
        <v>0</v>
      </c>
      <c r="X146" s="55" t="s">
        <v>525</v>
      </c>
      <c r="Y146" s="13">
        <v>0</v>
      </c>
      <c r="Z146" s="55" t="s">
        <v>525</v>
      </c>
      <c r="AA146" s="13">
        <v>0</v>
      </c>
      <c r="AB146" s="55" t="s">
        <v>525</v>
      </c>
      <c r="AC146" s="13">
        <v>0</v>
      </c>
      <c r="AD146" s="55" t="s">
        <v>526</v>
      </c>
      <c r="AE146" s="13">
        <v>0</v>
      </c>
      <c r="AF146" s="55" t="s">
        <v>526</v>
      </c>
      <c r="AG146" s="13">
        <v>0</v>
      </c>
      <c r="AH146" s="55" t="s">
        <v>526</v>
      </c>
      <c r="AI146" s="13">
        <v>0</v>
      </c>
      <c r="AJ146" s="55" t="s">
        <v>526</v>
      </c>
      <c r="AK146" s="13">
        <v>0</v>
      </c>
      <c r="AL146" s="55" t="s">
        <v>526</v>
      </c>
      <c r="AM146" s="13">
        <v>0</v>
      </c>
      <c r="AN146" s="129" t="s">
        <v>526</v>
      </c>
      <c r="AO146" s="13">
        <v>0</v>
      </c>
      <c r="AP146" s="129" t="s">
        <v>526</v>
      </c>
      <c r="AQ146" s="13">
        <v>0</v>
      </c>
      <c r="AR146" s="129" t="s">
        <v>526</v>
      </c>
    </row>
    <row r="147" spans="1:44" s="72" customFormat="1" ht="123" customHeight="1" x14ac:dyDescent="0.25">
      <c r="A147" s="9">
        <f t="shared" si="5"/>
        <v>146</v>
      </c>
      <c r="B147" s="13" t="s">
        <v>317</v>
      </c>
      <c r="C147" s="110" t="s">
        <v>214</v>
      </c>
      <c r="D147" s="13" t="s">
        <v>338</v>
      </c>
      <c r="E147" s="53" t="s">
        <v>94</v>
      </c>
      <c r="F147" s="53"/>
      <c r="G147" s="53"/>
      <c r="H147" s="53"/>
      <c r="I147" s="13" t="s">
        <v>230</v>
      </c>
      <c r="J147" s="13" t="s">
        <v>339</v>
      </c>
      <c r="K147" s="13">
        <v>1</v>
      </c>
      <c r="L147" s="13">
        <v>0.25</v>
      </c>
      <c r="M147" s="13" t="s">
        <v>339</v>
      </c>
      <c r="N147" s="13" t="s">
        <v>94</v>
      </c>
      <c r="O147" s="13" t="s">
        <v>123</v>
      </c>
      <c r="P147" s="13" t="s">
        <v>137</v>
      </c>
      <c r="Q147" s="107" t="s">
        <v>349</v>
      </c>
      <c r="R147" s="13">
        <v>6.6000000000000003E-2</v>
      </c>
      <c r="S147" s="13"/>
      <c r="T147" s="78">
        <f t="shared" si="4"/>
        <v>0</v>
      </c>
      <c r="U147" s="13">
        <v>0</v>
      </c>
      <c r="V147" s="55"/>
      <c r="W147" s="13">
        <v>0</v>
      </c>
      <c r="X147" s="55"/>
      <c r="Y147" s="13">
        <v>0</v>
      </c>
      <c r="Z147" s="55"/>
      <c r="AA147" s="13">
        <v>0</v>
      </c>
      <c r="AB147" s="55" t="s">
        <v>515</v>
      </c>
      <c r="AC147" s="13">
        <v>0</v>
      </c>
      <c r="AD147" s="55" t="s">
        <v>515</v>
      </c>
      <c r="AE147" s="13">
        <v>0</v>
      </c>
      <c r="AF147" s="55" t="s">
        <v>515</v>
      </c>
      <c r="AG147" s="13">
        <v>0</v>
      </c>
      <c r="AH147" s="55" t="s">
        <v>515</v>
      </c>
      <c r="AI147" s="13">
        <v>0</v>
      </c>
      <c r="AJ147" s="55" t="s">
        <v>515</v>
      </c>
      <c r="AK147" s="13">
        <v>0</v>
      </c>
      <c r="AL147" s="55" t="s">
        <v>515</v>
      </c>
      <c r="AM147" s="13">
        <v>0</v>
      </c>
      <c r="AN147" s="55" t="s">
        <v>515</v>
      </c>
      <c r="AO147" s="13">
        <v>0</v>
      </c>
      <c r="AP147" s="55" t="s">
        <v>515</v>
      </c>
      <c r="AQ147" s="13">
        <v>0</v>
      </c>
      <c r="AR147" s="55" t="s">
        <v>515</v>
      </c>
    </row>
    <row r="148" spans="1:44" s="72" customFormat="1" ht="123" customHeight="1" x14ac:dyDescent="0.25">
      <c r="A148" s="9">
        <f t="shared" si="5"/>
        <v>147</v>
      </c>
      <c r="B148" s="13" t="s">
        <v>319</v>
      </c>
      <c r="C148" s="110" t="s">
        <v>214</v>
      </c>
      <c r="D148" s="13" t="s">
        <v>338</v>
      </c>
      <c r="E148" s="53" t="s">
        <v>94</v>
      </c>
      <c r="F148" s="53"/>
      <c r="G148" s="53"/>
      <c r="H148" s="53"/>
      <c r="I148" s="111" t="s">
        <v>320</v>
      </c>
      <c r="J148" s="13" t="s">
        <v>339</v>
      </c>
      <c r="K148" s="13">
        <v>1</v>
      </c>
      <c r="L148" s="13">
        <v>0.25</v>
      </c>
      <c r="M148" s="13" t="s">
        <v>339</v>
      </c>
      <c r="N148" s="13" t="s">
        <v>94</v>
      </c>
      <c r="O148" s="13" t="s">
        <v>123</v>
      </c>
      <c r="P148" s="13" t="s">
        <v>137</v>
      </c>
      <c r="Q148" s="107" t="s">
        <v>350</v>
      </c>
      <c r="R148" s="13">
        <v>6.6000000000000003E-2</v>
      </c>
      <c r="S148" s="13"/>
      <c r="T148" s="78">
        <f t="shared" si="4"/>
        <v>7.1599999999999997E-2</v>
      </c>
      <c r="U148" s="13">
        <v>5.7999999999999996E-3</v>
      </c>
      <c r="V148" s="55" t="s">
        <v>468</v>
      </c>
      <c r="W148" s="13">
        <v>5.7999999999999996E-3</v>
      </c>
      <c r="X148" s="55" t="s">
        <v>469</v>
      </c>
      <c r="Y148" s="13">
        <v>0</v>
      </c>
      <c r="Z148" s="55" t="s">
        <v>401</v>
      </c>
      <c r="AA148" s="13">
        <v>0</v>
      </c>
      <c r="AB148" s="55" t="s">
        <v>401</v>
      </c>
      <c r="AC148" s="13">
        <v>0</v>
      </c>
      <c r="AD148" s="55" t="s">
        <v>401</v>
      </c>
      <c r="AE148" s="13">
        <v>0</v>
      </c>
      <c r="AF148" s="55" t="s">
        <v>401</v>
      </c>
      <c r="AG148" s="13">
        <v>0</v>
      </c>
      <c r="AH148" s="55" t="s">
        <v>401</v>
      </c>
      <c r="AI148" s="13">
        <v>0.06</v>
      </c>
      <c r="AJ148" s="55" t="s">
        <v>470</v>
      </c>
      <c r="AK148" s="13">
        <v>0</v>
      </c>
      <c r="AL148" s="55"/>
      <c r="AM148" s="13">
        <v>0</v>
      </c>
      <c r="AN148" s="55"/>
      <c r="AO148" s="13">
        <v>0</v>
      </c>
      <c r="AP148" s="55" t="s">
        <v>1104</v>
      </c>
      <c r="AQ148" s="13">
        <v>0</v>
      </c>
      <c r="AR148" s="55" t="s">
        <v>1104</v>
      </c>
    </row>
    <row r="149" spans="1:44" s="72" customFormat="1" ht="123" customHeight="1" x14ac:dyDescent="0.25">
      <c r="A149" s="9">
        <f t="shared" si="5"/>
        <v>148</v>
      </c>
      <c r="B149" s="13" t="s">
        <v>246</v>
      </c>
      <c r="C149" s="110" t="s">
        <v>214</v>
      </c>
      <c r="D149" s="13" t="s">
        <v>338</v>
      </c>
      <c r="E149" s="53" t="s">
        <v>94</v>
      </c>
      <c r="F149" s="53"/>
      <c r="G149" s="53"/>
      <c r="H149" s="53"/>
      <c r="I149" s="111" t="s">
        <v>246</v>
      </c>
      <c r="J149" s="13" t="s">
        <v>339</v>
      </c>
      <c r="K149" s="13">
        <v>1</v>
      </c>
      <c r="L149" s="13">
        <v>0.25</v>
      </c>
      <c r="M149" s="13" t="s">
        <v>339</v>
      </c>
      <c r="N149" s="13" t="s">
        <v>94</v>
      </c>
      <c r="O149" s="13" t="s">
        <v>123</v>
      </c>
      <c r="P149" s="13" t="s">
        <v>137</v>
      </c>
      <c r="Q149" s="107" t="s">
        <v>351</v>
      </c>
      <c r="R149" s="13">
        <v>6.6000000000000003E-2</v>
      </c>
      <c r="S149" s="13"/>
      <c r="T149" s="78">
        <f t="shared" si="4"/>
        <v>7.0000000000000007E-2</v>
      </c>
      <c r="U149" s="13">
        <v>0</v>
      </c>
      <c r="V149" s="55"/>
      <c r="W149" s="13">
        <v>0</v>
      </c>
      <c r="X149" s="55"/>
      <c r="Y149" s="13">
        <v>0</v>
      </c>
      <c r="Z149" s="55"/>
      <c r="AA149" s="13">
        <v>0</v>
      </c>
      <c r="AB149" s="55"/>
      <c r="AC149" s="13">
        <v>0</v>
      </c>
      <c r="AD149" s="55"/>
      <c r="AE149" s="13">
        <v>0</v>
      </c>
      <c r="AF149" s="55"/>
      <c r="AG149" s="13">
        <v>0</v>
      </c>
      <c r="AH149" s="55"/>
      <c r="AI149" s="13">
        <v>0</v>
      </c>
      <c r="AJ149" s="55"/>
      <c r="AK149" s="13">
        <v>0</v>
      </c>
      <c r="AL149" s="55"/>
      <c r="AM149" s="13">
        <v>0</v>
      </c>
      <c r="AN149" s="55"/>
      <c r="AO149" s="13">
        <v>0</v>
      </c>
      <c r="AP149" s="55" t="s">
        <v>1105</v>
      </c>
      <c r="AQ149" s="13">
        <v>7.0000000000000007E-2</v>
      </c>
      <c r="AR149" s="55" t="s">
        <v>1105</v>
      </c>
    </row>
    <row r="150" spans="1:44" s="72" customFormat="1" ht="123" customHeight="1" x14ac:dyDescent="0.25">
      <c r="A150" s="9">
        <f t="shared" si="5"/>
        <v>149</v>
      </c>
      <c r="B150" s="13" t="s">
        <v>261</v>
      </c>
      <c r="C150" s="110" t="s">
        <v>214</v>
      </c>
      <c r="D150" s="13" t="s">
        <v>338</v>
      </c>
      <c r="E150" s="53" t="s">
        <v>94</v>
      </c>
      <c r="F150" s="53"/>
      <c r="G150" s="53"/>
      <c r="H150" s="53"/>
      <c r="I150" s="87" t="s">
        <v>261</v>
      </c>
      <c r="J150" s="13" t="s">
        <v>339</v>
      </c>
      <c r="K150" s="13">
        <v>1</v>
      </c>
      <c r="L150" s="13">
        <v>0.25</v>
      </c>
      <c r="M150" s="13" t="s">
        <v>339</v>
      </c>
      <c r="N150" s="13" t="s">
        <v>94</v>
      </c>
      <c r="O150" s="13" t="s">
        <v>123</v>
      </c>
      <c r="P150" s="13" t="s">
        <v>137</v>
      </c>
      <c r="Q150" s="107" t="s">
        <v>352</v>
      </c>
      <c r="R150" s="13">
        <v>6.6000000000000003E-2</v>
      </c>
      <c r="S150" s="13"/>
      <c r="T150" s="78">
        <f t="shared" si="4"/>
        <v>6.9999999999999993E-2</v>
      </c>
      <c r="U150" s="13">
        <v>0</v>
      </c>
      <c r="V150" s="55" t="s">
        <v>923</v>
      </c>
      <c r="W150" s="13">
        <v>0</v>
      </c>
      <c r="X150" s="55" t="s">
        <v>923</v>
      </c>
      <c r="Y150" s="81">
        <v>5.0000000000000001E-3</v>
      </c>
      <c r="Z150" s="55" t="s">
        <v>957</v>
      </c>
      <c r="AA150" s="81">
        <v>5.0000000000000001E-3</v>
      </c>
      <c r="AB150" s="55" t="s">
        <v>958</v>
      </c>
      <c r="AC150" s="170">
        <v>5.0000000000000001E-3</v>
      </c>
      <c r="AD150" s="55" t="s">
        <v>959</v>
      </c>
      <c r="AE150" s="170">
        <v>5.0000000000000001E-3</v>
      </c>
      <c r="AF150" s="55" t="s">
        <v>960</v>
      </c>
      <c r="AG150" s="13">
        <v>0.02</v>
      </c>
      <c r="AH150" s="55" t="s">
        <v>961</v>
      </c>
      <c r="AI150" s="13">
        <v>0.02</v>
      </c>
      <c r="AJ150" s="55" t="s">
        <v>962</v>
      </c>
      <c r="AK150" s="13">
        <v>0.01</v>
      </c>
      <c r="AL150" s="142" t="s">
        <v>962</v>
      </c>
      <c r="AM150" s="13">
        <v>0</v>
      </c>
      <c r="AN150" s="142" t="s">
        <v>1020</v>
      </c>
      <c r="AO150" s="13">
        <v>0</v>
      </c>
      <c r="AP150" s="142" t="s">
        <v>1020</v>
      </c>
      <c r="AQ150" s="13">
        <v>0</v>
      </c>
      <c r="AR150" s="55"/>
    </row>
    <row r="151" spans="1:44" s="72" customFormat="1" ht="123" customHeight="1" x14ac:dyDescent="0.25">
      <c r="A151" s="9">
        <f t="shared" si="5"/>
        <v>150</v>
      </c>
      <c r="B151" s="13" t="s">
        <v>227</v>
      </c>
      <c r="C151" s="110" t="s">
        <v>214</v>
      </c>
      <c r="D151" s="13" t="s">
        <v>338</v>
      </c>
      <c r="E151" s="53" t="s">
        <v>94</v>
      </c>
      <c r="F151" s="53"/>
      <c r="G151" s="53"/>
      <c r="H151" s="53"/>
      <c r="I151" s="13" t="s">
        <v>230</v>
      </c>
      <c r="J151" s="13" t="s">
        <v>339</v>
      </c>
      <c r="K151" s="13">
        <v>1</v>
      </c>
      <c r="L151" s="13">
        <v>0.25</v>
      </c>
      <c r="M151" s="13" t="s">
        <v>339</v>
      </c>
      <c r="N151" s="13" t="s">
        <v>94</v>
      </c>
      <c r="O151" s="13" t="s">
        <v>123</v>
      </c>
      <c r="P151" s="13" t="s">
        <v>137</v>
      </c>
      <c r="Q151" s="107" t="s">
        <v>353</v>
      </c>
      <c r="R151" s="13">
        <v>6.6000000000000003E-2</v>
      </c>
      <c r="S151" s="13"/>
      <c r="T151" s="78">
        <f t="shared" si="4"/>
        <v>0</v>
      </c>
      <c r="U151" s="13">
        <v>0</v>
      </c>
      <c r="V151" s="55"/>
      <c r="W151" s="13">
        <v>0</v>
      </c>
      <c r="X151" s="55"/>
      <c r="Y151" s="13">
        <v>0</v>
      </c>
      <c r="Z151" s="55"/>
      <c r="AA151" s="13">
        <v>0</v>
      </c>
      <c r="AB151" s="55"/>
      <c r="AC151" s="13">
        <v>0</v>
      </c>
      <c r="AD151" s="55"/>
      <c r="AE151" s="13">
        <v>0</v>
      </c>
      <c r="AF151" s="55"/>
      <c r="AG151" s="13">
        <v>0</v>
      </c>
      <c r="AH151" s="55"/>
      <c r="AI151" s="13">
        <v>0</v>
      </c>
      <c r="AJ151" s="55"/>
      <c r="AK151" s="13">
        <v>0</v>
      </c>
      <c r="AL151" s="55"/>
      <c r="AM151" s="13">
        <v>0</v>
      </c>
      <c r="AN151" s="55"/>
      <c r="AO151" s="13">
        <v>0</v>
      </c>
      <c r="AP151" s="143"/>
      <c r="AQ151" s="13">
        <v>0</v>
      </c>
      <c r="AR151" s="55"/>
    </row>
    <row r="152" spans="1:44" s="72" customFormat="1" ht="123" customHeight="1" x14ac:dyDescent="0.25">
      <c r="A152" s="9">
        <f t="shared" si="5"/>
        <v>151</v>
      </c>
      <c r="B152" s="13" t="s">
        <v>325</v>
      </c>
      <c r="C152" s="110" t="s">
        <v>214</v>
      </c>
      <c r="D152" s="13" t="s">
        <v>338</v>
      </c>
      <c r="E152" s="53" t="s">
        <v>94</v>
      </c>
      <c r="F152" s="53"/>
      <c r="G152" s="53"/>
      <c r="H152" s="53"/>
      <c r="I152" s="13" t="s">
        <v>325</v>
      </c>
      <c r="J152" s="13" t="s">
        <v>339</v>
      </c>
      <c r="K152" s="13">
        <v>1</v>
      </c>
      <c r="L152" s="13">
        <v>0.25</v>
      </c>
      <c r="M152" s="13" t="s">
        <v>339</v>
      </c>
      <c r="N152" s="13" t="s">
        <v>94</v>
      </c>
      <c r="O152" s="13" t="s">
        <v>123</v>
      </c>
      <c r="P152" s="13" t="s">
        <v>137</v>
      </c>
      <c r="Q152" s="107" t="s">
        <v>354</v>
      </c>
      <c r="R152" s="13">
        <v>6.6000000000000003E-2</v>
      </c>
      <c r="S152" s="13"/>
      <c r="T152" s="78">
        <f t="shared" si="4"/>
        <v>3.0000000000000002E-2</v>
      </c>
      <c r="U152" s="13">
        <v>0</v>
      </c>
      <c r="V152" s="55" t="s">
        <v>923</v>
      </c>
      <c r="W152" s="13">
        <v>0</v>
      </c>
      <c r="X152" s="55" t="s">
        <v>923</v>
      </c>
      <c r="Y152" s="13">
        <v>5.0000000000000001E-3</v>
      </c>
      <c r="Z152" s="55" t="s">
        <v>963</v>
      </c>
      <c r="AA152" s="13">
        <v>5.0000000000000001E-3</v>
      </c>
      <c r="AB152" s="55" t="s">
        <v>964</v>
      </c>
      <c r="AC152" s="13">
        <v>5.0000000000000001E-3</v>
      </c>
      <c r="AD152" s="55" t="s">
        <v>965</v>
      </c>
      <c r="AE152" s="13">
        <v>5.0000000000000001E-3</v>
      </c>
      <c r="AF152" s="55" t="s">
        <v>966</v>
      </c>
      <c r="AG152" s="13">
        <v>5.0000000000000001E-3</v>
      </c>
      <c r="AH152" s="55" t="s">
        <v>966</v>
      </c>
      <c r="AI152" s="13">
        <v>5.0000000000000001E-3</v>
      </c>
      <c r="AJ152" s="55" t="s">
        <v>967</v>
      </c>
      <c r="AK152" s="13">
        <v>0</v>
      </c>
      <c r="AL152" s="142" t="s">
        <v>967</v>
      </c>
      <c r="AM152" s="13">
        <v>0</v>
      </c>
      <c r="AN152" s="142" t="s">
        <v>1021</v>
      </c>
      <c r="AO152" s="13">
        <v>0</v>
      </c>
      <c r="AP152" s="142" t="s">
        <v>1023</v>
      </c>
      <c r="AQ152" s="13">
        <v>0</v>
      </c>
      <c r="AR152" s="55"/>
    </row>
    <row r="153" spans="1:44" s="72" customFormat="1" ht="309.75" customHeight="1" x14ac:dyDescent="0.25">
      <c r="A153" s="9">
        <f t="shared" si="5"/>
        <v>152</v>
      </c>
      <c r="B153" s="13" t="s">
        <v>314</v>
      </c>
      <c r="C153" s="110" t="s">
        <v>214</v>
      </c>
      <c r="D153" s="13" t="s">
        <v>338</v>
      </c>
      <c r="E153" s="53" t="s">
        <v>94</v>
      </c>
      <c r="F153" s="53"/>
      <c r="G153" s="53"/>
      <c r="H153" s="53"/>
      <c r="I153" s="13" t="s">
        <v>315</v>
      </c>
      <c r="J153" s="13" t="s">
        <v>355</v>
      </c>
      <c r="K153" s="13">
        <v>1</v>
      </c>
      <c r="L153" s="13">
        <v>0.25</v>
      </c>
      <c r="M153" s="13" t="s">
        <v>356</v>
      </c>
      <c r="N153" s="13" t="s">
        <v>94</v>
      </c>
      <c r="O153" s="13" t="s">
        <v>102</v>
      </c>
      <c r="P153" s="13" t="s">
        <v>102</v>
      </c>
      <c r="Q153" s="107" t="s">
        <v>357</v>
      </c>
      <c r="R153" s="13">
        <v>0.3</v>
      </c>
      <c r="S153" s="13"/>
      <c r="T153" s="78">
        <f t="shared" si="4"/>
        <v>0.3</v>
      </c>
      <c r="U153" s="13" t="s">
        <v>527</v>
      </c>
      <c r="V153" s="55" t="s">
        <v>528</v>
      </c>
      <c r="W153" s="13">
        <v>0</v>
      </c>
      <c r="X153" s="55"/>
      <c r="Y153" s="13">
        <v>0</v>
      </c>
      <c r="Z153" s="55"/>
      <c r="AA153" s="13">
        <v>0</v>
      </c>
      <c r="AB153" s="55"/>
      <c r="AC153" s="13">
        <v>0</v>
      </c>
      <c r="AD153" s="55"/>
      <c r="AE153" s="13">
        <v>0</v>
      </c>
      <c r="AF153" s="55"/>
      <c r="AG153" s="13">
        <v>0</v>
      </c>
      <c r="AH153" s="55"/>
      <c r="AI153" s="13">
        <v>0</v>
      </c>
      <c r="AJ153" s="55"/>
      <c r="AK153" s="13">
        <v>0</v>
      </c>
      <c r="AL153" s="129" t="s">
        <v>473</v>
      </c>
      <c r="AM153" s="13">
        <v>0</v>
      </c>
      <c r="AN153" s="129" t="s">
        <v>473</v>
      </c>
      <c r="AO153" s="13">
        <v>0</v>
      </c>
      <c r="AP153" s="129" t="s">
        <v>473</v>
      </c>
      <c r="AQ153" s="13">
        <v>0</v>
      </c>
      <c r="AR153" s="129" t="s">
        <v>473</v>
      </c>
    </row>
    <row r="154" spans="1:44" s="72" customFormat="1" ht="182.25" customHeight="1" x14ac:dyDescent="0.25">
      <c r="A154" s="9">
        <f t="shared" si="5"/>
        <v>153</v>
      </c>
      <c r="B154" s="13" t="s">
        <v>314</v>
      </c>
      <c r="C154" s="110" t="s">
        <v>214</v>
      </c>
      <c r="D154" s="13" t="s">
        <v>338</v>
      </c>
      <c r="E154" s="53" t="s">
        <v>94</v>
      </c>
      <c r="F154" s="53"/>
      <c r="G154" s="53"/>
      <c r="H154" s="53"/>
      <c r="I154" s="13" t="s">
        <v>315</v>
      </c>
      <c r="J154" s="13" t="s">
        <v>355</v>
      </c>
      <c r="K154" s="13">
        <v>1</v>
      </c>
      <c r="L154" s="13">
        <v>0.25</v>
      </c>
      <c r="M154" s="13" t="s">
        <v>356</v>
      </c>
      <c r="N154" s="13" t="s">
        <v>94</v>
      </c>
      <c r="O154" s="13" t="s">
        <v>102</v>
      </c>
      <c r="P154" s="13" t="s">
        <v>103</v>
      </c>
      <c r="Q154" s="107" t="s">
        <v>358</v>
      </c>
      <c r="R154" s="13">
        <v>0.7</v>
      </c>
      <c r="S154" s="13"/>
      <c r="T154" s="78">
        <f t="shared" si="4"/>
        <v>1</v>
      </c>
      <c r="U154" s="13" t="s">
        <v>529</v>
      </c>
      <c r="V154" s="55" t="s">
        <v>530</v>
      </c>
      <c r="W154" s="13">
        <v>0.09</v>
      </c>
      <c r="X154" s="55" t="s">
        <v>531</v>
      </c>
      <c r="Y154" s="13">
        <v>0.14000000000000001</v>
      </c>
      <c r="Z154" s="55" t="s">
        <v>532</v>
      </c>
      <c r="AA154" s="13">
        <v>0.06</v>
      </c>
      <c r="AB154" s="55" t="s">
        <v>533</v>
      </c>
      <c r="AC154" s="13" t="s">
        <v>534</v>
      </c>
      <c r="AD154" s="55" t="s">
        <v>535</v>
      </c>
      <c r="AE154" s="13">
        <v>7.0000000000000007E-2</v>
      </c>
      <c r="AF154" s="55" t="s">
        <v>536</v>
      </c>
      <c r="AG154" s="13">
        <v>0.1</v>
      </c>
      <c r="AH154" s="55" t="s">
        <v>537</v>
      </c>
      <c r="AI154" s="13">
        <v>7.0000000000000007E-2</v>
      </c>
      <c r="AJ154" s="55" t="s">
        <v>538</v>
      </c>
      <c r="AK154" s="13" t="s">
        <v>539</v>
      </c>
      <c r="AL154" s="55" t="s">
        <v>540</v>
      </c>
      <c r="AM154" s="13">
        <v>0.04</v>
      </c>
      <c r="AN154" s="129" t="s">
        <v>1028</v>
      </c>
      <c r="AO154" s="13">
        <v>0.09</v>
      </c>
      <c r="AP154" s="129" t="s">
        <v>1029</v>
      </c>
      <c r="AQ154" s="13">
        <v>0.05</v>
      </c>
      <c r="AR154" s="129" t="s">
        <v>1106</v>
      </c>
    </row>
    <row r="155" spans="1:44" s="1" customFormat="1" ht="123" customHeight="1" x14ac:dyDescent="0.25">
      <c r="R155" s="4"/>
      <c r="S155" s="4"/>
      <c r="T155" s="72"/>
      <c r="U155" s="72"/>
      <c r="V155" s="79"/>
      <c r="W155" s="72"/>
      <c r="X155" s="79"/>
      <c r="Y155" s="72"/>
      <c r="Z155" s="79"/>
      <c r="AA155" s="72"/>
      <c r="AB155" s="80"/>
      <c r="AC155" s="72"/>
      <c r="AD155" s="79"/>
      <c r="AE155" s="72"/>
      <c r="AF155" s="79"/>
      <c r="AG155" s="72"/>
      <c r="AH155" s="79"/>
      <c r="AI155" s="72"/>
      <c r="AJ155" s="79"/>
      <c r="AK155" s="72"/>
      <c r="AL155" s="79"/>
      <c r="AM155" s="72"/>
      <c r="AN155" s="79"/>
      <c r="AO155" s="72"/>
      <c r="AP155" s="79"/>
      <c r="AQ155" s="72"/>
      <c r="AR155" s="79"/>
    </row>
    <row r="156" spans="1:44" s="1" customFormat="1" ht="123" customHeight="1" x14ac:dyDescent="0.25">
      <c r="R156" s="4"/>
      <c r="S156" s="4"/>
      <c r="T156" s="72"/>
      <c r="U156" s="72"/>
      <c r="V156" s="79"/>
      <c r="W156" s="72"/>
      <c r="X156" s="79"/>
      <c r="Y156" s="72"/>
      <c r="Z156" s="79"/>
      <c r="AA156" s="72"/>
      <c r="AB156" s="54"/>
      <c r="AC156" s="72"/>
      <c r="AD156" s="79"/>
      <c r="AE156" s="72"/>
      <c r="AF156" s="79"/>
      <c r="AG156" s="72"/>
      <c r="AH156" s="79"/>
      <c r="AI156" s="72"/>
      <c r="AJ156" s="79"/>
      <c r="AK156" s="72"/>
      <c r="AL156" s="79"/>
      <c r="AM156" s="72"/>
      <c r="AN156" s="79"/>
      <c r="AO156" s="72"/>
      <c r="AP156" s="79"/>
      <c r="AQ156" s="72"/>
      <c r="AR156" s="79"/>
    </row>
    <row r="157" spans="1:44" s="1" customFormat="1" ht="123" customHeight="1" x14ac:dyDescent="0.25">
      <c r="R157" s="4"/>
      <c r="S157" s="4"/>
      <c r="T157" s="72"/>
      <c r="U157" s="72"/>
      <c r="V157" s="79"/>
      <c r="W157" s="72"/>
      <c r="X157" s="79"/>
      <c r="Y157" s="72"/>
      <c r="Z157" s="79"/>
      <c r="AA157" s="72"/>
      <c r="AB157" s="54"/>
      <c r="AC157" s="72"/>
      <c r="AD157" s="79"/>
      <c r="AE157" s="72"/>
      <c r="AF157" s="79"/>
      <c r="AG157" s="72"/>
      <c r="AH157" s="79"/>
      <c r="AI157" s="72"/>
      <c r="AJ157" s="79"/>
      <c r="AK157" s="72"/>
      <c r="AL157" s="79"/>
      <c r="AM157" s="72"/>
      <c r="AN157" s="79"/>
      <c r="AO157" s="72"/>
      <c r="AP157" s="79"/>
      <c r="AQ157" s="72"/>
      <c r="AR157" s="79"/>
    </row>
    <row r="158" spans="1:44" s="1" customFormat="1" ht="123" customHeight="1" x14ac:dyDescent="0.25">
      <c r="R158" s="4"/>
      <c r="S158" s="4"/>
      <c r="T158" s="72"/>
      <c r="U158" s="72"/>
      <c r="V158" s="79"/>
      <c r="W158" s="72"/>
      <c r="X158" s="79"/>
      <c r="Y158" s="72"/>
      <c r="Z158" s="79"/>
      <c r="AA158" s="72"/>
      <c r="AB158" s="79"/>
      <c r="AC158" s="72"/>
      <c r="AD158" s="79"/>
      <c r="AE158" s="72"/>
      <c r="AF158" s="79"/>
      <c r="AG158" s="72"/>
      <c r="AH158" s="79"/>
      <c r="AI158" s="72"/>
      <c r="AJ158" s="79"/>
      <c r="AK158" s="72"/>
      <c r="AL158" s="79"/>
      <c r="AM158" s="72"/>
      <c r="AN158" s="79"/>
      <c r="AO158" s="72"/>
      <c r="AP158" s="79"/>
      <c r="AQ158" s="72"/>
      <c r="AR158" s="79"/>
    </row>
    <row r="159" spans="1:44" s="1" customFormat="1" ht="123" customHeight="1" x14ac:dyDescent="0.25">
      <c r="R159" s="4"/>
      <c r="S159" s="4"/>
      <c r="T159" s="72"/>
      <c r="U159" s="72"/>
      <c r="V159" s="79"/>
      <c r="W159" s="72"/>
      <c r="X159" s="79"/>
      <c r="Y159" s="72"/>
      <c r="Z159" s="79"/>
      <c r="AA159" s="72"/>
      <c r="AB159" s="79"/>
      <c r="AC159" s="72"/>
      <c r="AD159" s="79"/>
      <c r="AE159" s="72"/>
      <c r="AF159" s="79"/>
      <c r="AG159" s="72"/>
      <c r="AH159" s="79"/>
      <c r="AI159" s="72"/>
      <c r="AJ159" s="79"/>
      <c r="AK159" s="72"/>
      <c r="AL159" s="79"/>
      <c r="AM159" s="72"/>
      <c r="AN159" s="79"/>
      <c r="AO159" s="72"/>
      <c r="AP159" s="79"/>
      <c r="AQ159" s="72"/>
      <c r="AR159" s="79"/>
    </row>
    <row r="160" spans="1:44" s="1" customFormat="1" ht="123" customHeight="1" x14ac:dyDescent="0.25">
      <c r="R160" s="4"/>
      <c r="S160" s="4"/>
      <c r="T160" s="72"/>
      <c r="U160" s="72"/>
      <c r="V160" s="79"/>
      <c r="W160" s="72"/>
      <c r="X160" s="79"/>
      <c r="Y160" s="72"/>
      <c r="Z160" s="79"/>
      <c r="AA160" s="72"/>
      <c r="AB160" s="79"/>
      <c r="AC160" s="72"/>
      <c r="AD160" s="79"/>
      <c r="AE160" s="72"/>
      <c r="AF160" s="79"/>
      <c r="AG160" s="72"/>
      <c r="AH160" s="79"/>
      <c r="AI160" s="72"/>
      <c r="AJ160" s="79"/>
      <c r="AK160" s="72"/>
      <c r="AL160" s="79"/>
      <c r="AM160" s="72"/>
      <c r="AN160" s="79"/>
      <c r="AO160" s="72"/>
      <c r="AP160" s="79"/>
      <c r="AQ160" s="72"/>
      <c r="AR160" s="79"/>
    </row>
    <row r="161" spans="18:44" s="1" customFormat="1" ht="123" customHeight="1" x14ac:dyDescent="0.25">
      <c r="R161" s="4"/>
      <c r="S161" s="4"/>
      <c r="T161" s="72"/>
      <c r="U161" s="72"/>
      <c r="V161" s="79"/>
      <c r="W161" s="72"/>
      <c r="X161" s="79"/>
      <c r="Y161" s="72"/>
      <c r="Z161" s="79"/>
      <c r="AA161" s="72"/>
      <c r="AB161" s="79"/>
      <c r="AC161" s="72"/>
      <c r="AD161" s="79"/>
      <c r="AE161" s="72"/>
      <c r="AF161" s="79"/>
      <c r="AG161" s="72"/>
      <c r="AH161" s="79"/>
      <c r="AI161" s="72"/>
      <c r="AJ161" s="79"/>
      <c r="AK161" s="72"/>
      <c r="AL161" s="79"/>
      <c r="AM161" s="72"/>
      <c r="AN161" s="79"/>
      <c r="AO161" s="72"/>
      <c r="AP161" s="79"/>
      <c r="AQ161" s="72"/>
      <c r="AR161" s="79"/>
    </row>
    <row r="162" spans="18:44" s="1" customFormat="1" ht="123" customHeight="1" x14ac:dyDescent="0.25">
      <c r="R162" s="4"/>
      <c r="S162" s="4"/>
      <c r="T162" s="72"/>
      <c r="U162" s="72"/>
      <c r="V162" s="79"/>
      <c r="W162" s="72"/>
      <c r="X162" s="79"/>
      <c r="Y162" s="72"/>
      <c r="Z162" s="79"/>
      <c r="AA162" s="72"/>
      <c r="AB162" s="79"/>
      <c r="AC162" s="72"/>
      <c r="AD162" s="79"/>
      <c r="AE162" s="72"/>
      <c r="AF162" s="79"/>
      <c r="AG162" s="72"/>
      <c r="AH162" s="79"/>
      <c r="AI162" s="72"/>
      <c r="AJ162" s="79"/>
      <c r="AK162" s="72"/>
      <c r="AL162" s="79"/>
      <c r="AM162" s="72"/>
      <c r="AN162" s="79"/>
      <c r="AO162" s="72"/>
      <c r="AP162" s="79"/>
      <c r="AQ162" s="72"/>
      <c r="AR162" s="79"/>
    </row>
    <row r="163" spans="18:44" s="1" customFormat="1" ht="123" customHeight="1" x14ac:dyDescent="0.25">
      <c r="R163" s="4"/>
      <c r="S163" s="4"/>
      <c r="T163" s="72"/>
      <c r="U163" s="72"/>
      <c r="V163" s="79"/>
      <c r="W163" s="72"/>
      <c r="X163" s="79"/>
      <c r="Y163" s="72"/>
      <c r="Z163" s="79"/>
      <c r="AA163" s="72"/>
      <c r="AB163" s="79"/>
      <c r="AC163" s="72"/>
      <c r="AD163" s="79"/>
      <c r="AE163" s="72"/>
      <c r="AF163" s="79"/>
      <c r="AG163" s="72"/>
      <c r="AH163" s="79"/>
      <c r="AI163" s="72"/>
      <c r="AJ163" s="79"/>
      <c r="AK163" s="72"/>
      <c r="AL163" s="79"/>
      <c r="AM163" s="72"/>
      <c r="AN163" s="79"/>
      <c r="AO163" s="72"/>
      <c r="AP163" s="79"/>
      <c r="AQ163" s="72"/>
      <c r="AR163" s="79"/>
    </row>
    <row r="164" spans="18:44" s="1" customFormat="1" ht="123" customHeight="1" x14ac:dyDescent="0.25">
      <c r="R164" s="4"/>
      <c r="S164" s="4"/>
      <c r="T164" s="72"/>
      <c r="U164" s="72"/>
      <c r="V164" s="79"/>
      <c r="W164" s="72"/>
      <c r="X164" s="79"/>
      <c r="Y164" s="72"/>
      <c r="Z164" s="79"/>
      <c r="AA164" s="72"/>
      <c r="AB164" s="79"/>
      <c r="AC164" s="72"/>
      <c r="AD164" s="79"/>
      <c r="AE164" s="72"/>
      <c r="AF164" s="79"/>
      <c r="AG164" s="72"/>
      <c r="AH164" s="79"/>
      <c r="AI164" s="72"/>
      <c r="AJ164" s="79"/>
      <c r="AK164" s="72"/>
      <c r="AL164" s="79"/>
      <c r="AM164" s="72"/>
      <c r="AN164" s="79"/>
      <c r="AO164" s="72"/>
      <c r="AP164" s="79"/>
      <c r="AQ164" s="72"/>
      <c r="AR164" s="79"/>
    </row>
    <row r="165" spans="18:44" s="1" customFormat="1" ht="123" customHeight="1" x14ac:dyDescent="0.25">
      <c r="R165" s="4"/>
      <c r="S165" s="4"/>
      <c r="T165" s="72"/>
      <c r="U165" s="72"/>
      <c r="V165" s="79"/>
      <c r="W165" s="72"/>
      <c r="X165" s="79"/>
      <c r="Y165" s="72"/>
      <c r="Z165" s="79"/>
      <c r="AA165" s="72"/>
      <c r="AB165" s="79"/>
      <c r="AC165" s="72"/>
      <c r="AD165" s="79"/>
      <c r="AE165" s="72"/>
      <c r="AF165" s="79"/>
      <c r="AG165" s="72"/>
      <c r="AH165" s="79"/>
      <c r="AI165" s="72"/>
      <c r="AJ165" s="79"/>
      <c r="AK165" s="72"/>
      <c r="AL165" s="79"/>
      <c r="AM165" s="72"/>
      <c r="AN165" s="79"/>
      <c r="AO165" s="72"/>
      <c r="AP165" s="79"/>
      <c r="AQ165" s="72"/>
      <c r="AR165" s="79"/>
    </row>
    <row r="166" spans="18:44" s="1" customFormat="1" ht="123" customHeight="1" x14ac:dyDescent="0.25">
      <c r="R166" s="4"/>
      <c r="S166" s="4"/>
      <c r="T166" s="72"/>
      <c r="U166" s="72"/>
      <c r="V166" s="79"/>
      <c r="W166" s="72"/>
      <c r="X166" s="79"/>
      <c r="Y166" s="72"/>
      <c r="Z166" s="79"/>
      <c r="AA166" s="72"/>
      <c r="AB166" s="79"/>
      <c r="AC166" s="72"/>
      <c r="AD166" s="79"/>
      <c r="AE166" s="72"/>
      <c r="AF166" s="79"/>
      <c r="AG166" s="72"/>
      <c r="AH166" s="79"/>
      <c r="AI166" s="72"/>
      <c r="AJ166" s="79"/>
      <c r="AK166" s="72"/>
      <c r="AL166" s="79"/>
      <c r="AM166" s="72"/>
      <c r="AN166" s="79"/>
      <c r="AO166" s="72"/>
      <c r="AP166" s="79"/>
      <c r="AQ166" s="72"/>
      <c r="AR166" s="79"/>
    </row>
    <row r="167" spans="18:44" s="1" customFormat="1" ht="123" customHeight="1" x14ac:dyDescent="0.25">
      <c r="R167" s="4"/>
      <c r="S167" s="4"/>
      <c r="T167" s="72"/>
      <c r="U167" s="72"/>
      <c r="V167" s="79"/>
      <c r="W167" s="72"/>
      <c r="X167" s="79"/>
      <c r="Y167" s="72"/>
      <c r="Z167" s="79"/>
      <c r="AA167" s="72"/>
      <c r="AB167" s="79"/>
      <c r="AC167" s="72"/>
      <c r="AD167" s="79"/>
      <c r="AE167" s="72"/>
      <c r="AF167" s="79"/>
      <c r="AG167" s="72"/>
      <c r="AH167" s="79"/>
      <c r="AI167" s="72"/>
      <c r="AJ167" s="79"/>
      <c r="AK167" s="72"/>
      <c r="AL167" s="79"/>
      <c r="AM167" s="72"/>
      <c r="AN167" s="79"/>
      <c r="AO167" s="72"/>
      <c r="AP167" s="79"/>
      <c r="AQ167" s="72"/>
      <c r="AR167" s="79"/>
    </row>
    <row r="168" spans="18:44" s="1" customFormat="1" ht="123" customHeight="1" x14ac:dyDescent="0.25">
      <c r="R168" s="4"/>
      <c r="S168" s="4"/>
      <c r="T168" s="72"/>
      <c r="U168" s="72"/>
      <c r="V168" s="79"/>
      <c r="W168" s="72"/>
      <c r="X168" s="79"/>
      <c r="Y168" s="72"/>
      <c r="Z168" s="79"/>
      <c r="AA168" s="72"/>
      <c r="AB168" s="79"/>
      <c r="AC168" s="72"/>
      <c r="AD168" s="79"/>
      <c r="AE168" s="72"/>
      <c r="AF168" s="79"/>
      <c r="AG168" s="72"/>
      <c r="AH168" s="79"/>
      <c r="AI168" s="72"/>
      <c r="AJ168" s="79"/>
      <c r="AK168" s="72"/>
      <c r="AL168" s="79"/>
      <c r="AM168" s="72"/>
      <c r="AN168" s="79"/>
      <c r="AO168" s="72"/>
      <c r="AP168" s="79"/>
      <c r="AQ168" s="72"/>
      <c r="AR168" s="79"/>
    </row>
    <row r="169" spans="18:44" s="1" customFormat="1" ht="123" customHeight="1" x14ac:dyDescent="0.25">
      <c r="R169" s="4"/>
      <c r="S169" s="4"/>
      <c r="T169" s="72"/>
      <c r="U169" s="72"/>
      <c r="V169" s="79"/>
      <c r="W169" s="72"/>
      <c r="X169" s="79"/>
      <c r="Y169" s="72"/>
      <c r="Z169" s="79"/>
      <c r="AA169" s="72"/>
      <c r="AB169" s="79"/>
      <c r="AC169" s="72"/>
      <c r="AD169" s="79"/>
      <c r="AE169" s="72"/>
      <c r="AF169" s="79"/>
      <c r="AG169" s="72"/>
      <c r="AH169" s="79"/>
      <c r="AI169" s="72"/>
      <c r="AJ169" s="79"/>
      <c r="AK169" s="72"/>
      <c r="AL169" s="79"/>
      <c r="AM169" s="72"/>
      <c r="AN169" s="79"/>
      <c r="AO169" s="72"/>
      <c r="AP169" s="79"/>
      <c r="AQ169" s="72"/>
      <c r="AR169" s="79"/>
    </row>
    <row r="170" spans="18:44" s="1" customFormat="1" ht="123" customHeight="1" x14ac:dyDescent="0.25">
      <c r="R170" s="4"/>
      <c r="S170" s="4"/>
      <c r="T170" s="72"/>
      <c r="U170" s="72"/>
      <c r="V170" s="79"/>
      <c r="W170" s="72"/>
      <c r="X170" s="79"/>
      <c r="Y170" s="72"/>
      <c r="Z170" s="79"/>
      <c r="AA170" s="72"/>
      <c r="AB170" s="79"/>
      <c r="AC170" s="72"/>
      <c r="AD170" s="79"/>
      <c r="AE170" s="72"/>
      <c r="AF170" s="79"/>
      <c r="AG170" s="72"/>
      <c r="AH170" s="79"/>
      <c r="AI170" s="72"/>
      <c r="AJ170" s="79"/>
      <c r="AK170" s="72"/>
      <c r="AL170" s="79"/>
      <c r="AM170" s="72"/>
      <c r="AN170" s="79"/>
      <c r="AO170" s="72"/>
      <c r="AP170" s="79"/>
      <c r="AQ170" s="72"/>
      <c r="AR170" s="79"/>
    </row>
    <row r="171" spans="18:44" s="1" customFormat="1" ht="123" customHeight="1" x14ac:dyDescent="0.25">
      <c r="R171" s="4"/>
      <c r="S171" s="4"/>
      <c r="T171" s="72"/>
      <c r="U171" s="72"/>
      <c r="V171" s="79"/>
      <c r="W171" s="72"/>
      <c r="X171" s="79"/>
      <c r="Y171" s="72"/>
      <c r="Z171" s="79"/>
      <c r="AA171" s="72"/>
      <c r="AB171" s="79"/>
      <c r="AC171" s="72"/>
      <c r="AD171" s="79"/>
      <c r="AE171" s="72"/>
      <c r="AF171" s="79"/>
      <c r="AG171" s="72"/>
      <c r="AH171" s="79"/>
      <c r="AI171" s="72"/>
      <c r="AJ171" s="79"/>
      <c r="AK171" s="72"/>
      <c r="AL171" s="79"/>
      <c r="AM171" s="72"/>
      <c r="AN171" s="79"/>
      <c r="AO171" s="72"/>
      <c r="AP171" s="79"/>
      <c r="AQ171" s="72"/>
      <c r="AR171" s="79"/>
    </row>
    <row r="172" spans="18:44" s="1" customFormat="1" ht="123" customHeight="1" x14ac:dyDescent="0.25">
      <c r="R172" s="4"/>
      <c r="S172" s="4"/>
      <c r="T172" s="72"/>
      <c r="U172" s="72"/>
      <c r="V172" s="79"/>
      <c r="W172" s="72"/>
      <c r="X172" s="79"/>
      <c r="Y172" s="72"/>
      <c r="Z172" s="79"/>
      <c r="AA172" s="72"/>
      <c r="AB172" s="79"/>
      <c r="AC172" s="72"/>
      <c r="AD172" s="79"/>
      <c r="AE172" s="72"/>
      <c r="AF172" s="79"/>
      <c r="AG172" s="72"/>
      <c r="AH172" s="79"/>
      <c r="AI172" s="72"/>
      <c r="AJ172" s="79"/>
      <c r="AK172" s="72"/>
      <c r="AL172" s="79"/>
      <c r="AM172" s="72"/>
      <c r="AN172" s="79"/>
      <c r="AO172" s="72"/>
      <c r="AP172" s="79"/>
      <c r="AQ172" s="72"/>
      <c r="AR172" s="79"/>
    </row>
    <row r="173" spans="18:44" s="1" customFormat="1" ht="123" customHeight="1" x14ac:dyDescent="0.25">
      <c r="R173" s="4"/>
      <c r="S173" s="4"/>
      <c r="T173" s="72"/>
      <c r="U173" s="72"/>
      <c r="V173" s="79"/>
      <c r="W173" s="72"/>
      <c r="X173" s="79"/>
      <c r="Y173" s="72"/>
      <c r="Z173" s="79"/>
      <c r="AA173" s="72"/>
      <c r="AB173" s="79"/>
      <c r="AC173" s="72"/>
      <c r="AD173" s="79"/>
      <c r="AE173" s="72"/>
      <c r="AF173" s="79"/>
      <c r="AG173" s="72"/>
      <c r="AH173" s="79"/>
      <c r="AI173" s="72"/>
      <c r="AJ173" s="79"/>
      <c r="AK173" s="72"/>
      <c r="AL173" s="79"/>
      <c r="AM173" s="72"/>
      <c r="AN173" s="79"/>
      <c r="AO173" s="72"/>
      <c r="AP173" s="79"/>
      <c r="AQ173" s="72"/>
      <c r="AR173" s="79"/>
    </row>
    <row r="174" spans="18:44" s="1" customFormat="1" ht="123" customHeight="1" x14ac:dyDescent="0.25">
      <c r="R174" s="4"/>
      <c r="S174" s="4"/>
      <c r="T174" s="72"/>
      <c r="U174" s="72"/>
      <c r="V174" s="79"/>
      <c r="W174" s="72"/>
      <c r="X174" s="79"/>
      <c r="Y174" s="72"/>
      <c r="Z174" s="79"/>
      <c r="AA174" s="72"/>
      <c r="AB174" s="79"/>
      <c r="AC174" s="72"/>
      <c r="AD174" s="79"/>
      <c r="AE174" s="72"/>
      <c r="AF174" s="79"/>
      <c r="AG174" s="72"/>
      <c r="AH174" s="79"/>
      <c r="AI174" s="72"/>
      <c r="AJ174" s="79"/>
      <c r="AK174" s="72"/>
      <c r="AL174" s="79"/>
      <c r="AM174" s="72"/>
      <c r="AN174" s="79"/>
      <c r="AO174" s="72"/>
      <c r="AP174" s="79"/>
      <c r="AQ174" s="72"/>
      <c r="AR174" s="79"/>
    </row>
    <row r="175" spans="18:44" s="1" customFormat="1" ht="123" customHeight="1" x14ac:dyDescent="0.25">
      <c r="R175" s="4"/>
      <c r="S175" s="4"/>
      <c r="T175" s="72"/>
      <c r="U175" s="72"/>
      <c r="V175" s="79"/>
      <c r="W175" s="72"/>
      <c r="X175" s="79"/>
      <c r="Y175" s="72"/>
      <c r="Z175" s="79"/>
      <c r="AA175" s="72"/>
      <c r="AB175" s="79"/>
      <c r="AC175" s="72"/>
      <c r="AD175" s="79"/>
      <c r="AE175" s="72"/>
      <c r="AF175" s="79"/>
      <c r="AG175" s="72"/>
      <c r="AH175" s="79"/>
      <c r="AI175" s="72"/>
      <c r="AJ175" s="79"/>
      <c r="AK175" s="72"/>
      <c r="AL175" s="79"/>
      <c r="AM175" s="72"/>
      <c r="AN175" s="79"/>
      <c r="AO175" s="72"/>
      <c r="AP175" s="79"/>
      <c r="AQ175" s="72"/>
      <c r="AR175" s="79"/>
    </row>
    <row r="176" spans="18:44" s="1" customFormat="1" ht="123" customHeight="1" x14ac:dyDescent="0.25">
      <c r="R176" s="4"/>
      <c r="S176" s="4"/>
      <c r="T176" s="72"/>
      <c r="U176" s="72"/>
      <c r="V176" s="79"/>
      <c r="W176" s="72"/>
      <c r="X176" s="79"/>
      <c r="Y176" s="72"/>
      <c r="Z176" s="79"/>
      <c r="AA176" s="72"/>
      <c r="AB176" s="79"/>
      <c r="AC176" s="72"/>
      <c r="AD176" s="79"/>
      <c r="AE176" s="72"/>
      <c r="AF176" s="79"/>
      <c r="AG176" s="72"/>
      <c r="AH176" s="79"/>
      <c r="AI176" s="72"/>
      <c r="AJ176" s="79"/>
      <c r="AK176" s="72"/>
      <c r="AL176" s="79"/>
      <c r="AM176" s="72"/>
      <c r="AN176" s="79"/>
      <c r="AO176" s="72"/>
      <c r="AP176" s="79"/>
      <c r="AQ176" s="72"/>
      <c r="AR176" s="79"/>
    </row>
    <row r="177" spans="18:44" s="1" customFormat="1" ht="123" customHeight="1" x14ac:dyDescent="0.25">
      <c r="R177" s="4"/>
      <c r="S177" s="4"/>
      <c r="T177" s="72"/>
      <c r="U177" s="72"/>
      <c r="V177" s="79"/>
      <c r="W177" s="72"/>
      <c r="X177" s="79"/>
      <c r="Y177" s="72"/>
      <c r="Z177" s="79"/>
      <c r="AA177" s="72"/>
      <c r="AB177" s="79"/>
      <c r="AC177" s="72"/>
      <c r="AD177" s="79"/>
      <c r="AE177" s="72"/>
      <c r="AF177" s="79"/>
      <c r="AG177" s="72"/>
      <c r="AH177" s="79"/>
      <c r="AI177" s="72"/>
      <c r="AJ177" s="79"/>
      <c r="AK177" s="72"/>
      <c r="AL177" s="79"/>
      <c r="AM177" s="72"/>
      <c r="AN177" s="79"/>
      <c r="AO177" s="72"/>
      <c r="AP177" s="79"/>
      <c r="AQ177" s="72"/>
      <c r="AR177" s="79"/>
    </row>
    <row r="178" spans="18:44" s="1" customFormat="1" ht="123" customHeight="1" x14ac:dyDescent="0.25">
      <c r="R178" s="4"/>
      <c r="S178" s="4"/>
      <c r="T178" s="72"/>
      <c r="U178" s="72"/>
      <c r="V178" s="79"/>
      <c r="W178" s="72"/>
      <c r="X178" s="79"/>
      <c r="Y178" s="72"/>
      <c r="Z178" s="79"/>
      <c r="AA178" s="72"/>
      <c r="AB178" s="79"/>
      <c r="AC178" s="72"/>
      <c r="AD178" s="79"/>
      <c r="AE178" s="72"/>
      <c r="AF178" s="79"/>
      <c r="AG178" s="72"/>
      <c r="AH178" s="79"/>
      <c r="AI178" s="72"/>
      <c r="AJ178" s="79"/>
      <c r="AK178" s="72"/>
      <c r="AL178" s="79"/>
      <c r="AM178" s="72"/>
      <c r="AN178" s="79"/>
      <c r="AO178" s="72"/>
      <c r="AP178" s="79"/>
      <c r="AQ178" s="72"/>
      <c r="AR178" s="79"/>
    </row>
    <row r="179" spans="18:44" s="1" customFormat="1" ht="123" customHeight="1" x14ac:dyDescent="0.25">
      <c r="R179" s="4"/>
      <c r="S179" s="4"/>
      <c r="T179" s="72"/>
      <c r="U179" s="72"/>
      <c r="V179" s="79"/>
      <c r="W179" s="72"/>
      <c r="X179" s="79"/>
      <c r="Y179" s="72"/>
      <c r="Z179" s="79"/>
      <c r="AA179" s="72"/>
      <c r="AB179" s="79"/>
      <c r="AC179" s="72"/>
      <c r="AD179" s="79"/>
      <c r="AE179" s="72"/>
      <c r="AF179" s="79"/>
      <c r="AG179" s="72"/>
      <c r="AH179" s="79"/>
      <c r="AI179" s="72"/>
      <c r="AJ179" s="79"/>
      <c r="AK179" s="72"/>
      <c r="AL179" s="79"/>
      <c r="AM179" s="72"/>
      <c r="AN179" s="79"/>
      <c r="AO179" s="72"/>
      <c r="AP179" s="79"/>
      <c r="AQ179" s="72"/>
      <c r="AR179" s="79"/>
    </row>
    <row r="180" spans="18:44" s="1" customFormat="1" ht="123" customHeight="1" x14ac:dyDescent="0.25">
      <c r="R180" s="4"/>
      <c r="S180" s="4"/>
      <c r="T180" s="72"/>
      <c r="U180" s="72"/>
      <c r="V180" s="79"/>
      <c r="W180" s="72"/>
      <c r="X180" s="79"/>
      <c r="Y180" s="72"/>
      <c r="Z180" s="79"/>
      <c r="AA180" s="72"/>
      <c r="AB180" s="79"/>
      <c r="AC180" s="72"/>
      <c r="AD180" s="79"/>
      <c r="AE180" s="72"/>
      <c r="AF180" s="79"/>
      <c r="AG180" s="72"/>
      <c r="AH180" s="79"/>
      <c r="AI180" s="72"/>
      <c r="AJ180" s="79"/>
      <c r="AK180" s="72"/>
      <c r="AL180" s="79"/>
      <c r="AM180" s="72"/>
      <c r="AN180" s="79"/>
      <c r="AO180" s="72"/>
      <c r="AP180" s="79"/>
      <c r="AQ180" s="72"/>
      <c r="AR180" s="79"/>
    </row>
    <row r="181" spans="18:44" s="1" customFormat="1" ht="123" customHeight="1" x14ac:dyDescent="0.25">
      <c r="R181" s="4"/>
      <c r="S181" s="4"/>
      <c r="T181" s="72"/>
      <c r="U181" s="72"/>
      <c r="V181" s="79"/>
      <c r="W181" s="72"/>
      <c r="X181" s="79"/>
      <c r="Y181" s="72"/>
      <c r="Z181" s="79"/>
      <c r="AA181" s="72"/>
      <c r="AB181" s="79"/>
      <c r="AC181" s="72"/>
      <c r="AD181" s="79"/>
      <c r="AE181" s="72"/>
      <c r="AF181" s="79"/>
      <c r="AG181" s="72"/>
      <c r="AH181" s="79"/>
      <c r="AI181" s="72"/>
      <c r="AJ181" s="79"/>
      <c r="AK181" s="72"/>
      <c r="AL181" s="79"/>
      <c r="AM181" s="72"/>
      <c r="AN181" s="79"/>
      <c r="AO181" s="72"/>
      <c r="AP181" s="79"/>
      <c r="AQ181" s="72"/>
      <c r="AR181" s="79"/>
    </row>
    <row r="182" spans="18:44" s="1" customFormat="1" ht="123" customHeight="1" x14ac:dyDescent="0.25">
      <c r="R182" s="4"/>
      <c r="S182" s="4"/>
      <c r="T182" s="72"/>
      <c r="U182" s="72"/>
      <c r="V182" s="79"/>
      <c r="W182" s="72"/>
      <c r="X182" s="79"/>
      <c r="Y182" s="72"/>
      <c r="Z182" s="79"/>
      <c r="AA182" s="72"/>
      <c r="AB182" s="79"/>
      <c r="AC182" s="72"/>
      <c r="AD182" s="79"/>
      <c r="AE182" s="72"/>
      <c r="AF182" s="79"/>
      <c r="AG182" s="72"/>
      <c r="AH182" s="79"/>
      <c r="AI182" s="72"/>
      <c r="AJ182" s="79"/>
      <c r="AK182" s="72"/>
      <c r="AL182" s="79"/>
      <c r="AM182" s="72"/>
      <c r="AN182" s="79"/>
      <c r="AO182" s="72"/>
      <c r="AP182" s="79"/>
      <c r="AQ182" s="72"/>
      <c r="AR182" s="79"/>
    </row>
    <row r="183" spans="18:44" s="1" customFormat="1" ht="123" customHeight="1" x14ac:dyDescent="0.25">
      <c r="R183" s="4"/>
      <c r="S183" s="4"/>
      <c r="T183" s="72"/>
      <c r="U183" s="72"/>
      <c r="V183" s="79"/>
      <c r="W183" s="72"/>
      <c r="X183" s="79"/>
      <c r="Y183" s="72"/>
      <c r="Z183" s="79"/>
      <c r="AA183" s="72"/>
      <c r="AB183" s="79"/>
      <c r="AC183" s="72"/>
      <c r="AD183" s="79"/>
      <c r="AE183" s="72"/>
      <c r="AF183" s="79"/>
      <c r="AG183" s="72"/>
      <c r="AH183" s="79"/>
      <c r="AI183" s="72"/>
      <c r="AJ183" s="79"/>
      <c r="AK183" s="72"/>
      <c r="AL183" s="79"/>
      <c r="AM183" s="72"/>
      <c r="AN183" s="79"/>
      <c r="AO183" s="72"/>
      <c r="AP183" s="79"/>
      <c r="AQ183" s="72"/>
      <c r="AR183" s="79"/>
    </row>
    <row r="184" spans="18:44" s="1" customFormat="1" ht="123" customHeight="1" x14ac:dyDescent="0.25">
      <c r="R184" s="4"/>
      <c r="S184" s="4"/>
      <c r="T184" s="72"/>
      <c r="U184" s="72"/>
      <c r="V184" s="79"/>
      <c r="W184" s="72"/>
      <c r="X184" s="79"/>
      <c r="Y184" s="72"/>
      <c r="Z184" s="79"/>
      <c r="AA184" s="72"/>
      <c r="AB184" s="79"/>
      <c r="AC184" s="72"/>
      <c r="AD184" s="79"/>
      <c r="AE184" s="72"/>
      <c r="AF184" s="79"/>
      <c r="AG184" s="72"/>
      <c r="AH184" s="79"/>
      <c r="AI184" s="72"/>
      <c r="AJ184" s="79"/>
      <c r="AK184" s="72"/>
      <c r="AL184" s="79"/>
      <c r="AM184" s="72"/>
      <c r="AN184" s="79"/>
      <c r="AO184" s="72"/>
      <c r="AP184" s="79"/>
      <c r="AQ184" s="72"/>
      <c r="AR184" s="79"/>
    </row>
    <row r="185" spans="18:44" s="1" customFormat="1" ht="123" customHeight="1" x14ac:dyDescent="0.25">
      <c r="R185" s="4"/>
      <c r="S185" s="4"/>
      <c r="T185" s="72"/>
      <c r="U185" s="72"/>
      <c r="V185" s="79"/>
      <c r="W185" s="72"/>
      <c r="X185" s="79"/>
      <c r="Y185" s="72"/>
      <c r="Z185" s="79"/>
      <c r="AA185" s="72"/>
      <c r="AB185" s="79"/>
      <c r="AC185" s="72"/>
      <c r="AD185" s="79"/>
      <c r="AE185" s="72"/>
      <c r="AF185" s="79"/>
      <c r="AG185" s="72"/>
      <c r="AH185" s="79"/>
      <c r="AI185" s="72"/>
      <c r="AJ185" s="79"/>
      <c r="AK185" s="72"/>
      <c r="AL185" s="79"/>
      <c r="AM185" s="72"/>
      <c r="AN185" s="79"/>
      <c r="AO185" s="72"/>
      <c r="AP185" s="79"/>
      <c r="AQ185" s="72"/>
      <c r="AR185" s="79"/>
    </row>
    <row r="186" spans="18:44" s="1" customFormat="1" ht="123" customHeight="1" x14ac:dyDescent="0.25">
      <c r="R186" s="4"/>
      <c r="S186" s="4"/>
      <c r="T186" s="72"/>
      <c r="U186" s="72"/>
      <c r="V186" s="79"/>
      <c r="W186" s="72"/>
      <c r="X186" s="79"/>
      <c r="Y186" s="72"/>
      <c r="Z186" s="79"/>
      <c r="AA186" s="72"/>
      <c r="AB186" s="79"/>
      <c r="AC186" s="72"/>
      <c r="AD186" s="79"/>
      <c r="AE186" s="72"/>
      <c r="AF186" s="79"/>
      <c r="AG186" s="72"/>
      <c r="AH186" s="79"/>
      <c r="AI186" s="72"/>
      <c r="AJ186" s="79"/>
      <c r="AK186" s="72"/>
      <c r="AL186" s="79"/>
      <c r="AM186" s="72"/>
      <c r="AN186" s="79"/>
      <c r="AO186" s="72"/>
      <c r="AP186" s="79"/>
      <c r="AQ186" s="72"/>
      <c r="AR186" s="79"/>
    </row>
    <row r="187" spans="18:44" s="1" customFormat="1" ht="123" customHeight="1" x14ac:dyDescent="0.25">
      <c r="R187" s="4"/>
      <c r="S187" s="4"/>
      <c r="T187" s="72"/>
      <c r="U187" s="72"/>
      <c r="V187" s="79"/>
      <c r="W187" s="72"/>
      <c r="X187" s="79"/>
      <c r="Y187" s="72"/>
      <c r="Z187" s="79"/>
      <c r="AA187" s="72"/>
      <c r="AB187" s="79"/>
      <c r="AC187" s="72"/>
      <c r="AD187" s="79"/>
      <c r="AE187" s="72"/>
      <c r="AF187" s="79"/>
      <c r="AG187" s="72"/>
      <c r="AH187" s="79"/>
      <c r="AI187" s="72"/>
      <c r="AJ187" s="79"/>
      <c r="AK187" s="72"/>
      <c r="AL187" s="79"/>
      <c r="AM187" s="72"/>
      <c r="AN187" s="79"/>
      <c r="AO187" s="72"/>
      <c r="AP187" s="79"/>
      <c r="AQ187" s="72"/>
      <c r="AR187" s="79"/>
    </row>
    <row r="188" spans="18:44" s="1" customFormat="1" ht="123" customHeight="1" x14ac:dyDescent="0.25">
      <c r="R188" s="4"/>
      <c r="S188" s="4"/>
      <c r="T188" s="72"/>
      <c r="U188" s="72"/>
      <c r="V188" s="79"/>
      <c r="W188" s="72"/>
      <c r="X188" s="79"/>
      <c r="Y188" s="72"/>
      <c r="Z188" s="79"/>
      <c r="AA188" s="72"/>
      <c r="AB188" s="79"/>
      <c r="AC188" s="72"/>
      <c r="AD188" s="79"/>
      <c r="AE188" s="72"/>
      <c r="AF188" s="79"/>
      <c r="AG188" s="72"/>
      <c r="AH188" s="79"/>
      <c r="AI188" s="72"/>
      <c r="AJ188" s="79"/>
      <c r="AK188" s="72"/>
      <c r="AL188" s="79"/>
      <c r="AM188" s="72"/>
      <c r="AN188" s="79"/>
      <c r="AO188" s="72"/>
      <c r="AP188" s="79"/>
      <c r="AQ188" s="72"/>
      <c r="AR188" s="79"/>
    </row>
    <row r="189" spans="18:44" s="1" customFormat="1" ht="123" customHeight="1" x14ac:dyDescent="0.25">
      <c r="R189" s="4"/>
      <c r="S189" s="4"/>
      <c r="T189" s="72"/>
      <c r="U189" s="72"/>
      <c r="V189" s="79"/>
      <c r="W189" s="72"/>
      <c r="X189" s="79"/>
      <c r="Y189" s="72"/>
      <c r="Z189" s="79"/>
      <c r="AA189" s="72"/>
      <c r="AB189" s="79"/>
      <c r="AC189" s="72"/>
      <c r="AD189" s="79"/>
      <c r="AE189" s="72"/>
      <c r="AF189" s="79"/>
      <c r="AG189" s="72"/>
      <c r="AH189" s="79"/>
      <c r="AI189" s="72"/>
      <c r="AJ189" s="79"/>
      <c r="AK189" s="72"/>
      <c r="AL189" s="79"/>
      <c r="AM189" s="72"/>
      <c r="AN189" s="79"/>
      <c r="AO189" s="72"/>
      <c r="AP189" s="79"/>
      <c r="AQ189" s="72"/>
      <c r="AR189" s="79"/>
    </row>
    <row r="190" spans="18:44" s="1" customFormat="1" ht="123" customHeight="1" x14ac:dyDescent="0.25">
      <c r="R190" s="4"/>
      <c r="S190" s="4"/>
      <c r="T190" s="72"/>
      <c r="U190" s="72"/>
      <c r="V190" s="79"/>
      <c r="W190" s="72"/>
      <c r="X190" s="79"/>
      <c r="Y190" s="72"/>
      <c r="Z190" s="79"/>
      <c r="AA190" s="72"/>
      <c r="AB190" s="79"/>
      <c r="AC190" s="72"/>
      <c r="AD190" s="79"/>
      <c r="AE190" s="72"/>
      <c r="AF190" s="79"/>
      <c r="AG190" s="72"/>
      <c r="AH190" s="79"/>
      <c r="AI190" s="72"/>
      <c r="AJ190" s="79"/>
      <c r="AK190" s="72"/>
      <c r="AL190" s="79"/>
      <c r="AM190" s="72"/>
      <c r="AN190" s="79"/>
      <c r="AO190" s="72"/>
      <c r="AP190" s="79"/>
      <c r="AQ190" s="72"/>
      <c r="AR190" s="79"/>
    </row>
    <row r="191" spans="18:44" s="1" customFormat="1" ht="123" customHeight="1" x14ac:dyDescent="0.25">
      <c r="R191" s="4"/>
      <c r="S191" s="4"/>
      <c r="T191" s="72"/>
      <c r="U191" s="72"/>
      <c r="V191" s="79"/>
      <c r="W191" s="72"/>
      <c r="X191" s="79"/>
      <c r="Y191" s="72"/>
      <c r="Z191" s="79"/>
      <c r="AA191" s="72"/>
      <c r="AB191" s="79"/>
      <c r="AC191" s="72"/>
      <c r="AD191" s="79"/>
      <c r="AE191" s="72"/>
      <c r="AF191" s="79"/>
      <c r="AG191" s="72"/>
      <c r="AH191" s="79"/>
      <c r="AI191" s="72"/>
      <c r="AJ191" s="79"/>
      <c r="AK191" s="72"/>
      <c r="AL191" s="79"/>
      <c r="AM191" s="72"/>
      <c r="AN191" s="79"/>
      <c r="AO191" s="72"/>
      <c r="AP191" s="79"/>
      <c r="AQ191" s="72"/>
      <c r="AR191" s="79"/>
    </row>
    <row r="192" spans="18:44" s="1" customFormat="1" ht="123" customHeight="1" x14ac:dyDescent="0.25">
      <c r="R192" s="4"/>
      <c r="S192" s="4"/>
      <c r="T192" s="72"/>
      <c r="U192" s="72"/>
      <c r="V192" s="79"/>
      <c r="W192" s="72"/>
      <c r="X192" s="79"/>
      <c r="Y192" s="72"/>
      <c r="Z192" s="79"/>
      <c r="AA192" s="72"/>
      <c r="AB192" s="79"/>
      <c r="AC192" s="72"/>
      <c r="AD192" s="79"/>
      <c r="AE192" s="72"/>
      <c r="AF192" s="79"/>
      <c r="AG192" s="72"/>
      <c r="AH192" s="79"/>
      <c r="AI192" s="72"/>
      <c r="AJ192" s="79"/>
      <c r="AK192" s="72"/>
      <c r="AL192" s="79"/>
      <c r="AM192" s="72"/>
      <c r="AN192" s="79"/>
      <c r="AO192" s="72"/>
      <c r="AP192" s="79"/>
      <c r="AQ192" s="72"/>
      <c r="AR192" s="79"/>
    </row>
    <row r="193" spans="18:44" s="1" customFormat="1" ht="123" customHeight="1" x14ac:dyDescent="0.25">
      <c r="R193" s="4"/>
      <c r="S193" s="4"/>
      <c r="T193" s="72"/>
      <c r="U193" s="72"/>
      <c r="V193" s="79"/>
      <c r="W193" s="72"/>
      <c r="X193" s="79"/>
      <c r="Y193" s="72"/>
      <c r="Z193" s="79"/>
      <c r="AA193" s="72"/>
      <c r="AB193" s="79"/>
      <c r="AC193" s="72"/>
      <c r="AD193" s="79"/>
      <c r="AE193" s="72"/>
      <c r="AF193" s="79"/>
      <c r="AG193" s="72"/>
      <c r="AH193" s="79"/>
      <c r="AI193" s="72"/>
      <c r="AJ193" s="79"/>
      <c r="AK193" s="72"/>
      <c r="AL193" s="79"/>
      <c r="AM193" s="72"/>
      <c r="AN193" s="79"/>
      <c r="AO193" s="72"/>
      <c r="AP193" s="79"/>
      <c r="AQ193" s="72"/>
      <c r="AR193" s="79"/>
    </row>
    <row r="194" spans="18:44" s="1" customFormat="1" ht="123" customHeight="1" x14ac:dyDescent="0.25">
      <c r="R194" s="4"/>
      <c r="S194" s="4"/>
      <c r="T194" s="72"/>
      <c r="U194" s="72"/>
      <c r="V194" s="79"/>
      <c r="W194" s="72"/>
      <c r="X194" s="79"/>
      <c r="Y194" s="72"/>
      <c r="Z194" s="79"/>
      <c r="AA194" s="72"/>
      <c r="AB194" s="79"/>
      <c r="AC194" s="72"/>
      <c r="AD194" s="79"/>
      <c r="AE194" s="72"/>
      <c r="AF194" s="79"/>
      <c r="AG194" s="72"/>
      <c r="AH194" s="79"/>
      <c r="AI194" s="72"/>
      <c r="AJ194" s="79"/>
      <c r="AK194" s="72"/>
      <c r="AL194" s="79"/>
      <c r="AM194" s="72"/>
      <c r="AN194" s="79"/>
      <c r="AO194" s="72"/>
      <c r="AP194" s="79"/>
      <c r="AQ194" s="72"/>
      <c r="AR194" s="79"/>
    </row>
    <row r="195" spans="18:44" s="1" customFormat="1" ht="123" customHeight="1" x14ac:dyDescent="0.25">
      <c r="R195" s="4"/>
      <c r="S195" s="4"/>
      <c r="T195" s="72"/>
      <c r="U195" s="72"/>
      <c r="V195" s="79"/>
      <c r="W195" s="72"/>
      <c r="X195" s="79"/>
      <c r="Y195" s="72"/>
      <c r="Z195" s="79"/>
      <c r="AA195" s="72"/>
      <c r="AB195" s="79"/>
      <c r="AC195" s="72"/>
      <c r="AD195" s="79"/>
      <c r="AE195" s="72"/>
      <c r="AF195" s="79"/>
      <c r="AG195" s="72"/>
      <c r="AH195" s="79"/>
      <c r="AI195" s="72"/>
      <c r="AJ195" s="79"/>
      <c r="AK195" s="72"/>
      <c r="AL195" s="79"/>
      <c r="AM195" s="72"/>
      <c r="AN195" s="79"/>
      <c r="AO195" s="72"/>
      <c r="AP195" s="79"/>
      <c r="AQ195" s="72"/>
      <c r="AR195" s="79"/>
    </row>
    <row r="196" spans="18:44" s="1" customFormat="1" ht="123" customHeight="1" x14ac:dyDescent="0.25">
      <c r="R196" s="4"/>
      <c r="S196" s="4"/>
      <c r="T196" s="72"/>
      <c r="U196" s="72"/>
      <c r="V196" s="79"/>
      <c r="W196" s="72"/>
      <c r="X196" s="79"/>
      <c r="Y196" s="72"/>
      <c r="Z196" s="79"/>
      <c r="AA196" s="72"/>
      <c r="AB196" s="79"/>
      <c r="AC196" s="72"/>
      <c r="AD196" s="79"/>
      <c r="AE196" s="72"/>
      <c r="AF196" s="79"/>
      <c r="AG196" s="72"/>
      <c r="AH196" s="79"/>
      <c r="AI196" s="72"/>
      <c r="AJ196" s="79"/>
      <c r="AK196" s="72"/>
      <c r="AL196" s="79"/>
      <c r="AM196" s="72"/>
      <c r="AN196" s="79"/>
      <c r="AO196" s="72"/>
      <c r="AP196" s="79"/>
      <c r="AQ196" s="72"/>
      <c r="AR196" s="79"/>
    </row>
    <row r="197" spans="18:44" s="1" customFormat="1" ht="123" customHeight="1" x14ac:dyDescent="0.25">
      <c r="R197" s="4"/>
      <c r="S197" s="4"/>
      <c r="T197" s="72"/>
      <c r="U197" s="72"/>
      <c r="V197" s="79"/>
      <c r="W197" s="72"/>
      <c r="X197" s="79"/>
      <c r="Y197" s="72"/>
      <c r="Z197" s="79"/>
      <c r="AA197" s="72"/>
      <c r="AB197" s="79"/>
      <c r="AC197" s="72"/>
      <c r="AD197" s="79"/>
      <c r="AE197" s="72"/>
      <c r="AF197" s="79"/>
      <c r="AG197" s="72"/>
      <c r="AH197" s="79"/>
      <c r="AI197" s="72"/>
      <c r="AJ197" s="79"/>
      <c r="AK197" s="72"/>
      <c r="AL197" s="79"/>
      <c r="AM197" s="72"/>
      <c r="AN197" s="79"/>
      <c r="AO197" s="72"/>
      <c r="AP197" s="79"/>
      <c r="AQ197" s="72"/>
      <c r="AR197" s="79"/>
    </row>
    <row r="198" spans="18:44" s="1" customFormat="1" ht="123" customHeight="1" x14ac:dyDescent="0.25">
      <c r="R198" s="4"/>
      <c r="S198" s="4"/>
      <c r="T198" s="72"/>
      <c r="U198" s="72"/>
      <c r="V198" s="79"/>
      <c r="W198" s="72"/>
      <c r="X198" s="79"/>
      <c r="Y198" s="72"/>
      <c r="Z198" s="79"/>
      <c r="AA198" s="72"/>
      <c r="AB198" s="79"/>
      <c r="AC198" s="72"/>
      <c r="AD198" s="79"/>
      <c r="AE198" s="72"/>
      <c r="AF198" s="79"/>
      <c r="AG198" s="72"/>
      <c r="AH198" s="79"/>
      <c r="AI198" s="72"/>
      <c r="AJ198" s="79"/>
      <c r="AK198" s="72"/>
      <c r="AL198" s="79"/>
      <c r="AM198" s="72"/>
      <c r="AN198" s="79"/>
      <c r="AO198" s="72"/>
      <c r="AP198" s="79"/>
      <c r="AQ198" s="72"/>
      <c r="AR198" s="79"/>
    </row>
    <row r="199" spans="18:44" s="1" customFormat="1" ht="123" customHeight="1" x14ac:dyDescent="0.25">
      <c r="R199" s="4"/>
      <c r="S199" s="4"/>
      <c r="T199" s="72"/>
      <c r="U199" s="72"/>
      <c r="V199" s="79"/>
      <c r="W199" s="72"/>
      <c r="X199" s="79"/>
      <c r="Y199" s="72"/>
      <c r="Z199" s="79"/>
      <c r="AA199" s="72"/>
      <c r="AB199" s="79"/>
      <c r="AC199" s="72"/>
      <c r="AD199" s="79"/>
      <c r="AE199" s="72"/>
      <c r="AF199" s="79"/>
      <c r="AG199" s="72"/>
      <c r="AH199" s="79"/>
      <c r="AI199" s="72"/>
      <c r="AJ199" s="79"/>
      <c r="AK199" s="72"/>
      <c r="AL199" s="79"/>
      <c r="AM199" s="72"/>
      <c r="AN199" s="79"/>
      <c r="AO199" s="72"/>
      <c r="AP199" s="79"/>
      <c r="AQ199" s="72"/>
      <c r="AR199" s="79"/>
    </row>
    <row r="200" spans="18:44" s="1" customFormat="1" ht="123" customHeight="1" x14ac:dyDescent="0.25">
      <c r="R200" s="4"/>
      <c r="S200" s="4"/>
      <c r="T200" s="72"/>
      <c r="U200" s="72"/>
      <c r="V200" s="79"/>
      <c r="W200" s="72"/>
      <c r="X200" s="79"/>
      <c r="Y200" s="72"/>
      <c r="Z200" s="79"/>
      <c r="AA200" s="72"/>
      <c r="AB200" s="79"/>
      <c r="AC200" s="72"/>
      <c r="AD200" s="79"/>
      <c r="AE200" s="72"/>
      <c r="AF200" s="79"/>
      <c r="AG200" s="72"/>
      <c r="AH200" s="79"/>
      <c r="AI200" s="72"/>
      <c r="AJ200" s="79"/>
      <c r="AK200" s="72"/>
      <c r="AL200" s="79"/>
      <c r="AM200" s="72"/>
      <c r="AN200" s="79"/>
      <c r="AO200" s="72"/>
      <c r="AP200" s="79"/>
      <c r="AQ200" s="72"/>
      <c r="AR200" s="79"/>
    </row>
    <row r="201" spans="18:44" s="1" customFormat="1" ht="123" customHeight="1" x14ac:dyDescent="0.25">
      <c r="R201" s="4"/>
      <c r="S201" s="4"/>
      <c r="T201" s="72"/>
      <c r="U201" s="72"/>
      <c r="V201" s="79"/>
      <c r="W201" s="72"/>
      <c r="X201" s="79"/>
      <c r="Y201" s="72"/>
      <c r="Z201" s="79"/>
      <c r="AA201" s="72"/>
      <c r="AB201" s="79"/>
      <c r="AC201" s="72"/>
      <c r="AD201" s="79"/>
      <c r="AE201" s="72"/>
      <c r="AF201" s="79"/>
      <c r="AG201" s="72"/>
      <c r="AH201" s="79"/>
      <c r="AI201" s="72"/>
      <c r="AJ201" s="79"/>
      <c r="AK201" s="72"/>
      <c r="AL201" s="79"/>
      <c r="AM201" s="72"/>
      <c r="AN201" s="79"/>
      <c r="AO201" s="72"/>
      <c r="AP201" s="79"/>
      <c r="AQ201" s="72"/>
      <c r="AR201" s="79"/>
    </row>
    <row r="202" spans="18:44" s="1" customFormat="1" ht="123" customHeight="1" x14ac:dyDescent="0.25">
      <c r="R202" s="4"/>
      <c r="S202" s="4"/>
      <c r="T202" s="72"/>
      <c r="U202" s="72"/>
      <c r="V202" s="79"/>
      <c r="W202" s="72"/>
      <c r="X202" s="79"/>
      <c r="Y202" s="72"/>
      <c r="Z202" s="79"/>
      <c r="AA202" s="72"/>
      <c r="AB202" s="79"/>
      <c r="AC202" s="72"/>
      <c r="AD202" s="79"/>
      <c r="AE202" s="72"/>
      <c r="AF202" s="79"/>
      <c r="AG202" s="72"/>
      <c r="AH202" s="79"/>
      <c r="AI202" s="72"/>
      <c r="AJ202" s="79"/>
      <c r="AK202" s="72"/>
      <c r="AL202" s="79"/>
      <c r="AM202" s="72"/>
      <c r="AN202" s="79"/>
      <c r="AO202" s="72"/>
      <c r="AP202" s="79"/>
      <c r="AQ202" s="72"/>
      <c r="AR202" s="79"/>
    </row>
    <row r="203" spans="18:44" s="1" customFormat="1" ht="123" customHeight="1" x14ac:dyDescent="0.25">
      <c r="R203" s="4"/>
      <c r="S203" s="4"/>
      <c r="T203" s="72"/>
      <c r="U203" s="72"/>
      <c r="V203" s="79"/>
      <c r="W203" s="72"/>
      <c r="X203" s="79"/>
      <c r="Y203" s="72"/>
      <c r="Z203" s="79"/>
      <c r="AA203" s="72"/>
      <c r="AB203" s="79"/>
      <c r="AC203" s="72"/>
      <c r="AD203" s="79"/>
      <c r="AE203" s="72"/>
      <c r="AF203" s="79"/>
      <c r="AG203" s="72"/>
      <c r="AH203" s="79"/>
      <c r="AI203" s="72"/>
      <c r="AJ203" s="79"/>
      <c r="AK203" s="72"/>
      <c r="AL203" s="79"/>
      <c r="AM203" s="72"/>
      <c r="AN203" s="79"/>
      <c r="AO203" s="72"/>
      <c r="AP203" s="79"/>
      <c r="AQ203" s="72"/>
      <c r="AR203" s="79"/>
    </row>
    <row r="204" spans="18:44" s="1" customFormat="1" ht="123" customHeight="1" x14ac:dyDescent="0.25">
      <c r="R204" s="4"/>
      <c r="S204" s="4"/>
      <c r="T204" s="72"/>
      <c r="U204" s="72"/>
      <c r="V204" s="79"/>
      <c r="W204" s="72"/>
      <c r="X204" s="79"/>
      <c r="Y204" s="72"/>
      <c r="Z204" s="79"/>
      <c r="AA204" s="72"/>
      <c r="AB204" s="79"/>
      <c r="AC204" s="72"/>
      <c r="AD204" s="79"/>
      <c r="AE204" s="72"/>
      <c r="AF204" s="79"/>
      <c r="AG204" s="72"/>
      <c r="AH204" s="79"/>
      <c r="AI204" s="72"/>
      <c r="AJ204" s="79"/>
      <c r="AK204" s="72"/>
      <c r="AL204" s="79"/>
      <c r="AM204" s="72"/>
      <c r="AN204" s="79"/>
      <c r="AO204" s="72"/>
      <c r="AP204" s="79"/>
      <c r="AQ204" s="72"/>
      <c r="AR204" s="79"/>
    </row>
    <row r="205" spans="18:44" s="1" customFormat="1" ht="123" customHeight="1" x14ac:dyDescent="0.25">
      <c r="R205" s="4"/>
      <c r="S205" s="4"/>
      <c r="T205" s="72"/>
      <c r="U205" s="72"/>
      <c r="V205" s="79"/>
      <c r="W205" s="72"/>
      <c r="X205" s="79"/>
      <c r="Y205" s="72"/>
      <c r="Z205" s="79"/>
      <c r="AA205" s="72"/>
      <c r="AB205" s="79"/>
      <c r="AC205" s="72"/>
      <c r="AD205" s="79"/>
      <c r="AE205" s="72"/>
      <c r="AF205" s="79"/>
      <c r="AG205" s="72"/>
      <c r="AH205" s="79"/>
      <c r="AI205" s="72"/>
      <c r="AJ205" s="79"/>
      <c r="AK205" s="72"/>
      <c r="AL205" s="79"/>
      <c r="AM205" s="72"/>
      <c r="AN205" s="79"/>
      <c r="AO205" s="72"/>
      <c r="AP205" s="79"/>
      <c r="AQ205" s="72"/>
      <c r="AR205" s="79"/>
    </row>
    <row r="206" spans="18:44" s="1" customFormat="1" ht="123" customHeight="1" x14ac:dyDescent="0.25">
      <c r="R206" s="4"/>
      <c r="S206" s="4"/>
      <c r="T206" s="72"/>
      <c r="U206" s="72"/>
      <c r="V206" s="79"/>
      <c r="W206" s="72"/>
      <c r="X206" s="79"/>
      <c r="Y206" s="72"/>
      <c r="Z206" s="79"/>
      <c r="AA206" s="72"/>
      <c r="AB206" s="79"/>
      <c r="AC206" s="72"/>
      <c r="AD206" s="79"/>
      <c r="AE206" s="72"/>
      <c r="AF206" s="79"/>
      <c r="AG206" s="72"/>
      <c r="AH206" s="79"/>
      <c r="AI206" s="72"/>
      <c r="AJ206" s="79"/>
      <c r="AK206" s="72"/>
      <c r="AL206" s="79"/>
      <c r="AM206" s="72"/>
      <c r="AN206" s="79"/>
      <c r="AO206" s="72"/>
      <c r="AP206" s="79"/>
      <c r="AQ206" s="72"/>
      <c r="AR206" s="79"/>
    </row>
    <row r="207" spans="18:44" s="1" customFormat="1" ht="123" customHeight="1" x14ac:dyDescent="0.25">
      <c r="R207" s="4"/>
      <c r="S207" s="4"/>
      <c r="T207" s="72"/>
      <c r="U207" s="72"/>
      <c r="V207" s="79"/>
      <c r="W207" s="72"/>
      <c r="X207" s="79"/>
      <c r="Y207" s="72"/>
      <c r="Z207" s="79"/>
      <c r="AA207" s="72"/>
      <c r="AB207" s="79"/>
      <c r="AC207" s="72"/>
      <c r="AD207" s="79"/>
      <c r="AE207" s="72"/>
      <c r="AF207" s="79"/>
      <c r="AG207" s="72"/>
      <c r="AH207" s="79"/>
      <c r="AI207" s="72"/>
      <c r="AJ207" s="79"/>
      <c r="AK207" s="72"/>
      <c r="AL207" s="79"/>
      <c r="AM207" s="72"/>
      <c r="AN207" s="79"/>
      <c r="AO207" s="72"/>
      <c r="AP207" s="79"/>
      <c r="AQ207" s="72"/>
      <c r="AR207" s="79"/>
    </row>
    <row r="208" spans="18:44" s="1" customFormat="1" ht="123" customHeight="1" x14ac:dyDescent="0.25">
      <c r="R208" s="4"/>
      <c r="S208" s="4"/>
      <c r="T208" s="72"/>
      <c r="U208" s="72"/>
      <c r="V208" s="79"/>
      <c r="W208" s="72"/>
      <c r="X208" s="79"/>
      <c r="Y208" s="72"/>
      <c r="Z208" s="79"/>
      <c r="AA208" s="72"/>
      <c r="AB208" s="79"/>
      <c r="AC208" s="72"/>
      <c r="AD208" s="79"/>
      <c r="AE208" s="72"/>
      <c r="AF208" s="79"/>
      <c r="AG208" s="72"/>
      <c r="AH208" s="79"/>
      <c r="AI208" s="72"/>
      <c r="AJ208" s="79"/>
      <c r="AK208" s="72"/>
      <c r="AL208" s="79"/>
      <c r="AM208" s="72"/>
      <c r="AN208" s="79"/>
      <c r="AO208" s="72"/>
      <c r="AP208" s="79"/>
      <c r="AQ208" s="72"/>
      <c r="AR208" s="79"/>
    </row>
    <row r="209" spans="18:44" s="1" customFormat="1" ht="123" customHeight="1" x14ac:dyDescent="0.25">
      <c r="R209" s="4"/>
      <c r="S209" s="4"/>
      <c r="T209" s="72"/>
      <c r="U209" s="72"/>
      <c r="V209" s="79"/>
      <c r="W209" s="72"/>
      <c r="X209" s="79"/>
      <c r="Y209" s="72"/>
      <c r="Z209" s="79"/>
      <c r="AA209" s="72"/>
      <c r="AB209" s="79"/>
      <c r="AC209" s="72"/>
      <c r="AD209" s="79"/>
      <c r="AE209" s="72"/>
      <c r="AF209" s="79"/>
      <c r="AG209" s="72"/>
      <c r="AH209" s="79"/>
      <c r="AI209" s="72"/>
      <c r="AJ209" s="79"/>
      <c r="AK209" s="72"/>
      <c r="AL209" s="79"/>
      <c r="AM209" s="72"/>
      <c r="AN209" s="79"/>
      <c r="AO209" s="72"/>
      <c r="AP209" s="79"/>
      <c r="AQ209" s="72"/>
      <c r="AR209" s="79"/>
    </row>
    <row r="210" spans="18:44" s="1" customFormat="1" ht="123" customHeight="1" x14ac:dyDescent="0.25">
      <c r="R210" s="4"/>
      <c r="S210" s="4"/>
      <c r="T210" s="72"/>
      <c r="U210" s="72"/>
      <c r="V210" s="79"/>
      <c r="W210" s="72"/>
      <c r="X210" s="79"/>
      <c r="Y210" s="72"/>
      <c r="Z210" s="79"/>
      <c r="AA210" s="72"/>
      <c r="AB210" s="79"/>
      <c r="AC210" s="72"/>
      <c r="AD210" s="79"/>
      <c r="AE210" s="72"/>
      <c r="AF210" s="79"/>
      <c r="AG210" s="72"/>
      <c r="AH210" s="79"/>
      <c r="AI210" s="72"/>
      <c r="AJ210" s="79"/>
      <c r="AK210" s="72"/>
      <c r="AL210" s="79"/>
      <c r="AM210" s="72"/>
      <c r="AN210" s="79"/>
      <c r="AO210" s="72"/>
      <c r="AP210" s="79"/>
      <c r="AQ210" s="72"/>
      <c r="AR210" s="79"/>
    </row>
    <row r="211" spans="18:44" s="1" customFormat="1" ht="123" customHeight="1" x14ac:dyDescent="0.25">
      <c r="R211" s="4"/>
      <c r="S211" s="4"/>
      <c r="T211" s="72"/>
      <c r="U211" s="72"/>
      <c r="V211" s="79"/>
      <c r="W211" s="72"/>
      <c r="X211" s="79"/>
      <c r="Y211" s="72"/>
      <c r="Z211" s="79"/>
      <c r="AA211" s="72"/>
      <c r="AB211" s="79"/>
      <c r="AC211" s="72"/>
      <c r="AD211" s="79"/>
      <c r="AE211" s="72"/>
      <c r="AF211" s="79"/>
      <c r="AG211" s="72"/>
      <c r="AH211" s="79"/>
      <c r="AI211" s="72"/>
      <c r="AJ211" s="79"/>
      <c r="AK211" s="72"/>
      <c r="AL211" s="79"/>
      <c r="AM211" s="72"/>
      <c r="AN211" s="79"/>
      <c r="AO211" s="72"/>
      <c r="AP211" s="79"/>
      <c r="AQ211" s="72"/>
      <c r="AR211" s="79"/>
    </row>
    <row r="212" spans="18:44" s="1" customFormat="1" ht="123" customHeight="1" x14ac:dyDescent="0.25">
      <c r="R212" s="4"/>
      <c r="S212" s="4"/>
      <c r="T212" s="72"/>
      <c r="U212" s="72"/>
      <c r="V212" s="79"/>
      <c r="W212" s="72"/>
      <c r="X212" s="79"/>
      <c r="Y212" s="72"/>
      <c r="Z212" s="79"/>
      <c r="AA212" s="72"/>
      <c r="AB212" s="79"/>
      <c r="AC212" s="72"/>
      <c r="AD212" s="79"/>
      <c r="AE212" s="72"/>
      <c r="AF212" s="79"/>
      <c r="AG212" s="72"/>
      <c r="AH212" s="79"/>
      <c r="AI212" s="72"/>
      <c r="AJ212" s="79"/>
      <c r="AK212" s="72"/>
      <c r="AL212" s="79"/>
      <c r="AM212" s="72"/>
      <c r="AN212" s="79"/>
      <c r="AO212" s="72"/>
      <c r="AP212" s="79"/>
      <c r="AQ212" s="72"/>
      <c r="AR212" s="79"/>
    </row>
    <row r="213" spans="18:44" s="1" customFormat="1" ht="123" customHeight="1" x14ac:dyDescent="0.25">
      <c r="R213" s="4"/>
      <c r="S213" s="4"/>
      <c r="T213" s="72"/>
      <c r="U213" s="72"/>
      <c r="V213" s="79"/>
      <c r="W213" s="72"/>
      <c r="X213" s="79"/>
      <c r="Y213" s="72"/>
      <c r="Z213" s="79"/>
      <c r="AA213" s="72"/>
      <c r="AB213" s="79"/>
      <c r="AC213" s="72"/>
      <c r="AD213" s="79"/>
      <c r="AE213" s="72"/>
      <c r="AF213" s="79"/>
      <c r="AG213" s="72"/>
      <c r="AH213" s="79"/>
      <c r="AI213" s="72"/>
      <c r="AJ213" s="79"/>
      <c r="AK213" s="72"/>
      <c r="AL213" s="79"/>
      <c r="AM213" s="72"/>
      <c r="AN213" s="79"/>
      <c r="AO213" s="72"/>
      <c r="AP213" s="79"/>
      <c r="AQ213" s="72"/>
      <c r="AR213" s="79"/>
    </row>
    <row r="214" spans="18:44" s="1" customFormat="1" ht="123" customHeight="1" x14ac:dyDescent="0.25">
      <c r="R214" s="4"/>
      <c r="S214" s="4"/>
      <c r="T214" s="72"/>
      <c r="U214" s="72"/>
      <c r="V214" s="79"/>
      <c r="W214" s="72"/>
      <c r="X214" s="79"/>
      <c r="Y214" s="72"/>
      <c r="Z214" s="79"/>
      <c r="AA214" s="72"/>
      <c r="AB214" s="79"/>
      <c r="AC214" s="72"/>
      <c r="AD214" s="79"/>
      <c r="AE214" s="72"/>
      <c r="AF214" s="79"/>
      <c r="AG214" s="72"/>
      <c r="AH214" s="79"/>
      <c r="AI214" s="72"/>
      <c r="AJ214" s="79"/>
      <c r="AK214" s="72"/>
      <c r="AL214" s="79"/>
      <c r="AM214" s="72"/>
      <c r="AN214" s="79"/>
      <c r="AO214" s="72"/>
      <c r="AP214" s="79"/>
      <c r="AQ214" s="72"/>
      <c r="AR214" s="79"/>
    </row>
    <row r="215" spans="18:44" s="1" customFormat="1" ht="123" customHeight="1" x14ac:dyDescent="0.25">
      <c r="R215" s="4"/>
      <c r="S215" s="4"/>
      <c r="T215" s="72"/>
      <c r="U215" s="72"/>
      <c r="V215" s="79"/>
      <c r="W215" s="72"/>
      <c r="X215" s="79"/>
      <c r="Y215" s="72"/>
      <c r="Z215" s="79"/>
      <c r="AA215" s="72"/>
      <c r="AB215" s="79"/>
      <c r="AC215" s="72"/>
      <c r="AD215" s="79"/>
      <c r="AE215" s="72"/>
      <c r="AF215" s="79"/>
      <c r="AG215" s="72"/>
      <c r="AH215" s="79"/>
      <c r="AI215" s="72"/>
      <c r="AJ215" s="79"/>
      <c r="AK215" s="72"/>
      <c r="AL215" s="79"/>
      <c r="AM215" s="72"/>
      <c r="AN215" s="79"/>
      <c r="AO215" s="72"/>
      <c r="AP215" s="79"/>
      <c r="AQ215" s="72"/>
      <c r="AR215" s="79"/>
    </row>
    <row r="216" spans="18:44" s="1" customFormat="1" ht="123" customHeight="1" x14ac:dyDescent="0.25">
      <c r="R216" s="4"/>
      <c r="S216" s="4"/>
      <c r="T216" s="72"/>
      <c r="U216" s="72"/>
      <c r="V216" s="79"/>
      <c r="W216" s="72"/>
      <c r="X216" s="79"/>
      <c r="Y216" s="72"/>
      <c r="Z216" s="79"/>
      <c r="AA216" s="72"/>
      <c r="AB216" s="79"/>
      <c r="AC216" s="72"/>
      <c r="AD216" s="79"/>
      <c r="AE216" s="72"/>
      <c r="AF216" s="79"/>
      <c r="AG216" s="72"/>
      <c r="AH216" s="79"/>
      <c r="AI216" s="72"/>
      <c r="AJ216" s="79"/>
      <c r="AK216" s="72"/>
      <c r="AL216" s="79"/>
      <c r="AM216" s="72"/>
      <c r="AN216" s="79"/>
      <c r="AO216" s="72"/>
      <c r="AP216" s="79"/>
      <c r="AQ216" s="72"/>
      <c r="AR216" s="79"/>
    </row>
    <row r="217" spans="18:44" s="1" customFormat="1" ht="123" customHeight="1" x14ac:dyDescent="0.25">
      <c r="R217" s="4"/>
      <c r="S217" s="4"/>
      <c r="T217" s="72"/>
      <c r="U217" s="72"/>
      <c r="V217" s="79"/>
      <c r="W217" s="72"/>
      <c r="X217" s="79"/>
      <c r="Y217" s="72"/>
      <c r="Z217" s="79"/>
      <c r="AA217" s="72"/>
      <c r="AB217" s="79"/>
      <c r="AC217" s="72"/>
      <c r="AD217" s="79"/>
      <c r="AE217" s="72"/>
      <c r="AF217" s="79"/>
      <c r="AG217" s="72"/>
      <c r="AH217" s="79"/>
      <c r="AI217" s="72"/>
      <c r="AJ217" s="79"/>
      <c r="AK217" s="72"/>
      <c r="AL217" s="79"/>
      <c r="AM217" s="72"/>
      <c r="AN217" s="79"/>
      <c r="AO217" s="72"/>
      <c r="AP217" s="79"/>
      <c r="AQ217" s="72"/>
      <c r="AR217" s="79"/>
    </row>
    <row r="218" spans="18:44" s="1" customFormat="1" ht="123" customHeight="1" x14ac:dyDescent="0.25">
      <c r="R218" s="4"/>
      <c r="S218" s="4"/>
      <c r="T218" s="72"/>
      <c r="U218" s="72"/>
      <c r="V218" s="79"/>
      <c r="W218" s="72"/>
      <c r="X218" s="79"/>
      <c r="Y218" s="72"/>
      <c r="Z218" s="79"/>
      <c r="AA218" s="72"/>
      <c r="AB218" s="79"/>
      <c r="AC218" s="72"/>
      <c r="AD218" s="79"/>
      <c r="AE218" s="72"/>
      <c r="AF218" s="79"/>
      <c r="AG218" s="72"/>
      <c r="AH218" s="79"/>
      <c r="AI218" s="72"/>
      <c r="AJ218" s="79"/>
      <c r="AK218" s="72"/>
      <c r="AL218" s="79"/>
      <c r="AM218" s="72"/>
      <c r="AN218" s="79"/>
      <c r="AO218" s="72"/>
      <c r="AP218" s="79"/>
      <c r="AQ218" s="72"/>
      <c r="AR218" s="79"/>
    </row>
    <row r="219" spans="18:44" s="1" customFormat="1" ht="123" customHeight="1" x14ac:dyDescent="0.25">
      <c r="R219" s="4"/>
      <c r="S219" s="4"/>
      <c r="T219" s="72"/>
      <c r="U219" s="72"/>
      <c r="V219" s="79"/>
      <c r="W219" s="72"/>
      <c r="X219" s="79"/>
      <c r="Y219" s="72"/>
      <c r="Z219" s="79"/>
      <c r="AA219" s="72"/>
      <c r="AB219" s="79"/>
      <c r="AC219" s="72"/>
      <c r="AD219" s="79"/>
      <c r="AE219" s="72"/>
      <c r="AF219" s="79"/>
      <c r="AG219" s="72"/>
      <c r="AH219" s="79"/>
      <c r="AI219" s="72"/>
      <c r="AJ219" s="79"/>
      <c r="AK219" s="72"/>
      <c r="AL219" s="79"/>
      <c r="AM219" s="72"/>
      <c r="AN219" s="79"/>
      <c r="AO219" s="72"/>
      <c r="AP219" s="79"/>
      <c r="AQ219" s="72"/>
      <c r="AR219" s="79"/>
    </row>
    <row r="220" spans="18:44" s="1" customFormat="1" ht="123" customHeight="1" x14ac:dyDescent="0.25">
      <c r="R220" s="4"/>
      <c r="S220" s="4"/>
      <c r="T220" s="72"/>
      <c r="U220" s="72"/>
      <c r="V220" s="79"/>
      <c r="W220" s="72"/>
      <c r="X220" s="79"/>
      <c r="Y220" s="72"/>
      <c r="Z220" s="79"/>
      <c r="AA220" s="72"/>
      <c r="AB220" s="79"/>
      <c r="AC220" s="72"/>
      <c r="AD220" s="79"/>
      <c r="AE220" s="72"/>
      <c r="AF220" s="79"/>
      <c r="AG220" s="72"/>
      <c r="AH220" s="79"/>
      <c r="AI220" s="72"/>
      <c r="AJ220" s="79"/>
      <c r="AK220" s="72"/>
      <c r="AL220" s="79"/>
      <c r="AM220" s="72"/>
      <c r="AN220" s="79"/>
      <c r="AO220" s="72"/>
      <c r="AP220" s="79"/>
      <c r="AQ220" s="72"/>
      <c r="AR220" s="79"/>
    </row>
    <row r="221" spans="18:44" s="1" customFormat="1" ht="123" customHeight="1" x14ac:dyDescent="0.25">
      <c r="R221" s="4"/>
      <c r="S221" s="4"/>
      <c r="T221" s="72"/>
      <c r="U221" s="72"/>
      <c r="V221" s="79"/>
      <c r="W221" s="72"/>
      <c r="X221" s="79"/>
      <c r="Y221" s="72"/>
      <c r="Z221" s="79"/>
      <c r="AA221" s="72"/>
      <c r="AB221" s="79"/>
      <c r="AC221" s="72"/>
      <c r="AD221" s="79"/>
      <c r="AE221" s="72"/>
      <c r="AF221" s="79"/>
      <c r="AG221" s="72"/>
      <c r="AH221" s="79"/>
      <c r="AI221" s="72"/>
      <c r="AJ221" s="79"/>
      <c r="AK221" s="72"/>
      <c r="AL221" s="79"/>
      <c r="AM221" s="72"/>
      <c r="AN221" s="79"/>
      <c r="AO221" s="72"/>
      <c r="AP221" s="79"/>
      <c r="AQ221" s="72"/>
      <c r="AR221" s="79"/>
    </row>
    <row r="222" spans="18:44" s="1" customFormat="1" ht="123" customHeight="1" x14ac:dyDescent="0.25">
      <c r="R222" s="4"/>
      <c r="S222" s="4"/>
      <c r="T222" s="72"/>
      <c r="U222" s="72"/>
      <c r="V222" s="79"/>
      <c r="W222" s="72"/>
      <c r="X222" s="79"/>
      <c r="Y222" s="72"/>
      <c r="Z222" s="79"/>
      <c r="AA222" s="72"/>
      <c r="AB222" s="79"/>
      <c r="AC222" s="72"/>
      <c r="AD222" s="79"/>
      <c r="AE222" s="72"/>
      <c r="AF222" s="79"/>
      <c r="AG222" s="72"/>
      <c r="AH222" s="79"/>
      <c r="AI222" s="72"/>
      <c r="AJ222" s="79"/>
      <c r="AK222" s="72"/>
      <c r="AL222" s="79"/>
      <c r="AM222" s="72"/>
      <c r="AN222" s="79"/>
      <c r="AO222" s="72"/>
      <c r="AP222" s="79"/>
      <c r="AQ222" s="72"/>
      <c r="AR222" s="79"/>
    </row>
    <row r="223" spans="18:44" s="1" customFormat="1" ht="123" customHeight="1" x14ac:dyDescent="0.25">
      <c r="R223" s="4"/>
      <c r="S223" s="4"/>
      <c r="T223" s="72"/>
      <c r="U223" s="72"/>
      <c r="V223" s="79"/>
      <c r="W223" s="72"/>
      <c r="X223" s="79"/>
      <c r="Y223" s="72"/>
      <c r="Z223" s="79"/>
      <c r="AA223" s="72"/>
      <c r="AB223" s="79"/>
      <c r="AC223" s="72"/>
      <c r="AD223" s="79"/>
      <c r="AE223" s="72"/>
      <c r="AF223" s="79"/>
      <c r="AG223" s="72"/>
      <c r="AH223" s="79"/>
      <c r="AI223" s="72"/>
      <c r="AJ223" s="79"/>
      <c r="AK223" s="72"/>
      <c r="AL223" s="79"/>
      <c r="AM223" s="72"/>
      <c r="AN223" s="79"/>
      <c r="AO223" s="72"/>
      <c r="AP223" s="79"/>
      <c r="AQ223" s="72"/>
      <c r="AR223" s="79"/>
    </row>
    <row r="224" spans="18:44" s="1" customFormat="1" ht="123" customHeight="1" x14ac:dyDescent="0.25">
      <c r="R224" s="4"/>
      <c r="S224" s="4"/>
      <c r="T224" s="72"/>
      <c r="U224" s="72"/>
      <c r="V224" s="79"/>
      <c r="W224" s="72"/>
      <c r="X224" s="79"/>
      <c r="Y224" s="72"/>
      <c r="Z224" s="79"/>
      <c r="AA224" s="72"/>
      <c r="AB224" s="79"/>
      <c r="AC224" s="72"/>
      <c r="AD224" s="79"/>
      <c r="AE224" s="72"/>
      <c r="AF224" s="79"/>
      <c r="AG224" s="72"/>
      <c r="AH224" s="79"/>
      <c r="AI224" s="72"/>
      <c r="AJ224" s="79"/>
      <c r="AK224" s="72"/>
      <c r="AL224" s="79"/>
      <c r="AM224" s="72"/>
      <c r="AN224" s="79"/>
      <c r="AO224" s="72"/>
      <c r="AP224" s="79"/>
      <c r="AQ224" s="72"/>
      <c r="AR224" s="79"/>
    </row>
    <row r="225" spans="18:44" s="1" customFormat="1" ht="123" customHeight="1" x14ac:dyDescent="0.25">
      <c r="R225" s="4"/>
      <c r="S225" s="4"/>
      <c r="T225" s="72"/>
      <c r="U225" s="72"/>
      <c r="V225" s="79"/>
      <c r="W225" s="72"/>
      <c r="X225" s="79"/>
      <c r="Y225" s="72"/>
      <c r="Z225" s="79"/>
      <c r="AA225" s="72"/>
      <c r="AB225" s="79"/>
      <c r="AC225" s="72"/>
      <c r="AD225" s="79"/>
      <c r="AE225" s="72"/>
      <c r="AF225" s="79"/>
      <c r="AG225" s="72"/>
      <c r="AH225" s="79"/>
      <c r="AI225" s="72"/>
      <c r="AJ225" s="79"/>
      <c r="AK225" s="72"/>
      <c r="AL225" s="79"/>
      <c r="AM225" s="72"/>
      <c r="AN225" s="79"/>
      <c r="AO225" s="72"/>
      <c r="AP225" s="79"/>
      <c r="AQ225" s="72"/>
      <c r="AR225" s="79"/>
    </row>
    <row r="226" spans="18:44" s="1" customFormat="1" ht="123" customHeight="1" x14ac:dyDescent="0.25">
      <c r="R226" s="4"/>
      <c r="S226" s="4"/>
      <c r="T226" s="72"/>
      <c r="U226" s="72"/>
      <c r="V226" s="79"/>
      <c r="W226" s="72"/>
      <c r="X226" s="79"/>
      <c r="Y226" s="72"/>
      <c r="Z226" s="79"/>
      <c r="AA226" s="72"/>
      <c r="AB226" s="79"/>
      <c r="AC226" s="72"/>
      <c r="AD226" s="79"/>
      <c r="AE226" s="72"/>
      <c r="AF226" s="79"/>
      <c r="AG226" s="72"/>
      <c r="AH226" s="79"/>
      <c r="AI226" s="72"/>
      <c r="AJ226" s="79"/>
      <c r="AK226" s="72"/>
      <c r="AL226" s="79"/>
      <c r="AM226" s="72"/>
      <c r="AN226" s="79"/>
      <c r="AO226" s="72"/>
      <c r="AP226" s="79"/>
      <c r="AQ226" s="72"/>
      <c r="AR226" s="79"/>
    </row>
    <row r="227" spans="18:44" s="1" customFormat="1" ht="123" customHeight="1" x14ac:dyDescent="0.25">
      <c r="R227" s="4"/>
      <c r="S227" s="4"/>
      <c r="T227" s="72"/>
      <c r="U227" s="72"/>
      <c r="V227" s="79"/>
      <c r="W227" s="72"/>
      <c r="X227" s="79"/>
      <c r="Y227" s="72"/>
      <c r="Z227" s="79"/>
      <c r="AA227" s="72"/>
      <c r="AB227" s="79"/>
      <c r="AC227" s="72"/>
      <c r="AD227" s="79"/>
      <c r="AE227" s="72"/>
      <c r="AF227" s="79"/>
      <c r="AG227" s="72"/>
      <c r="AH227" s="79"/>
      <c r="AI227" s="72"/>
      <c r="AJ227" s="79"/>
      <c r="AK227" s="72"/>
      <c r="AL227" s="79"/>
      <c r="AM227" s="72"/>
      <c r="AN227" s="79"/>
      <c r="AO227" s="72"/>
      <c r="AP227" s="79"/>
      <c r="AQ227" s="72"/>
      <c r="AR227" s="79"/>
    </row>
    <row r="228" spans="18:44" s="1" customFormat="1" ht="123" customHeight="1" x14ac:dyDescent="0.25">
      <c r="R228" s="4"/>
      <c r="S228" s="4"/>
      <c r="T228" s="72"/>
      <c r="U228" s="72"/>
      <c r="V228" s="79"/>
      <c r="W228" s="72"/>
      <c r="X228" s="79"/>
      <c r="Y228" s="72"/>
      <c r="Z228" s="79"/>
      <c r="AA228" s="72"/>
      <c r="AB228" s="79"/>
      <c r="AC228" s="72"/>
      <c r="AD228" s="79"/>
      <c r="AE228" s="72"/>
      <c r="AF228" s="79"/>
      <c r="AG228" s="72"/>
      <c r="AH228" s="79"/>
      <c r="AI228" s="72"/>
      <c r="AJ228" s="79"/>
      <c r="AK228" s="72"/>
      <c r="AL228" s="79"/>
      <c r="AM228" s="72"/>
      <c r="AN228" s="79"/>
      <c r="AO228" s="72"/>
      <c r="AP228" s="79"/>
      <c r="AQ228" s="72"/>
      <c r="AR228" s="79"/>
    </row>
    <row r="229" spans="18:44" s="1" customFormat="1" ht="123" customHeight="1" x14ac:dyDescent="0.25">
      <c r="R229" s="4"/>
      <c r="S229" s="4"/>
      <c r="T229" s="72"/>
      <c r="U229" s="72"/>
      <c r="V229" s="79"/>
      <c r="W229" s="72"/>
      <c r="X229" s="79"/>
      <c r="Y229" s="72"/>
      <c r="Z229" s="79"/>
      <c r="AA229" s="72"/>
      <c r="AB229" s="79"/>
      <c r="AC229" s="72"/>
      <c r="AD229" s="79"/>
      <c r="AE229" s="72"/>
      <c r="AF229" s="79"/>
      <c r="AG229" s="72"/>
      <c r="AH229" s="79"/>
      <c r="AI229" s="72"/>
      <c r="AJ229" s="79"/>
      <c r="AK229" s="72"/>
      <c r="AL229" s="79"/>
      <c r="AM229" s="72"/>
      <c r="AN229" s="79"/>
      <c r="AO229" s="72"/>
      <c r="AP229" s="79"/>
      <c r="AQ229" s="72"/>
      <c r="AR229" s="79"/>
    </row>
    <row r="230" spans="18:44" s="1" customFormat="1" ht="123" customHeight="1" x14ac:dyDescent="0.25">
      <c r="R230" s="4"/>
      <c r="S230" s="4"/>
      <c r="T230" s="72"/>
      <c r="U230" s="72"/>
      <c r="V230" s="79"/>
      <c r="W230" s="72"/>
      <c r="X230" s="79"/>
      <c r="Y230" s="72"/>
      <c r="Z230" s="79"/>
      <c r="AA230" s="72"/>
      <c r="AB230" s="79"/>
      <c r="AC230" s="72"/>
      <c r="AD230" s="79"/>
      <c r="AE230" s="72"/>
      <c r="AF230" s="79"/>
      <c r="AG230" s="72"/>
      <c r="AH230" s="79"/>
      <c r="AI230" s="72"/>
      <c r="AJ230" s="79"/>
      <c r="AK230" s="72"/>
      <c r="AL230" s="79"/>
      <c r="AM230" s="72"/>
      <c r="AN230" s="79"/>
      <c r="AO230" s="72"/>
      <c r="AP230" s="79"/>
      <c r="AQ230" s="72"/>
      <c r="AR230" s="79"/>
    </row>
    <row r="231" spans="18:44" s="1" customFormat="1" ht="123" customHeight="1" x14ac:dyDescent="0.25">
      <c r="R231" s="4"/>
      <c r="S231" s="4"/>
      <c r="T231" s="72"/>
      <c r="U231" s="72"/>
      <c r="V231" s="79"/>
      <c r="W231" s="72"/>
      <c r="X231" s="79"/>
      <c r="Y231" s="72"/>
      <c r="Z231" s="79"/>
      <c r="AA231" s="72"/>
      <c r="AB231" s="79"/>
      <c r="AC231" s="72"/>
      <c r="AD231" s="79"/>
      <c r="AE231" s="72"/>
      <c r="AF231" s="79"/>
      <c r="AG231" s="72"/>
      <c r="AH231" s="79"/>
      <c r="AI231" s="72"/>
      <c r="AJ231" s="79"/>
      <c r="AK231" s="72"/>
      <c r="AL231" s="79"/>
      <c r="AM231" s="72"/>
      <c r="AN231" s="79"/>
      <c r="AO231" s="72"/>
      <c r="AP231" s="79"/>
      <c r="AQ231" s="72"/>
      <c r="AR231" s="79"/>
    </row>
    <row r="232" spans="18:44" s="1" customFormat="1" ht="123" customHeight="1" x14ac:dyDescent="0.25">
      <c r="R232" s="4"/>
      <c r="S232" s="4"/>
      <c r="T232" s="72"/>
      <c r="U232" s="72"/>
      <c r="V232" s="79"/>
      <c r="W232" s="72"/>
      <c r="X232" s="79"/>
      <c r="Y232" s="72"/>
      <c r="Z232" s="79"/>
      <c r="AA232" s="72"/>
      <c r="AB232" s="79"/>
      <c r="AC232" s="72"/>
      <c r="AD232" s="79"/>
      <c r="AE232" s="72"/>
      <c r="AF232" s="79"/>
      <c r="AG232" s="72"/>
      <c r="AH232" s="79"/>
      <c r="AI232" s="72"/>
      <c r="AJ232" s="79"/>
      <c r="AK232" s="72"/>
      <c r="AL232" s="79"/>
      <c r="AM232" s="72"/>
      <c r="AN232" s="79"/>
      <c r="AO232" s="72"/>
      <c r="AP232" s="79"/>
      <c r="AQ232" s="72"/>
      <c r="AR232" s="79"/>
    </row>
    <row r="233" spans="18:44" s="1" customFormat="1" ht="123" customHeight="1" x14ac:dyDescent="0.25">
      <c r="R233" s="4"/>
      <c r="S233" s="4"/>
      <c r="T233" s="72"/>
      <c r="U233" s="72"/>
      <c r="V233" s="79"/>
      <c r="W233" s="72"/>
      <c r="X233" s="79"/>
      <c r="Y233" s="72"/>
      <c r="Z233" s="79"/>
      <c r="AA233" s="72"/>
      <c r="AB233" s="79"/>
      <c r="AC233" s="72"/>
      <c r="AD233" s="79"/>
      <c r="AE233" s="72"/>
      <c r="AF233" s="79"/>
      <c r="AG233" s="72"/>
      <c r="AH233" s="79"/>
      <c r="AI233" s="72"/>
      <c r="AJ233" s="79"/>
      <c r="AK233" s="72"/>
      <c r="AL233" s="79"/>
      <c r="AM233" s="72"/>
      <c r="AN233" s="79"/>
      <c r="AO233" s="72"/>
      <c r="AP233" s="79"/>
      <c r="AQ233" s="72"/>
      <c r="AR233" s="79"/>
    </row>
    <row r="234" spans="18:44" s="1" customFormat="1" ht="123" customHeight="1" x14ac:dyDescent="0.25">
      <c r="R234" s="4"/>
      <c r="S234" s="4"/>
      <c r="T234" s="72"/>
      <c r="U234" s="72"/>
      <c r="V234" s="79"/>
      <c r="W234" s="72"/>
      <c r="X234" s="79"/>
      <c r="Y234" s="72"/>
      <c r="Z234" s="79"/>
      <c r="AA234" s="72"/>
      <c r="AB234" s="79"/>
      <c r="AC234" s="72"/>
      <c r="AD234" s="79"/>
      <c r="AE234" s="72"/>
      <c r="AF234" s="79"/>
      <c r="AG234" s="72"/>
      <c r="AH234" s="79"/>
      <c r="AI234" s="72"/>
      <c r="AJ234" s="79"/>
      <c r="AK234" s="72"/>
      <c r="AL234" s="79"/>
      <c r="AM234" s="72"/>
      <c r="AN234" s="79"/>
      <c r="AO234" s="72"/>
      <c r="AP234" s="79"/>
      <c r="AQ234" s="72"/>
      <c r="AR234" s="79"/>
    </row>
    <row r="235" spans="18:44" s="1" customFormat="1" ht="123" customHeight="1" x14ac:dyDescent="0.25">
      <c r="R235" s="4"/>
      <c r="S235" s="4"/>
      <c r="T235" s="72"/>
      <c r="U235" s="72"/>
      <c r="V235" s="79"/>
      <c r="W235" s="72"/>
      <c r="X235" s="79"/>
      <c r="Y235" s="72"/>
      <c r="Z235" s="79"/>
      <c r="AA235" s="72"/>
      <c r="AB235" s="79"/>
      <c r="AC235" s="72"/>
      <c r="AD235" s="79"/>
      <c r="AE235" s="72"/>
      <c r="AF235" s="79"/>
      <c r="AG235" s="72"/>
      <c r="AH235" s="79"/>
      <c r="AI235" s="72"/>
      <c r="AJ235" s="79"/>
      <c r="AK235" s="72"/>
      <c r="AL235" s="79"/>
      <c r="AM235" s="72"/>
      <c r="AN235" s="79"/>
      <c r="AO235" s="72"/>
      <c r="AP235" s="79"/>
      <c r="AQ235" s="72"/>
      <c r="AR235" s="79"/>
    </row>
    <row r="236" spans="18:44" s="1" customFormat="1" ht="123" customHeight="1" x14ac:dyDescent="0.25">
      <c r="R236" s="4"/>
      <c r="S236" s="4"/>
      <c r="T236" s="72"/>
      <c r="U236" s="72"/>
      <c r="V236" s="79"/>
      <c r="W236" s="72"/>
      <c r="X236" s="79"/>
      <c r="Y236" s="72"/>
      <c r="Z236" s="79"/>
      <c r="AA236" s="72"/>
      <c r="AB236" s="79"/>
      <c r="AC236" s="72"/>
      <c r="AD236" s="79"/>
      <c r="AE236" s="72"/>
      <c r="AF236" s="79"/>
      <c r="AG236" s="72"/>
      <c r="AH236" s="79"/>
      <c r="AI236" s="72"/>
      <c r="AJ236" s="79"/>
      <c r="AK236" s="72"/>
      <c r="AL236" s="79"/>
      <c r="AM236" s="72"/>
      <c r="AN236" s="79"/>
      <c r="AO236" s="72"/>
      <c r="AP236" s="79"/>
      <c r="AQ236" s="72"/>
      <c r="AR236" s="79"/>
    </row>
    <row r="237" spans="18:44" s="1" customFormat="1" ht="123" customHeight="1" x14ac:dyDescent="0.25">
      <c r="R237" s="4"/>
      <c r="S237" s="4"/>
      <c r="T237" s="72"/>
      <c r="U237" s="72"/>
      <c r="V237" s="79"/>
      <c r="W237" s="72"/>
      <c r="X237" s="79"/>
      <c r="Y237" s="72"/>
      <c r="Z237" s="79"/>
      <c r="AA237" s="72"/>
      <c r="AB237" s="79"/>
      <c r="AC237" s="72"/>
      <c r="AD237" s="79"/>
      <c r="AE237" s="72"/>
      <c r="AF237" s="79"/>
      <c r="AG237" s="72"/>
      <c r="AH237" s="79"/>
      <c r="AI237" s="72"/>
      <c r="AJ237" s="79"/>
      <c r="AK237" s="72"/>
      <c r="AL237" s="79"/>
      <c r="AM237" s="72"/>
      <c r="AN237" s="79"/>
      <c r="AO237" s="72"/>
      <c r="AP237" s="79"/>
      <c r="AQ237" s="72"/>
      <c r="AR237" s="79"/>
    </row>
    <row r="238" spans="18:44" s="1" customFormat="1" ht="123" customHeight="1" x14ac:dyDescent="0.25">
      <c r="R238" s="4"/>
      <c r="S238" s="4"/>
      <c r="T238" s="72"/>
      <c r="U238" s="72"/>
      <c r="V238" s="79"/>
      <c r="W238" s="72"/>
      <c r="X238" s="79"/>
      <c r="Y238" s="72"/>
      <c r="Z238" s="79"/>
      <c r="AA238" s="72"/>
      <c r="AB238" s="79"/>
      <c r="AC238" s="72"/>
      <c r="AD238" s="79"/>
      <c r="AE238" s="72"/>
      <c r="AF238" s="79"/>
      <c r="AG238" s="72"/>
      <c r="AH238" s="79"/>
      <c r="AI238" s="72"/>
      <c r="AJ238" s="79"/>
      <c r="AK238" s="72"/>
      <c r="AL238" s="79"/>
      <c r="AM238" s="72"/>
      <c r="AN238" s="79"/>
      <c r="AO238" s="72"/>
      <c r="AP238" s="79"/>
      <c r="AQ238" s="72"/>
      <c r="AR238" s="79"/>
    </row>
    <row r="239" spans="18:44" s="1" customFormat="1" ht="123" customHeight="1" x14ac:dyDescent="0.25">
      <c r="R239" s="4"/>
      <c r="S239" s="4"/>
      <c r="T239" s="72"/>
      <c r="U239" s="72"/>
      <c r="V239" s="79"/>
      <c r="W239" s="72"/>
      <c r="X239" s="79"/>
      <c r="Y239" s="72"/>
      <c r="Z239" s="79"/>
      <c r="AA239" s="72"/>
      <c r="AB239" s="79"/>
      <c r="AC239" s="72"/>
      <c r="AD239" s="79"/>
      <c r="AE239" s="72"/>
      <c r="AF239" s="79"/>
      <c r="AG239" s="72"/>
      <c r="AH239" s="79"/>
      <c r="AI239" s="72"/>
      <c r="AJ239" s="79"/>
      <c r="AK239" s="72"/>
      <c r="AL239" s="79"/>
      <c r="AM239" s="72"/>
      <c r="AN239" s="79"/>
      <c r="AO239" s="72"/>
      <c r="AP239" s="79"/>
      <c r="AQ239" s="72"/>
      <c r="AR239" s="79"/>
    </row>
    <row r="240" spans="18:44" s="1" customFormat="1" ht="123" customHeight="1" x14ac:dyDescent="0.25">
      <c r="R240" s="4"/>
      <c r="S240" s="4"/>
      <c r="T240" s="72"/>
      <c r="U240" s="72"/>
      <c r="V240" s="79"/>
      <c r="W240" s="72"/>
      <c r="X240" s="79"/>
      <c r="Y240" s="72"/>
      <c r="Z240" s="79"/>
      <c r="AA240" s="72"/>
      <c r="AB240" s="79"/>
      <c r="AC240" s="72"/>
      <c r="AD240" s="79"/>
      <c r="AE240" s="72"/>
      <c r="AF240" s="79"/>
      <c r="AG240" s="72"/>
      <c r="AH240" s="79"/>
      <c r="AI240" s="72"/>
      <c r="AJ240" s="79"/>
      <c r="AK240" s="72"/>
      <c r="AL240" s="79"/>
      <c r="AM240" s="72"/>
      <c r="AN240" s="79"/>
      <c r="AO240" s="72"/>
      <c r="AP240" s="79"/>
      <c r="AQ240" s="72"/>
      <c r="AR240" s="79"/>
    </row>
    <row r="241" spans="18:44" s="1" customFormat="1" ht="123" customHeight="1" x14ac:dyDescent="0.25">
      <c r="R241" s="4"/>
      <c r="S241" s="4"/>
      <c r="T241" s="72"/>
      <c r="U241" s="72"/>
      <c r="V241" s="79"/>
      <c r="W241" s="72"/>
      <c r="X241" s="79"/>
      <c r="Y241" s="72"/>
      <c r="Z241" s="79"/>
      <c r="AA241" s="72"/>
      <c r="AB241" s="79"/>
      <c r="AC241" s="72"/>
      <c r="AD241" s="79"/>
      <c r="AE241" s="72"/>
      <c r="AF241" s="79"/>
      <c r="AG241" s="72"/>
      <c r="AH241" s="79"/>
      <c r="AI241" s="72"/>
      <c r="AJ241" s="79"/>
      <c r="AK241" s="72"/>
      <c r="AL241" s="79"/>
      <c r="AM241" s="72"/>
      <c r="AN241" s="79"/>
      <c r="AO241" s="72"/>
      <c r="AP241" s="79"/>
      <c r="AQ241" s="72"/>
      <c r="AR241" s="79"/>
    </row>
    <row r="242" spans="18:44" s="1" customFormat="1" ht="123" customHeight="1" x14ac:dyDescent="0.25">
      <c r="R242" s="4"/>
      <c r="S242" s="4"/>
      <c r="T242" s="72"/>
      <c r="U242" s="72"/>
      <c r="V242" s="79"/>
      <c r="W242" s="72"/>
      <c r="X242" s="79"/>
      <c r="Y242" s="72"/>
      <c r="Z242" s="79"/>
      <c r="AA242" s="72"/>
      <c r="AB242" s="79"/>
      <c r="AC242" s="72"/>
      <c r="AD242" s="79"/>
      <c r="AE242" s="72"/>
      <c r="AF242" s="79"/>
      <c r="AG242" s="72"/>
      <c r="AH242" s="79"/>
      <c r="AI242" s="72"/>
      <c r="AJ242" s="79"/>
      <c r="AK242" s="72"/>
      <c r="AL242" s="79"/>
      <c r="AM242" s="72"/>
      <c r="AN242" s="79"/>
      <c r="AO242" s="72"/>
      <c r="AP242" s="79"/>
      <c r="AQ242" s="72"/>
      <c r="AR242" s="79"/>
    </row>
    <row r="243" spans="18:44" s="1" customFormat="1" ht="123" customHeight="1" x14ac:dyDescent="0.25">
      <c r="R243" s="4"/>
      <c r="S243" s="4"/>
      <c r="T243" s="72"/>
      <c r="U243" s="72"/>
      <c r="V243" s="79"/>
      <c r="W243" s="72"/>
      <c r="X243" s="79"/>
      <c r="Y243" s="72"/>
      <c r="Z243" s="79"/>
      <c r="AA243" s="72"/>
      <c r="AB243" s="79"/>
      <c r="AC243" s="72"/>
      <c r="AD243" s="79"/>
      <c r="AE243" s="72"/>
      <c r="AF243" s="79"/>
      <c r="AG243" s="72"/>
      <c r="AH243" s="79"/>
      <c r="AI243" s="72"/>
      <c r="AJ243" s="79"/>
      <c r="AK243" s="72"/>
      <c r="AL243" s="79"/>
      <c r="AM243" s="72"/>
      <c r="AN243" s="79"/>
      <c r="AO243" s="72"/>
      <c r="AP243" s="79"/>
      <c r="AQ243" s="72"/>
      <c r="AR243" s="79"/>
    </row>
    <row r="244" spans="18:44" s="1" customFormat="1" ht="123" customHeight="1" x14ac:dyDescent="0.25">
      <c r="R244" s="4"/>
      <c r="S244" s="4"/>
      <c r="T244" s="72"/>
      <c r="U244" s="72"/>
      <c r="V244" s="79"/>
      <c r="W244" s="72"/>
      <c r="X244" s="79"/>
      <c r="Y244" s="72"/>
      <c r="Z244" s="79"/>
      <c r="AA244" s="72"/>
      <c r="AB244" s="79"/>
      <c r="AC244" s="72"/>
      <c r="AD244" s="79"/>
      <c r="AE244" s="72"/>
      <c r="AF244" s="79"/>
      <c r="AG244" s="72"/>
      <c r="AH244" s="79"/>
      <c r="AI244" s="72"/>
      <c r="AJ244" s="79"/>
      <c r="AK244" s="72"/>
      <c r="AL244" s="79"/>
      <c r="AM244" s="72"/>
      <c r="AN244" s="79"/>
      <c r="AO244" s="72"/>
      <c r="AP244" s="79"/>
      <c r="AQ244" s="72"/>
      <c r="AR244" s="79"/>
    </row>
    <row r="245" spans="18:44" s="1" customFormat="1" ht="123" customHeight="1" x14ac:dyDescent="0.25">
      <c r="R245" s="4"/>
      <c r="S245" s="4"/>
      <c r="T245" s="72"/>
      <c r="U245" s="72"/>
      <c r="V245" s="79"/>
      <c r="W245" s="72"/>
      <c r="X245" s="79"/>
      <c r="Y245" s="72"/>
      <c r="Z245" s="79"/>
      <c r="AA245" s="72"/>
      <c r="AB245" s="79"/>
      <c r="AC245" s="72"/>
      <c r="AD245" s="79"/>
      <c r="AE245" s="72"/>
      <c r="AF245" s="79"/>
      <c r="AG245" s="72"/>
      <c r="AH245" s="79"/>
      <c r="AI245" s="72"/>
      <c r="AJ245" s="79"/>
      <c r="AK245" s="72"/>
      <c r="AL245" s="79"/>
      <c r="AM245" s="72"/>
      <c r="AN245" s="79"/>
      <c r="AO245" s="72"/>
      <c r="AP245" s="79"/>
      <c r="AQ245" s="72"/>
      <c r="AR245" s="79"/>
    </row>
    <row r="246" spans="18:44" s="1" customFormat="1" ht="123" customHeight="1" x14ac:dyDescent="0.25">
      <c r="R246" s="4"/>
      <c r="S246" s="4"/>
      <c r="T246" s="72"/>
      <c r="U246" s="72"/>
      <c r="V246" s="79"/>
      <c r="W246" s="72"/>
      <c r="X246" s="79"/>
      <c r="Y246" s="72"/>
      <c r="Z246" s="79"/>
      <c r="AA246" s="72"/>
      <c r="AB246" s="79"/>
      <c r="AC246" s="72"/>
      <c r="AD246" s="79"/>
      <c r="AE246" s="72"/>
      <c r="AF246" s="79"/>
      <c r="AG246" s="72"/>
      <c r="AH246" s="79"/>
      <c r="AI246" s="72"/>
      <c r="AJ246" s="79"/>
      <c r="AK246" s="72"/>
      <c r="AL246" s="79"/>
      <c r="AM246" s="72"/>
      <c r="AN246" s="79"/>
      <c r="AO246" s="72"/>
      <c r="AP246" s="79"/>
      <c r="AQ246" s="72"/>
      <c r="AR246" s="79"/>
    </row>
    <row r="247" spans="18:44" s="1" customFormat="1" ht="123" customHeight="1" x14ac:dyDescent="0.25">
      <c r="R247" s="4"/>
      <c r="S247" s="4"/>
      <c r="T247" s="72"/>
      <c r="U247" s="72"/>
      <c r="V247" s="79"/>
      <c r="W247" s="72"/>
      <c r="X247" s="79"/>
      <c r="Y247" s="72"/>
      <c r="Z247" s="79"/>
      <c r="AA247" s="72"/>
      <c r="AB247" s="79"/>
      <c r="AC247" s="72"/>
      <c r="AD247" s="79"/>
      <c r="AE247" s="72"/>
      <c r="AF247" s="79"/>
      <c r="AG247" s="72"/>
      <c r="AH247" s="79"/>
      <c r="AI247" s="72"/>
      <c r="AJ247" s="79"/>
      <c r="AK247" s="72"/>
      <c r="AL247" s="79"/>
      <c r="AM247" s="72"/>
      <c r="AN247" s="79"/>
      <c r="AO247" s="72"/>
      <c r="AP247" s="79"/>
      <c r="AQ247" s="72"/>
      <c r="AR247" s="79"/>
    </row>
    <row r="248" spans="18:44" s="1" customFormat="1" ht="123" customHeight="1" x14ac:dyDescent="0.25">
      <c r="R248" s="4"/>
      <c r="S248" s="4"/>
      <c r="T248" s="72"/>
      <c r="U248" s="72"/>
      <c r="V248" s="79"/>
      <c r="W248" s="72"/>
      <c r="X248" s="79"/>
      <c r="Y248" s="72"/>
      <c r="Z248" s="79"/>
      <c r="AA248" s="72"/>
      <c r="AB248" s="79"/>
      <c r="AC248" s="72"/>
      <c r="AD248" s="79"/>
      <c r="AE248" s="72"/>
      <c r="AF248" s="79"/>
      <c r="AG248" s="72"/>
      <c r="AH248" s="79"/>
      <c r="AI248" s="72"/>
      <c r="AJ248" s="79"/>
      <c r="AK248" s="72"/>
      <c r="AL248" s="79"/>
      <c r="AM248" s="72"/>
      <c r="AN248" s="79"/>
      <c r="AO248" s="72"/>
      <c r="AP248" s="79"/>
      <c r="AQ248" s="72"/>
      <c r="AR248" s="79"/>
    </row>
    <row r="249" spans="18:44" s="1" customFormat="1" ht="123" customHeight="1" x14ac:dyDescent="0.25">
      <c r="R249" s="4"/>
      <c r="S249" s="4"/>
      <c r="T249" s="72"/>
      <c r="U249" s="72"/>
      <c r="V249" s="79"/>
      <c r="W249" s="72"/>
      <c r="X249" s="79"/>
      <c r="Y249" s="72"/>
      <c r="Z249" s="79"/>
      <c r="AA249" s="72"/>
      <c r="AB249" s="79"/>
      <c r="AC249" s="72"/>
      <c r="AD249" s="79"/>
      <c r="AE249" s="72"/>
      <c r="AF249" s="79"/>
      <c r="AG249" s="72"/>
      <c r="AH249" s="79"/>
      <c r="AI249" s="72"/>
      <c r="AJ249" s="79"/>
      <c r="AK249" s="72"/>
      <c r="AL249" s="79"/>
      <c r="AM249" s="72"/>
      <c r="AN249" s="79"/>
      <c r="AO249" s="72"/>
      <c r="AP249" s="79"/>
      <c r="AQ249" s="72"/>
      <c r="AR249" s="79"/>
    </row>
    <row r="250" spans="18:44" s="1" customFormat="1" ht="123" customHeight="1" x14ac:dyDescent="0.25">
      <c r="R250" s="4"/>
      <c r="S250" s="4"/>
      <c r="T250" s="72"/>
      <c r="U250" s="72"/>
      <c r="V250" s="79"/>
      <c r="W250" s="72"/>
      <c r="X250" s="79"/>
      <c r="Y250" s="72"/>
      <c r="Z250" s="79"/>
      <c r="AA250" s="72"/>
      <c r="AB250" s="79"/>
      <c r="AC250" s="72"/>
      <c r="AD250" s="79"/>
      <c r="AE250" s="72"/>
      <c r="AF250" s="79"/>
      <c r="AG250" s="72"/>
      <c r="AH250" s="79"/>
      <c r="AI250" s="72"/>
      <c r="AJ250" s="79"/>
      <c r="AK250" s="72"/>
      <c r="AL250" s="79"/>
      <c r="AM250" s="72"/>
      <c r="AN250" s="79"/>
      <c r="AO250" s="72"/>
      <c r="AP250" s="79"/>
      <c r="AQ250" s="72"/>
      <c r="AR250" s="79"/>
    </row>
    <row r="251" spans="18:44" s="1" customFormat="1" ht="123" customHeight="1" x14ac:dyDescent="0.25">
      <c r="R251" s="4"/>
      <c r="S251" s="4"/>
      <c r="T251" s="72"/>
      <c r="U251" s="72"/>
      <c r="V251" s="79"/>
      <c r="W251" s="72"/>
      <c r="X251" s="79"/>
      <c r="Y251" s="72"/>
      <c r="Z251" s="79"/>
      <c r="AA251" s="72"/>
      <c r="AB251" s="79"/>
      <c r="AC251" s="72"/>
      <c r="AD251" s="79"/>
      <c r="AE251" s="72"/>
      <c r="AF251" s="79"/>
      <c r="AG251" s="72"/>
      <c r="AH251" s="79"/>
      <c r="AI251" s="72"/>
      <c r="AJ251" s="79"/>
      <c r="AK251" s="72"/>
      <c r="AL251" s="79"/>
      <c r="AM251" s="72"/>
      <c r="AN251" s="79"/>
      <c r="AO251" s="72"/>
      <c r="AP251" s="79"/>
      <c r="AQ251" s="72"/>
      <c r="AR251" s="79"/>
    </row>
    <row r="252" spans="18:44" s="1" customFormat="1" ht="123" customHeight="1" x14ac:dyDescent="0.25">
      <c r="R252" s="4"/>
      <c r="S252" s="4"/>
      <c r="T252" s="72"/>
      <c r="U252" s="72"/>
      <c r="V252" s="79"/>
      <c r="W252" s="72"/>
      <c r="X252" s="79"/>
      <c r="Y252" s="72"/>
      <c r="Z252" s="79"/>
      <c r="AA252" s="72"/>
      <c r="AB252" s="79"/>
      <c r="AC252" s="72"/>
      <c r="AD252" s="79"/>
      <c r="AE252" s="72"/>
      <c r="AF252" s="79"/>
      <c r="AG252" s="72"/>
      <c r="AH252" s="79"/>
      <c r="AI252" s="72"/>
      <c r="AJ252" s="79"/>
      <c r="AK252" s="72"/>
      <c r="AL252" s="79"/>
      <c r="AM252" s="72"/>
      <c r="AN252" s="79"/>
      <c r="AO252" s="72"/>
      <c r="AP252" s="79"/>
      <c r="AQ252" s="72"/>
      <c r="AR252" s="79"/>
    </row>
    <row r="253" spans="18:44" s="1" customFormat="1" ht="123" customHeight="1" x14ac:dyDescent="0.25">
      <c r="R253" s="4"/>
      <c r="S253" s="4"/>
      <c r="T253" s="72"/>
      <c r="U253" s="72"/>
      <c r="V253" s="79"/>
      <c r="W253" s="72"/>
      <c r="X253" s="79"/>
      <c r="Y253" s="72"/>
      <c r="Z253" s="79"/>
      <c r="AA253" s="72"/>
      <c r="AB253" s="79"/>
      <c r="AC253" s="72"/>
      <c r="AD253" s="79"/>
      <c r="AE253" s="72"/>
      <c r="AF253" s="79"/>
      <c r="AG253" s="72"/>
      <c r="AH253" s="79"/>
      <c r="AI253" s="72"/>
      <c r="AJ253" s="79"/>
      <c r="AK253" s="72"/>
      <c r="AL253" s="79"/>
      <c r="AM253" s="72"/>
      <c r="AN253" s="79"/>
      <c r="AO253" s="72"/>
      <c r="AP253" s="79"/>
      <c r="AQ253" s="72"/>
      <c r="AR253" s="79"/>
    </row>
    <row r="254" spans="18:44" s="1" customFormat="1" ht="123" customHeight="1" x14ac:dyDescent="0.25">
      <c r="R254" s="4"/>
      <c r="S254" s="4"/>
      <c r="T254" s="72"/>
      <c r="U254" s="72"/>
      <c r="V254" s="79"/>
      <c r="W254" s="72"/>
      <c r="X254" s="79"/>
      <c r="Y254" s="72"/>
      <c r="Z254" s="79"/>
      <c r="AA254" s="72"/>
      <c r="AB254" s="79"/>
      <c r="AC254" s="72"/>
      <c r="AD254" s="79"/>
      <c r="AE254" s="72"/>
      <c r="AF254" s="79"/>
      <c r="AG254" s="72"/>
      <c r="AH254" s="79"/>
      <c r="AI254" s="72"/>
      <c r="AJ254" s="79"/>
      <c r="AK254" s="72"/>
      <c r="AL254" s="79"/>
      <c r="AM254" s="72"/>
      <c r="AN254" s="79"/>
      <c r="AO254" s="72"/>
      <c r="AP254" s="79"/>
      <c r="AQ254" s="72"/>
      <c r="AR254" s="79"/>
    </row>
    <row r="255" spans="18:44" s="1" customFormat="1" ht="123" customHeight="1" x14ac:dyDescent="0.25">
      <c r="R255" s="4"/>
      <c r="S255" s="4"/>
      <c r="T255" s="72"/>
      <c r="U255" s="72"/>
      <c r="V255" s="79"/>
      <c r="W255" s="72"/>
      <c r="X255" s="79"/>
      <c r="Y255" s="72"/>
      <c r="Z255" s="79"/>
      <c r="AA255" s="72"/>
      <c r="AB255" s="79"/>
      <c r="AC255" s="72"/>
      <c r="AD255" s="79"/>
      <c r="AE255" s="72"/>
      <c r="AF255" s="79"/>
      <c r="AG255" s="72"/>
      <c r="AH255" s="79"/>
      <c r="AI255" s="72"/>
      <c r="AJ255" s="79"/>
      <c r="AK255" s="72"/>
      <c r="AL255" s="79"/>
      <c r="AM255" s="72"/>
      <c r="AN255" s="79"/>
      <c r="AO255" s="72"/>
      <c r="AP255" s="79"/>
      <c r="AQ255" s="72"/>
      <c r="AR255" s="79"/>
    </row>
    <row r="256" spans="18:44" s="1" customFormat="1" ht="123" customHeight="1" x14ac:dyDescent="0.25">
      <c r="R256" s="4"/>
      <c r="S256" s="4"/>
      <c r="T256" s="72"/>
      <c r="U256" s="72"/>
      <c r="V256" s="79"/>
      <c r="W256" s="72"/>
      <c r="X256" s="79"/>
      <c r="Y256" s="72"/>
      <c r="Z256" s="79"/>
      <c r="AA256" s="72"/>
      <c r="AB256" s="79"/>
      <c r="AC256" s="72"/>
      <c r="AD256" s="79"/>
      <c r="AE256" s="72"/>
      <c r="AF256" s="79"/>
      <c r="AG256" s="72"/>
      <c r="AH256" s="79"/>
      <c r="AI256" s="72"/>
      <c r="AJ256" s="79"/>
      <c r="AK256" s="72"/>
      <c r="AL256" s="79"/>
      <c r="AM256" s="72"/>
      <c r="AN256" s="79"/>
      <c r="AO256" s="72"/>
      <c r="AP256" s="79"/>
      <c r="AQ256" s="72"/>
      <c r="AR256" s="79"/>
    </row>
    <row r="257" spans="18:44" s="1" customFormat="1" ht="123" customHeight="1" x14ac:dyDescent="0.25">
      <c r="R257" s="4"/>
      <c r="S257" s="4"/>
      <c r="T257" s="72"/>
      <c r="U257" s="72"/>
      <c r="V257" s="79"/>
      <c r="W257" s="72"/>
      <c r="X257" s="79"/>
      <c r="Y257" s="72"/>
      <c r="Z257" s="79"/>
      <c r="AA257" s="72"/>
      <c r="AB257" s="79"/>
      <c r="AC257" s="72"/>
      <c r="AD257" s="79"/>
      <c r="AE257" s="72"/>
      <c r="AF257" s="79"/>
      <c r="AG257" s="72"/>
      <c r="AH257" s="79"/>
      <c r="AI257" s="72"/>
      <c r="AJ257" s="79"/>
      <c r="AK257" s="72"/>
      <c r="AL257" s="79"/>
      <c r="AM257" s="72"/>
      <c r="AN257" s="79"/>
      <c r="AO257" s="72"/>
      <c r="AP257" s="79"/>
      <c r="AQ257" s="72"/>
      <c r="AR257" s="79"/>
    </row>
    <row r="258" spans="18:44" s="1" customFormat="1" ht="123" customHeight="1" x14ac:dyDescent="0.25">
      <c r="R258" s="4"/>
      <c r="S258" s="4"/>
      <c r="T258" s="72"/>
      <c r="U258" s="72"/>
      <c r="V258" s="79"/>
      <c r="W258" s="72"/>
      <c r="X258" s="79"/>
      <c r="Y258" s="72"/>
      <c r="Z258" s="79"/>
      <c r="AA258" s="72"/>
      <c r="AB258" s="79"/>
      <c r="AC258" s="72"/>
      <c r="AD258" s="79"/>
      <c r="AE258" s="72"/>
      <c r="AF258" s="79"/>
      <c r="AG258" s="72"/>
      <c r="AH258" s="79"/>
      <c r="AI258" s="72"/>
      <c r="AJ258" s="79"/>
      <c r="AK258" s="72"/>
      <c r="AL258" s="79"/>
      <c r="AM258" s="72"/>
      <c r="AN258" s="79"/>
      <c r="AO258" s="72"/>
      <c r="AP258" s="79"/>
      <c r="AQ258" s="72"/>
      <c r="AR258" s="79"/>
    </row>
    <row r="259" spans="18:44" s="1" customFormat="1" ht="123" customHeight="1" x14ac:dyDescent="0.25">
      <c r="R259" s="4"/>
      <c r="S259" s="4"/>
      <c r="T259" s="72"/>
      <c r="U259" s="72"/>
      <c r="V259" s="79"/>
      <c r="W259" s="72"/>
      <c r="X259" s="79"/>
      <c r="Y259" s="72"/>
      <c r="Z259" s="79"/>
      <c r="AA259" s="72"/>
      <c r="AB259" s="79"/>
      <c r="AC259" s="72"/>
      <c r="AD259" s="79"/>
      <c r="AE259" s="72"/>
      <c r="AF259" s="79"/>
      <c r="AG259" s="72"/>
      <c r="AH259" s="79"/>
      <c r="AI259" s="72"/>
      <c r="AJ259" s="79"/>
      <c r="AK259" s="72"/>
      <c r="AL259" s="79"/>
      <c r="AM259" s="72"/>
      <c r="AN259" s="79"/>
      <c r="AO259" s="72"/>
      <c r="AP259" s="79"/>
      <c r="AQ259" s="72"/>
      <c r="AR259" s="79"/>
    </row>
    <row r="260" spans="18:44" s="1" customFormat="1" ht="123" customHeight="1" x14ac:dyDescent="0.25">
      <c r="R260" s="4"/>
      <c r="S260" s="4"/>
      <c r="T260" s="72"/>
      <c r="U260" s="72"/>
      <c r="V260" s="79"/>
      <c r="W260" s="72"/>
      <c r="X260" s="79"/>
      <c r="Y260" s="72"/>
      <c r="Z260" s="79"/>
      <c r="AA260" s="72"/>
      <c r="AB260" s="79"/>
      <c r="AC260" s="72"/>
      <c r="AD260" s="79"/>
      <c r="AE260" s="72"/>
      <c r="AF260" s="79"/>
      <c r="AG260" s="72"/>
      <c r="AH260" s="79"/>
      <c r="AI260" s="72"/>
      <c r="AJ260" s="79"/>
      <c r="AK260" s="72"/>
      <c r="AL260" s="79"/>
      <c r="AM260" s="72"/>
      <c r="AN260" s="79"/>
      <c r="AO260" s="72"/>
      <c r="AP260" s="79"/>
      <c r="AQ260" s="72"/>
      <c r="AR260" s="79"/>
    </row>
    <row r="261" spans="18:44" s="1" customFormat="1" ht="123" customHeight="1" x14ac:dyDescent="0.25">
      <c r="R261" s="4"/>
      <c r="S261" s="4"/>
      <c r="T261" s="72"/>
      <c r="U261" s="72"/>
      <c r="V261" s="79"/>
      <c r="W261" s="72"/>
      <c r="X261" s="79"/>
      <c r="Y261" s="72"/>
      <c r="Z261" s="79"/>
      <c r="AA261" s="72"/>
      <c r="AB261" s="79"/>
      <c r="AC261" s="72"/>
      <c r="AD261" s="79"/>
      <c r="AE261" s="72"/>
      <c r="AF261" s="79"/>
      <c r="AG261" s="72"/>
      <c r="AH261" s="79"/>
      <c r="AI261" s="72"/>
      <c r="AJ261" s="79"/>
      <c r="AK261" s="72"/>
      <c r="AL261" s="79"/>
      <c r="AM261" s="72"/>
      <c r="AN261" s="79"/>
      <c r="AO261" s="72"/>
      <c r="AP261" s="79"/>
      <c r="AQ261" s="72"/>
      <c r="AR261" s="79"/>
    </row>
    <row r="262" spans="18:44" s="1" customFormat="1" ht="123" customHeight="1" x14ac:dyDescent="0.25">
      <c r="R262" s="4"/>
      <c r="S262" s="4"/>
      <c r="T262" s="72"/>
      <c r="U262" s="72"/>
      <c r="V262" s="79"/>
      <c r="W262" s="72"/>
      <c r="X262" s="79"/>
      <c r="Y262" s="72"/>
      <c r="Z262" s="79"/>
      <c r="AA262" s="72"/>
      <c r="AB262" s="79"/>
      <c r="AC262" s="72"/>
      <c r="AD262" s="79"/>
      <c r="AE262" s="72"/>
      <c r="AF262" s="79"/>
      <c r="AG262" s="72"/>
      <c r="AH262" s="79"/>
      <c r="AI262" s="72"/>
      <c r="AJ262" s="79"/>
      <c r="AK262" s="72"/>
      <c r="AL262" s="79"/>
      <c r="AM262" s="72"/>
      <c r="AN262" s="79"/>
      <c r="AO262" s="72"/>
      <c r="AP262" s="79"/>
      <c r="AQ262" s="72"/>
      <c r="AR262" s="79"/>
    </row>
    <row r="263" spans="18:44" s="1" customFormat="1" ht="123" customHeight="1" x14ac:dyDescent="0.25">
      <c r="R263" s="4"/>
      <c r="S263" s="4"/>
      <c r="T263" s="72"/>
      <c r="U263" s="72"/>
      <c r="V263" s="79"/>
      <c r="W263" s="72"/>
      <c r="X263" s="79"/>
      <c r="Y263" s="72"/>
      <c r="Z263" s="79"/>
      <c r="AA263" s="72"/>
      <c r="AB263" s="79"/>
      <c r="AC263" s="72"/>
      <c r="AD263" s="79"/>
      <c r="AE263" s="72"/>
      <c r="AF263" s="79"/>
      <c r="AG263" s="72"/>
      <c r="AH263" s="79"/>
      <c r="AI263" s="72"/>
      <c r="AJ263" s="79"/>
      <c r="AK263" s="72"/>
      <c r="AL263" s="79"/>
      <c r="AM263" s="72"/>
      <c r="AN263" s="79"/>
      <c r="AO263" s="72"/>
      <c r="AP263" s="79"/>
      <c r="AQ263" s="72"/>
      <c r="AR263" s="79"/>
    </row>
    <row r="264" spans="18:44" s="1" customFormat="1" ht="123" customHeight="1" x14ac:dyDescent="0.25">
      <c r="R264" s="4"/>
      <c r="S264" s="4"/>
      <c r="T264" s="72"/>
      <c r="U264" s="72"/>
      <c r="V264" s="79"/>
      <c r="W264" s="72"/>
      <c r="X264" s="79"/>
      <c r="Y264" s="72"/>
      <c r="Z264" s="79"/>
      <c r="AA264" s="72"/>
      <c r="AB264" s="79"/>
      <c r="AC264" s="72"/>
      <c r="AD264" s="79"/>
      <c r="AE264" s="72"/>
      <c r="AF264" s="79"/>
      <c r="AG264" s="72"/>
      <c r="AH264" s="79"/>
      <c r="AI264" s="72"/>
      <c r="AJ264" s="79"/>
      <c r="AK264" s="72"/>
      <c r="AL264" s="79"/>
      <c r="AM264" s="72"/>
      <c r="AN264" s="79"/>
      <c r="AO264" s="72"/>
      <c r="AP264" s="79"/>
      <c r="AQ264" s="72"/>
      <c r="AR264" s="79"/>
    </row>
    <row r="265" spans="18:44" s="1" customFormat="1" ht="123" customHeight="1" x14ac:dyDescent="0.25">
      <c r="R265" s="4"/>
      <c r="S265" s="4"/>
      <c r="T265" s="72"/>
      <c r="U265" s="72"/>
      <c r="V265" s="79"/>
      <c r="W265" s="72"/>
      <c r="X265" s="79"/>
      <c r="Y265" s="72"/>
      <c r="Z265" s="79"/>
      <c r="AA265" s="72"/>
      <c r="AB265" s="79"/>
      <c r="AC265" s="72"/>
      <c r="AD265" s="79"/>
      <c r="AE265" s="72"/>
      <c r="AF265" s="79"/>
      <c r="AG265" s="72"/>
      <c r="AH265" s="79"/>
      <c r="AI265" s="72"/>
      <c r="AJ265" s="79"/>
      <c r="AK265" s="72"/>
      <c r="AL265" s="79"/>
      <c r="AM265" s="72"/>
      <c r="AN265" s="79"/>
      <c r="AO265" s="72"/>
      <c r="AP265" s="79"/>
      <c r="AQ265" s="72"/>
      <c r="AR265" s="79"/>
    </row>
    <row r="266" spans="18:44" s="1" customFormat="1" ht="123" customHeight="1" x14ac:dyDescent="0.25">
      <c r="R266" s="4"/>
      <c r="S266" s="4"/>
      <c r="T266" s="72"/>
      <c r="U266" s="72"/>
      <c r="V266" s="79"/>
      <c r="W266" s="72"/>
      <c r="X266" s="79"/>
      <c r="Y266" s="72"/>
      <c r="Z266" s="79"/>
      <c r="AA266" s="72"/>
      <c r="AB266" s="79"/>
      <c r="AC266" s="72"/>
      <c r="AD266" s="79"/>
      <c r="AE266" s="72"/>
      <c r="AF266" s="79"/>
      <c r="AG266" s="72"/>
      <c r="AH266" s="79"/>
      <c r="AI266" s="72"/>
      <c r="AJ266" s="79"/>
      <c r="AK266" s="72"/>
      <c r="AL266" s="79"/>
      <c r="AM266" s="72"/>
      <c r="AN266" s="79"/>
      <c r="AO266" s="72"/>
      <c r="AP266" s="79"/>
      <c r="AQ266" s="72"/>
      <c r="AR266" s="79"/>
    </row>
    <row r="267" spans="18:44" s="1" customFormat="1" ht="123" customHeight="1" x14ac:dyDescent="0.25">
      <c r="R267" s="4"/>
      <c r="S267" s="4"/>
      <c r="T267" s="72"/>
      <c r="U267" s="72"/>
      <c r="V267" s="79"/>
      <c r="W267" s="72"/>
      <c r="X267" s="79"/>
      <c r="Y267" s="72"/>
      <c r="Z267" s="79"/>
      <c r="AA267" s="72"/>
      <c r="AB267" s="79"/>
      <c r="AC267" s="72"/>
      <c r="AD267" s="79"/>
      <c r="AE267" s="72"/>
      <c r="AF267" s="79"/>
      <c r="AG267" s="72"/>
      <c r="AH267" s="79"/>
      <c r="AI267" s="72"/>
      <c r="AJ267" s="79"/>
      <c r="AK267" s="72"/>
      <c r="AL267" s="79"/>
      <c r="AM267" s="72"/>
      <c r="AN267" s="79"/>
      <c r="AO267" s="72"/>
      <c r="AP267" s="79"/>
      <c r="AQ267" s="72"/>
      <c r="AR267" s="79"/>
    </row>
    <row r="268" spans="18:44" s="1" customFormat="1" ht="123" customHeight="1" x14ac:dyDescent="0.25">
      <c r="R268" s="4"/>
      <c r="S268" s="4"/>
      <c r="T268" s="72"/>
      <c r="U268" s="72"/>
      <c r="V268" s="79"/>
      <c r="W268" s="72"/>
      <c r="X268" s="79"/>
      <c r="Y268" s="72"/>
      <c r="Z268" s="79"/>
      <c r="AA268" s="72"/>
      <c r="AB268" s="79"/>
      <c r="AC268" s="72"/>
      <c r="AD268" s="79"/>
      <c r="AE268" s="72"/>
      <c r="AF268" s="79"/>
      <c r="AG268" s="72"/>
      <c r="AH268" s="79"/>
      <c r="AI268" s="72"/>
      <c r="AJ268" s="79"/>
      <c r="AK268" s="72"/>
      <c r="AL268" s="79"/>
      <c r="AM268" s="72"/>
      <c r="AN268" s="79"/>
      <c r="AO268" s="72"/>
      <c r="AP268" s="79"/>
      <c r="AQ268" s="72"/>
      <c r="AR268" s="79"/>
    </row>
    <row r="269" spans="18:44" s="1" customFormat="1" ht="123" customHeight="1" x14ac:dyDescent="0.25">
      <c r="R269" s="4"/>
      <c r="S269" s="4"/>
      <c r="T269" s="72"/>
      <c r="U269" s="72"/>
      <c r="V269" s="79"/>
      <c r="W269" s="72"/>
      <c r="X269" s="79"/>
      <c r="Y269" s="72"/>
      <c r="Z269" s="79"/>
      <c r="AA269" s="72"/>
      <c r="AB269" s="79"/>
      <c r="AC269" s="72"/>
      <c r="AD269" s="79"/>
      <c r="AE269" s="72"/>
      <c r="AF269" s="79"/>
      <c r="AG269" s="72"/>
      <c r="AH269" s="79"/>
      <c r="AI269" s="72"/>
      <c r="AJ269" s="79"/>
      <c r="AK269" s="72"/>
      <c r="AL269" s="79"/>
      <c r="AM269" s="72"/>
      <c r="AN269" s="79"/>
      <c r="AO269" s="72"/>
      <c r="AP269" s="79"/>
      <c r="AQ269" s="72"/>
      <c r="AR269" s="79"/>
    </row>
    <row r="270" spans="18:44" s="1" customFormat="1" ht="123" customHeight="1" x14ac:dyDescent="0.25">
      <c r="R270" s="4"/>
      <c r="S270" s="4"/>
      <c r="T270" s="72"/>
      <c r="U270" s="72"/>
      <c r="V270" s="79"/>
      <c r="W270" s="72"/>
      <c r="X270" s="79"/>
      <c r="Y270" s="72"/>
      <c r="Z270" s="79"/>
      <c r="AA270" s="72"/>
      <c r="AB270" s="79"/>
      <c r="AC270" s="72"/>
      <c r="AD270" s="79"/>
      <c r="AE270" s="72"/>
      <c r="AF270" s="79"/>
      <c r="AG270" s="72"/>
      <c r="AH270" s="79"/>
      <c r="AI270" s="72"/>
      <c r="AJ270" s="79"/>
      <c r="AK270" s="72"/>
      <c r="AL270" s="79"/>
      <c r="AM270" s="72"/>
      <c r="AN270" s="79"/>
      <c r="AO270" s="72"/>
      <c r="AP270" s="79"/>
      <c r="AQ270" s="72"/>
      <c r="AR270" s="79"/>
    </row>
    <row r="271" spans="18:44" s="1" customFormat="1" ht="123" customHeight="1" x14ac:dyDescent="0.25">
      <c r="R271" s="4"/>
      <c r="S271" s="4"/>
      <c r="T271" s="72"/>
      <c r="U271" s="72"/>
      <c r="V271" s="79"/>
      <c r="W271" s="72"/>
      <c r="X271" s="79"/>
      <c r="Y271" s="72"/>
      <c r="Z271" s="79"/>
      <c r="AA271" s="72"/>
      <c r="AB271" s="79"/>
      <c r="AC271" s="72"/>
      <c r="AD271" s="79"/>
      <c r="AE271" s="72"/>
      <c r="AF271" s="79"/>
      <c r="AG271" s="72"/>
      <c r="AH271" s="79"/>
      <c r="AI271" s="72"/>
      <c r="AJ271" s="79"/>
      <c r="AK271" s="72"/>
      <c r="AL271" s="79"/>
      <c r="AM271" s="72"/>
      <c r="AN271" s="79"/>
      <c r="AO271" s="72"/>
      <c r="AP271" s="79"/>
      <c r="AQ271" s="72"/>
      <c r="AR271" s="79"/>
    </row>
    <row r="272" spans="18:44" s="1" customFormat="1" ht="123" customHeight="1" x14ac:dyDescent="0.25">
      <c r="R272" s="4"/>
      <c r="S272" s="4"/>
      <c r="T272" s="72"/>
      <c r="U272" s="72"/>
      <c r="V272" s="79"/>
      <c r="W272" s="72"/>
      <c r="X272" s="79"/>
      <c r="Y272" s="72"/>
      <c r="Z272" s="79"/>
      <c r="AA272" s="72"/>
      <c r="AB272" s="79"/>
      <c r="AC272" s="72"/>
      <c r="AD272" s="79"/>
      <c r="AE272" s="72"/>
      <c r="AF272" s="79"/>
      <c r="AG272" s="72"/>
      <c r="AH272" s="79"/>
      <c r="AI272" s="72"/>
      <c r="AJ272" s="79"/>
      <c r="AK272" s="72"/>
      <c r="AL272" s="79"/>
      <c r="AM272" s="72"/>
      <c r="AN272" s="79"/>
      <c r="AO272" s="72"/>
      <c r="AP272" s="79"/>
      <c r="AQ272" s="72"/>
      <c r="AR272" s="79"/>
    </row>
    <row r="273" spans="18:44" s="1" customFormat="1" ht="123" customHeight="1" x14ac:dyDescent="0.25">
      <c r="R273" s="4"/>
      <c r="S273" s="4"/>
      <c r="T273" s="72"/>
      <c r="U273" s="72"/>
      <c r="V273" s="79"/>
      <c r="W273" s="72"/>
      <c r="X273" s="79"/>
      <c r="Y273" s="72"/>
      <c r="Z273" s="79"/>
      <c r="AA273" s="72"/>
      <c r="AB273" s="79"/>
      <c r="AC273" s="72"/>
      <c r="AD273" s="79"/>
      <c r="AE273" s="72"/>
      <c r="AF273" s="79"/>
      <c r="AG273" s="72"/>
      <c r="AH273" s="79"/>
      <c r="AI273" s="72"/>
      <c r="AJ273" s="79"/>
      <c r="AK273" s="72"/>
      <c r="AL273" s="79"/>
      <c r="AM273" s="72"/>
      <c r="AN273" s="79"/>
      <c r="AO273" s="72"/>
      <c r="AP273" s="79"/>
      <c r="AQ273" s="72"/>
      <c r="AR273" s="79"/>
    </row>
    <row r="274" spans="18:44" s="1" customFormat="1" ht="123" customHeight="1" x14ac:dyDescent="0.25">
      <c r="R274" s="4"/>
      <c r="S274" s="4"/>
      <c r="T274" s="72"/>
      <c r="U274" s="72"/>
      <c r="V274" s="79"/>
      <c r="W274" s="72"/>
      <c r="X274" s="79"/>
      <c r="Y274" s="72"/>
      <c r="Z274" s="79"/>
      <c r="AA274" s="72"/>
      <c r="AB274" s="79"/>
      <c r="AC274" s="72"/>
      <c r="AD274" s="79"/>
      <c r="AE274" s="72"/>
      <c r="AF274" s="79"/>
      <c r="AG274" s="72"/>
      <c r="AH274" s="79"/>
      <c r="AI274" s="72"/>
      <c r="AJ274" s="79"/>
      <c r="AK274" s="72"/>
      <c r="AL274" s="79"/>
      <c r="AM274" s="72"/>
      <c r="AN274" s="79"/>
      <c r="AO274" s="72"/>
      <c r="AP274" s="79"/>
      <c r="AQ274" s="72"/>
      <c r="AR274" s="79"/>
    </row>
    <row r="275" spans="18:44" s="1" customFormat="1" ht="123" customHeight="1" x14ac:dyDescent="0.25">
      <c r="R275" s="4"/>
      <c r="S275" s="4"/>
      <c r="T275" s="72"/>
      <c r="U275" s="72"/>
      <c r="V275" s="79"/>
      <c r="W275" s="72"/>
      <c r="X275" s="79"/>
      <c r="Y275" s="72"/>
      <c r="Z275" s="79"/>
      <c r="AA275" s="72"/>
      <c r="AB275" s="79"/>
      <c r="AC275" s="72"/>
      <c r="AD275" s="79"/>
      <c r="AE275" s="72"/>
      <c r="AF275" s="79"/>
      <c r="AG275" s="72"/>
      <c r="AH275" s="79"/>
      <c r="AI275" s="72"/>
      <c r="AJ275" s="79"/>
      <c r="AK275" s="72"/>
      <c r="AL275" s="79"/>
      <c r="AM275" s="72"/>
      <c r="AN275" s="79"/>
      <c r="AO275" s="72"/>
      <c r="AP275" s="79"/>
      <c r="AQ275" s="72"/>
      <c r="AR275" s="79"/>
    </row>
    <row r="276" spans="18:44" s="1" customFormat="1" ht="123" customHeight="1" x14ac:dyDescent="0.25">
      <c r="R276" s="4"/>
      <c r="S276" s="4"/>
      <c r="T276" s="72"/>
      <c r="U276" s="72"/>
      <c r="V276" s="79"/>
      <c r="W276" s="72"/>
      <c r="X276" s="79"/>
      <c r="Y276" s="72"/>
      <c r="Z276" s="79"/>
      <c r="AA276" s="72"/>
      <c r="AB276" s="79"/>
      <c r="AC276" s="72"/>
      <c r="AD276" s="79"/>
      <c r="AE276" s="72"/>
      <c r="AF276" s="79"/>
      <c r="AG276" s="72"/>
      <c r="AH276" s="79"/>
      <c r="AI276" s="72"/>
      <c r="AJ276" s="79"/>
      <c r="AK276" s="72"/>
      <c r="AL276" s="79"/>
      <c r="AM276" s="72"/>
      <c r="AN276" s="79"/>
      <c r="AO276" s="72"/>
      <c r="AP276" s="79"/>
      <c r="AQ276" s="72"/>
      <c r="AR276" s="79"/>
    </row>
    <row r="277" spans="18:44" s="1" customFormat="1" ht="123" customHeight="1" x14ac:dyDescent="0.25">
      <c r="R277" s="4"/>
      <c r="S277" s="4"/>
      <c r="T277" s="72"/>
      <c r="U277" s="72"/>
      <c r="V277" s="79"/>
      <c r="W277" s="72"/>
      <c r="X277" s="79"/>
      <c r="Y277" s="72"/>
      <c r="Z277" s="79"/>
      <c r="AA277" s="72"/>
      <c r="AB277" s="79"/>
      <c r="AC277" s="72"/>
      <c r="AD277" s="79"/>
      <c r="AE277" s="72"/>
      <c r="AF277" s="79"/>
      <c r="AG277" s="72"/>
      <c r="AH277" s="79"/>
      <c r="AI277" s="72"/>
      <c r="AJ277" s="79"/>
      <c r="AK277" s="72"/>
      <c r="AL277" s="79"/>
      <c r="AM277" s="72"/>
      <c r="AN277" s="79"/>
      <c r="AO277" s="72"/>
      <c r="AP277" s="79"/>
      <c r="AQ277" s="72"/>
      <c r="AR277" s="79"/>
    </row>
    <row r="278" spans="18:44" s="1" customFormat="1" ht="123" customHeight="1" x14ac:dyDescent="0.25">
      <c r="R278" s="4"/>
      <c r="S278" s="4"/>
      <c r="T278" s="72"/>
      <c r="U278" s="72"/>
      <c r="V278" s="79"/>
      <c r="W278" s="72"/>
      <c r="X278" s="79"/>
      <c r="Y278" s="72"/>
      <c r="Z278" s="79"/>
      <c r="AA278" s="72"/>
      <c r="AB278" s="79"/>
      <c r="AC278" s="72"/>
      <c r="AD278" s="79"/>
      <c r="AE278" s="72"/>
      <c r="AF278" s="79"/>
      <c r="AG278" s="72"/>
      <c r="AH278" s="79"/>
      <c r="AI278" s="72"/>
      <c r="AJ278" s="79"/>
      <c r="AK278" s="72"/>
      <c r="AL278" s="79"/>
      <c r="AM278" s="72"/>
      <c r="AN278" s="79"/>
      <c r="AO278" s="72"/>
      <c r="AP278" s="79"/>
      <c r="AQ278" s="72"/>
      <c r="AR278" s="79"/>
    </row>
    <row r="279" spans="18:44" s="1" customFormat="1" ht="123" customHeight="1" x14ac:dyDescent="0.25">
      <c r="R279" s="4"/>
      <c r="S279" s="4"/>
      <c r="T279" s="72"/>
      <c r="U279" s="72"/>
      <c r="V279" s="79"/>
      <c r="W279" s="72"/>
      <c r="X279" s="79"/>
      <c r="Y279" s="72"/>
      <c r="Z279" s="79"/>
      <c r="AA279" s="72"/>
      <c r="AB279" s="79"/>
      <c r="AC279" s="72"/>
      <c r="AD279" s="79"/>
      <c r="AE279" s="72"/>
      <c r="AF279" s="79"/>
      <c r="AG279" s="72"/>
      <c r="AH279" s="79"/>
      <c r="AI279" s="72"/>
      <c r="AJ279" s="79"/>
      <c r="AK279" s="72"/>
      <c r="AL279" s="79"/>
      <c r="AM279" s="72"/>
      <c r="AN279" s="79"/>
      <c r="AO279" s="72"/>
      <c r="AP279" s="79"/>
      <c r="AQ279" s="72"/>
      <c r="AR279" s="79"/>
    </row>
    <row r="280" spans="18:44" s="1" customFormat="1" ht="123" customHeight="1" x14ac:dyDescent="0.25">
      <c r="R280" s="4"/>
      <c r="S280" s="4"/>
      <c r="T280" s="72"/>
      <c r="U280" s="72"/>
      <c r="V280" s="79"/>
      <c r="W280" s="72"/>
      <c r="X280" s="79"/>
      <c r="Y280" s="72"/>
      <c r="Z280" s="79"/>
      <c r="AA280" s="72"/>
      <c r="AB280" s="79"/>
      <c r="AC280" s="72"/>
      <c r="AD280" s="79"/>
      <c r="AE280" s="72"/>
      <c r="AF280" s="79"/>
      <c r="AG280" s="72"/>
      <c r="AH280" s="79"/>
      <c r="AI280" s="72"/>
      <c r="AJ280" s="79"/>
      <c r="AK280" s="72"/>
      <c r="AL280" s="79"/>
      <c r="AM280" s="72"/>
      <c r="AN280" s="79"/>
      <c r="AO280" s="72"/>
      <c r="AP280" s="79"/>
      <c r="AQ280" s="72"/>
      <c r="AR280" s="79"/>
    </row>
    <row r="281" spans="18:44" s="1" customFormat="1" ht="123" customHeight="1" x14ac:dyDescent="0.25">
      <c r="R281" s="4"/>
      <c r="S281" s="4"/>
      <c r="T281" s="72"/>
      <c r="U281" s="72"/>
      <c r="V281" s="79"/>
      <c r="W281" s="72"/>
      <c r="X281" s="79"/>
      <c r="Y281" s="72"/>
      <c r="Z281" s="79"/>
      <c r="AA281" s="72"/>
      <c r="AB281" s="79"/>
      <c r="AC281" s="72"/>
      <c r="AD281" s="79"/>
      <c r="AE281" s="72"/>
      <c r="AF281" s="79"/>
      <c r="AG281" s="72"/>
      <c r="AH281" s="79"/>
      <c r="AI281" s="72"/>
      <c r="AJ281" s="79"/>
      <c r="AK281" s="72"/>
      <c r="AL281" s="79"/>
      <c r="AM281" s="72"/>
      <c r="AN281" s="79"/>
      <c r="AO281" s="72"/>
      <c r="AP281" s="79"/>
      <c r="AQ281" s="72"/>
      <c r="AR281" s="79"/>
    </row>
    <row r="282" spans="18:44" s="1" customFormat="1" ht="123" customHeight="1" x14ac:dyDescent="0.25">
      <c r="R282" s="4"/>
      <c r="S282" s="4"/>
      <c r="T282" s="72"/>
      <c r="U282" s="72"/>
      <c r="V282" s="79"/>
      <c r="W282" s="72"/>
      <c r="X282" s="79"/>
      <c r="Y282" s="72"/>
      <c r="Z282" s="79"/>
      <c r="AA282" s="72"/>
      <c r="AB282" s="79"/>
      <c r="AC282" s="72"/>
      <c r="AD282" s="79"/>
      <c r="AE282" s="72"/>
      <c r="AF282" s="79"/>
      <c r="AG282" s="72"/>
      <c r="AH282" s="79"/>
      <c r="AI282" s="72"/>
      <c r="AJ282" s="79"/>
      <c r="AK282" s="72"/>
      <c r="AL282" s="79"/>
      <c r="AM282" s="72"/>
      <c r="AN282" s="79"/>
      <c r="AO282" s="72"/>
      <c r="AP282" s="79"/>
      <c r="AQ282" s="72"/>
      <c r="AR282" s="79"/>
    </row>
    <row r="283" spans="18:44" s="1" customFormat="1" ht="123" customHeight="1" x14ac:dyDescent="0.25">
      <c r="R283" s="4"/>
      <c r="S283" s="4"/>
      <c r="T283" s="72"/>
      <c r="U283" s="72"/>
      <c r="V283" s="79"/>
      <c r="W283" s="72"/>
      <c r="X283" s="79"/>
      <c r="Y283" s="72"/>
      <c r="Z283" s="79"/>
      <c r="AA283" s="72"/>
      <c r="AB283" s="79"/>
      <c r="AC283" s="72"/>
      <c r="AD283" s="79"/>
      <c r="AE283" s="72"/>
      <c r="AF283" s="79"/>
      <c r="AG283" s="72"/>
      <c r="AH283" s="79"/>
      <c r="AI283" s="72"/>
      <c r="AJ283" s="79"/>
      <c r="AK283" s="72"/>
      <c r="AL283" s="79"/>
      <c r="AM283" s="72"/>
      <c r="AN283" s="79"/>
      <c r="AO283" s="72"/>
      <c r="AP283" s="79"/>
      <c r="AQ283" s="72"/>
      <c r="AR283" s="79"/>
    </row>
    <row r="284" spans="18:44" s="1" customFormat="1" ht="123" customHeight="1" x14ac:dyDescent="0.25">
      <c r="R284" s="4"/>
      <c r="S284" s="4"/>
      <c r="T284" s="72"/>
      <c r="U284" s="72"/>
      <c r="V284" s="79"/>
      <c r="W284" s="72"/>
      <c r="X284" s="79"/>
      <c r="Y284" s="72"/>
      <c r="Z284" s="79"/>
      <c r="AA284" s="72"/>
      <c r="AB284" s="79"/>
      <c r="AC284" s="72"/>
      <c r="AD284" s="79"/>
      <c r="AE284" s="72"/>
      <c r="AF284" s="79"/>
      <c r="AG284" s="72"/>
      <c r="AH284" s="79"/>
      <c r="AI284" s="72"/>
      <c r="AJ284" s="79"/>
      <c r="AK284" s="72"/>
      <c r="AL284" s="79"/>
      <c r="AM284" s="72"/>
      <c r="AN284" s="79"/>
      <c r="AO284" s="72"/>
      <c r="AP284" s="79"/>
      <c r="AQ284" s="72"/>
      <c r="AR284" s="79"/>
    </row>
    <row r="285" spans="18:44" s="1" customFormat="1" ht="123" customHeight="1" x14ac:dyDescent="0.25">
      <c r="R285" s="4"/>
      <c r="S285" s="4"/>
      <c r="T285" s="72"/>
      <c r="U285" s="72"/>
      <c r="V285" s="79"/>
      <c r="W285" s="72"/>
      <c r="X285" s="79"/>
      <c r="Y285" s="72"/>
      <c r="Z285" s="79"/>
      <c r="AA285" s="72"/>
      <c r="AB285" s="79"/>
      <c r="AC285" s="72"/>
      <c r="AD285" s="79"/>
      <c r="AE285" s="72"/>
      <c r="AF285" s="79"/>
      <c r="AG285" s="72"/>
      <c r="AH285" s="79"/>
      <c r="AI285" s="72"/>
      <c r="AJ285" s="79"/>
      <c r="AK285" s="72"/>
      <c r="AL285" s="79"/>
      <c r="AM285" s="72"/>
      <c r="AN285" s="79"/>
      <c r="AO285" s="72"/>
      <c r="AP285" s="79"/>
      <c r="AQ285" s="72"/>
      <c r="AR285" s="79"/>
    </row>
    <row r="286" spans="18:44" s="1" customFormat="1" ht="123" customHeight="1" x14ac:dyDescent="0.25">
      <c r="R286" s="4"/>
      <c r="S286" s="4"/>
      <c r="T286" s="72"/>
      <c r="U286" s="72"/>
      <c r="V286" s="79"/>
      <c r="W286" s="72"/>
      <c r="X286" s="79"/>
      <c r="Y286" s="72"/>
      <c r="Z286" s="79"/>
      <c r="AA286" s="72"/>
      <c r="AB286" s="79"/>
      <c r="AC286" s="72"/>
      <c r="AD286" s="79"/>
      <c r="AE286" s="72"/>
      <c r="AF286" s="79"/>
      <c r="AG286" s="72"/>
      <c r="AH286" s="79"/>
      <c r="AI286" s="72"/>
      <c r="AJ286" s="79"/>
      <c r="AK286" s="72"/>
      <c r="AL286" s="79"/>
      <c r="AM286" s="72"/>
      <c r="AN286" s="79"/>
      <c r="AO286" s="72"/>
      <c r="AP286" s="79"/>
      <c r="AQ286" s="72"/>
      <c r="AR286" s="79"/>
    </row>
    <row r="287" spans="18:44" s="1" customFormat="1" ht="123" customHeight="1" x14ac:dyDescent="0.25">
      <c r="R287" s="4"/>
      <c r="S287" s="4"/>
      <c r="T287" s="72"/>
      <c r="U287" s="72"/>
      <c r="V287" s="79"/>
      <c r="W287" s="72"/>
      <c r="X287" s="79"/>
      <c r="Y287" s="72"/>
      <c r="Z287" s="79"/>
      <c r="AA287" s="72"/>
      <c r="AB287" s="79"/>
      <c r="AC287" s="72"/>
      <c r="AD287" s="79"/>
      <c r="AE287" s="72"/>
      <c r="AF287" s="79"/>
      <c r="AG287" s="72"/>
      <c r="AH287" s="79"/>
      <c r="AI287" s="72"/>
      <c r="AJ287" s="79"/>
      <c r="AK287" s="72"/>
      <c r="AL287" s="79"/>
      <c r="AM287" s="72"/>
      <c r="AN287" s="79"/>
      <c r="AO287" s="72"/>
      <c r="AP287" s="79"/>
      <c r="AQ287" s="72"/>
      <c r="AR287" s="79"/>
    </row>
    <row r="288" spans="18:44" s="1" customFormat="1" ht="123" customHeight="1" x14ac:dyDescent="0.25">
      <c r="R288" s="4"/>
      <c r="S288" s="4"/>
      <c r="T288" s="72"/>
      <c r="U288" s="72"/>
      <c r="V288" s="79"/>
      <c r="W288" s="72"/>
      <c r="X288" s="79"/>
      <c r="Y288" s="72"/>
      <c r="Z288" s="79"/>
      <c r="AA288" s="72"/>
      <c r="AB288" s="79"/>
      <c r="AC288" s="72"/>
      <c r="AD288" s="79"/>
      <c r="AE288" s="72"/>
      <c r="AF288" s="79"/>
      <c r="AG288" s="72"/>
      <c r="AH288" s="79"/>
      <c r="AI288" s="72"/>
      <c r="AJ288" s="79"/>
      <c r="AK288" s="72"/>
      <c r="AL288" s="79"/>
      <c r="AM288" s="72"/>
      <c r="AN288" s="79"/>
      <c r="AO288" s="72"/>
      <c r="AP288" s="79"/>
      <c r="AQ288" s="72"/>
      <c r="AR288" s="79"/>
    </row>
    <row r="289" spans="18:44" s="1" customFormat="1" ht="123" customHeight="1" x14ac:dyDescent="0.25">
      <c r="R289" s="4"/>
      <c r="S289" s="4"/>
      <c r="T289" s="72"/>
      <c r="U289" s="72"/>
      <c r="V289" s="79"/>
      <c r="W289" s="72"/>
      <c r="X289" s="79"/>
      <c r="Y289" s="72"/>
      <c r="Z289" s="79"/>
      <c r="AA289" s="72"/>
      <c r="AB289" s="79"/>
      <c r="AC289" s="72"/>
      <c r="AD289" s="79"/>
      <c r="AE289" s="72"/>
      <c r="AF289" s="79"/>
      <c r="AG289" s="72"/>
      <c r="AH289" s="79"/>
      <c r="AI289" s="72"/>
      <c r="AJ289" s="79"/>
      <c r="AK289" s="72"/>
      <c r="AL289" s="79"/>
      <c r="AM289" s="72"/>
      <c r="AN289" s="79"/>
      <c r="AO289" s="72"/>
      <c r="AP289" s="79"/>
      <c r="AQ289" s="72"/>
      <c r="AR289" s="79"/>
    </row>
    <row r="290" spans="18:44" s="1" customFormat="1" ht="123" customHeight="1" x14ac:dyDescent="0.25">
      <c r="R290" s="4"/>
      <c r="S290" s="4"/>
      <c r="T290" s="72"/>
      <c r="U290" s="72"/>
      <c r="V290" s="79"/>
      <c r="W290" s="72"/>
      <c r="X290" s="79"/>
      <c r="Y290" s="72"/>
      <c r="Z290" s="79"/>
      <c r="AA290" s="72"/>
      <c r="AB290" s="79"/>
      <c r="AC290" s="72"/>
      <c r="AD290" s="79"/>
      <c r="AE290" s="72"/>
      <c r="AF290" s="79"/>
      <c r="AG290" s="72"/>
      <c r="AH290" s="79"/>
      <c r="AI290" s="72"/>
      <c r="AJ290" s="79"/>
      <c r="AK290" s="72"/>
      <c r="AL290" s="79"/>
      <c r="AM290" s="72"/>
      <c r="AN290" s="79"/>
      <c r="AO290" s="72"/>
      <c r="AP290" s="79"/>
      <c r="AQ290" s="72"/>
      <c r="AR290" s="79"/>
    </row>
    <row r="291" spans="18:44" s="1" customFormat="1" ht="123" customHeight="1" x14ac:dyDescent="0.25">
      <c r="R291" s="4"/>
      <c r="S291" s="4"/>
      <c r="T291" s="72"/>
      <c r="U291" s="72"/>
      <c r="V291" s="79"/>
      <c r="W291" s="72"/>
      <c r="X291" s="79"/>
      <c r="Y291" s="72"/>
      <c r="Z291" s="79"/>
      <c r="AA291" s="72"/>
      <c r="AB291" s="79"/>
      <c r="AC291" s="72"/>
      <c r="AD291" s="79"/>
      <c r="AE291" s="72"/>
      <c r="AF291" s="79"/>
      <c r="AG291" s="72"/>
      <c r="AH291" s="79"/>
      <c r="AI291" s="72"/>
      <c r="AJ291" s="79"/>
      <c r="AK291" s="72"/>
      <c r="AL291" s="79"/>
      <c r="AM291" s="72"/>
      <c r="AN291" s="79"/>
      <c r="AO291" s="72"/>
      <c r="AP291" s="79"/>
      <c r="AQ291" s="72"/>
      <c r="AR291" s="79"/>
    </row>
    <row r="292" spans="18:44" s="1" customFormat="1" ht="123" customHeight="1" x14ac:dyDescent="0.25">
      <c r="R292" s="4"/>
      <c r="S292" s="4"/>
      <c r="T292" s="72"/>
      <c r="U292" s="72"/>
      <c r="V292" s="79"/>
      <c r="W292" s="72"/>
      <c r="X292" s="79"/>
      <c r="Y292" s="72"/>
      <c r="Z292" s="79"/>
      <c r="AA292" s="72"/>
      <c r="AB292" s="79"/>
      <c r="AC292" s="72"/>
      <c r="AD292" s="79"/>
      <c r="AE292" s="72"/>
      <c r="AF292" s="79"/>
      <c r="AG292" s="72"/>
      <c r="AH292" s="79"/>
      <c r="AI292" s="72"/>
      <c r="AJ292" s="79"/>
      <c r="AK292" s="72"/>
      <c r="AL292" s="79"/>
      <c r="AM292" s="72"/>
      <c r="AN292" s="79"/>
      <c r="AO292" s="72"/>
      <c r="AP292" s="79"/>
      <c r="AQ292" s="72"/>
      <c r="AR292" s="79"/>
    </row>
    <row r="293" spans="18:44" s="1" customFormat="1" ht="123" customHeight="1" x14ac:dyDescent="0.25">
      <c r="R293" s="4"/>
      <c r="S293" s="4"/>
      <c r="T293" s="72"/>
      <c r="U293" s="72"/>
      <c r="V293" s="79"/>
      <c r="W293" s="72"/>
      <c r="X293" s="79"/>
      <c r="Y293" s="72"/>
      <c r="Z293" s="79"/>
      <c r="AA293" s="72"/>
      <c r="AB293" s="79"/>
      <c r="AC293" s="72"/>
      <c r="AD293" s="79"/>
      <c r="AE293" s="72"/>
      <c r="AF293" s="79"/>
      <c r="AG293" s="72"/>
      <c r="AH293" s="79"/>
      <c r="AI293" s="72"/>
      <c r="AJ293" s="79"/>
      <c r="AK293" s="72"/>
      <c r="AL293" s="79"/>
      <c r="AM293" s="72"/>
      <c r="AN293" s="79"/>
      <c r="AO293" s="72"/>
      <c r="AP293" s="79"/>
      <c r="AQ293" s="72"/>
      <c r="AR293" s="79"/>
    </row>
    <row r="294" spans="18:44" s="1" customFormat="1" ht="123" customHeight="1" x14ac:dyDescent="0.25">
      <c r="R294" s="4"/>
      <c r="S294" s="4"/>
      <c r="T294" s="72"/>
      <c r="U294" s="72"/>
      <c r="V294" s="79"/>
      <c r="W294" s="72"/>
      <c r="X294" s="79"/>
      <c r="Y294" s="72"/>
      <c r="Z294" s="79"/>
      <c r="AA294" s="72"/>
      <c r="AB294" s="79"/>
      <c r="AC294" s="72"/>
      <c r="AD294" s="79"/>
      <c r="AE294" s="72"/>
      <c r="AF294" s="79"/>
      <c r="AG294" s="72"/>
      <c r="AH294" s="79"/>
      <c r="AI294" s="72"/>
      <c r="AJ294" s="79"/>
      <c r="AK294" s="72"/>
      <c r="AL294" s="79"/>
      <c r="AM294" s="72"/>
      <c r="AN294" s="79"/>
      <c r="AO294" s="72"/>
      <c r="AP294" s="79"/>
      <c r="AQ294" s="72"/>
      <c r="AR294" s="79"/>
    </row>
    <row r="295" spans="18:44" s="1" customFormat="1" ht="123" customHeight="1" x14ac:dyDescent="0.25">
      <c r="R295" s="4"/>
      <c r="S295" s="4"/>
      <c r="T295" s="72"/>
      <c r="U295" s="72"/>
      <c r="V295" s="79"/>
      <c r="W295" s="72"/>
      <c r="X295" s="79"/>
      <c r="Y295" s="72"/>
      <c r="Z295" s="79"/>
      <c r="AA295" s="72"/>
      <c r="AB295" s="79"/>
      <c r="AC295" s="72"/>
      <c r="AD295" s="79"/>
      <c r="AE295" s="72"/>
      <c r="AF295" s="79"/>
      <c r="AG295" s="72"/>
      <c r="AH295" s="79"/>
      <c r="AI295" s="72"/>
      <c r="AJ295" s="79"/>
      <c r="AK295" s="72"/>
      <c r="AL295" s="79"/>
      <c r="AM295" s="72"/>
      <c r="AN295" s="79"/>
      <c r="AO295" s="72"/>
      <c r="AP295" s="79"/>
      <c r="AQ295" s="72"/>
      <c r="AR295" s="79"/>
    </row>
    <row r="296" spans="18:44" s="1" customFormat="1" ht="123" customHeight="1" x14ac:dyDescent="0.25">
      <c r="R296" s="4"/>
      <c r="S296" s="4"/>
      <c r="T296" s="72"/>
      <c r="U296" s="72"/>
      <c r="V296" s="79"/>
      <c r="W296" s="72"/>
      <c r="X296" s="79"/>
      <c r="Y296" s="72"/>
      <c r="Z296" s="79"/>
      <c r="AA296" s="72"/>
      <c r="AB296" s="79"/>
      <c r="AC296" s="72"/>
      <c r="AD296" s="79"/>
      <c r="AE296" s="72"/>
      <c r="AF296" s="79"/>
      <c r="AG296" s="72"/>
      <c r="AH296" s="79"/>
      <c r="AI296" s="72"/>
      <c r="AJ296" s="79"/>
      <c r="AK296" s="72"/>
      <c r="AL296" s="79"/>
      <c r="AM296" s="72"/>
      <c r="AN296" s="79"/>
      <c r="AO296" s="72"/>
      <c r="AP296" s="79"/>
      <c r="AQ296" s="72"/>
      <c r="AR296" s="79"/>
    </row>
    <row r="297" spans="18:44" s="1" customFormat="1" ht="123" customHeight="1" x14ac:dyDescent="0.25">
      <c r="R297" s="4"/>
      <c r="S297" s="4"/>
      <c r="T297" s="72"/>
      <c r="U297" s="72"/>
      <c r="V297" s="79"/>
      <c r="W297" s="72"/>
      <c r="X297" s="79"/>
      <c r="Y297" s="72"/>
      <c r="Z297" s="79"/>
      <c r="AA297" s="72"/>
      <c r="AB297" s="79"/>
      <c r="AC297" s="72"/>
      <c r="AD297" s="79"/>
      <c r="AE297" s="72"/>
      <c r="AF297" s="79"/>
      <c r="AG297" s="72"/>
      <c r="AH297" s="79"/>
      <c r="AI297" s="72"/>
      <c r="AJ297" s="79"/>
      <c r="AK297" s="72"/>
      <c r="AL297" s="79"/>
      <c r="AM297" s="72"/>
      <c r="AN297" s="79"/>
      <c r="AO297" s="72"/>
      <c r="AP297" s="79"/>
      <c r="AQ297" s="72"/>
      <c r="AR297" s="79"/>
    </row>
    <row r="298" spans="18:44" s="1" customFormat="1" ht="123" customHeight="1" x14ac:dyDescent="0.25">
      <c r="R298" s="4"/>
      <c r="S298" s="4"/>
      <c r="T298" s="72"/>
      <c r="U298" s="72"/>
      <c r="V298" s="79"/>
      <c r="W298" s="72"/>
      <c r="X298" s="79"/>
      <c r="Y298" s="72"/>
      <c r="Z298" s="79"/>
      <c r="AA298" s="72"/>
      <c r="AB298" s="79"/>
      <c r="AC298" s="72"/>
      <c r="AD298" s="79"/>
      <c r="AE298" s="72"/>
      <c r="AF298" s="79"/>
      <c r="AG298" s="72"/>
      <c r="AH298" s="79"/>
      <c r="AI298" s="72"/>
      <c r="AJ298" s="79"/>
      <c r="AK298" s="72"/>
      <c r="AL298" s="79"/>
      <c r="AM298" s="72"/>
      <c r="AN298" s="79"/>
      <c r="AO298" s="72"/>
      <c r="AP298" s="79"/>
      <c r="AQ298" s="72"/>
      <c r="AR298" s="79"/>
    </row>
    <row r="299" spans="18:44" s="1" customFormat="1" ht="123" customHeight="1" x14ac:dyDescent="0.25">
      <c r="R299" s="4"/>
      <c r="S299" s="4"/>
      <c r="T299" s="72"/>
      <c r="U299" s="72"/>
      <c r="V299" s="79"/>
      <c r="W299" s="72"/>
      <c r="X299" s="79"/>
      <c r="Y299" s="72"/>
      <c r="Z299" s="79"/>
      <c r="AA299" s="72"/>
      <c r="AB299" s="79"/>
      <c r="AC299" s="72"/>
      <c r="AD299" s="79"/>
      <c r="AE299" s="72"/>
      <c r="AF299" s="79"/>
      <c r="AG299" s="72"/>
      <c r="AH299" s="79"/>
      <c r="AI299" s="72"/>
      <c r="AJ299" s="79"/>
      <c r="AK299" s="72"/>
      <c r="AL299" s="79"/>
      <c r="AM299" s="72"/>
      <c r="AN299" s="79"/>
      <c r="AO299" s="72"/>
      <c r="AP299" s="79"/>
      <c r="AQ299" s="72"/>
      <c r="AR299" s="79"/>
    </row>
    <row r="300" spans="18:44" s="1" customFormat="1" ht="123" customHeight="1" x14ac:dyDescent="0.25">
      <c r="R300" s="4"/>
      <c r="S300" s="4"/>
      <c r="T300" s="72"/>
      <c r="U300" s="72"/>
      <c r="V300" s="79"/>
      <c r="W300" s="72"/>
      <c r="X300" s="79"/>
      <c r="Y300" s="72"/>
      <c r="Z300" s="79"/>
      <c r="AA300" s="72"/>
      <c r="AB300" s="79"/>
      <c r="AC300" s="72"/>
      <c r="AD300" s="79"/>
      <c r="AE300" s="72"/>
      <c r="AF300" s="79"/>
      <c r="AG300" s="72"/>
      <c r="AH300" s="79"/>
      <c r="AI300" s="72"/>
      <c r="AJ300" s="79"/>
      <c r="AK300" s="72"/>
      <c r="AL300" s="79"/>
      <c r="AM300" s="72"/>
      <c r="AN300" s="79"/>
      <c r="AO300" s="72"/>
      <c r="AP300" s="79"/>
      <c r="AQ300" s="72"/>
      <c r="AR300" s="79"/>
    </row>
    <row r="301" spans="18:44" s="1" customFormat="1" ht="123" customHeight="1" x14ac:dyDescent="0.25">
      <c r="R301" s="4"/>
      <c r="S301" s="4"/>
      <c r="T301" s="72"/>
      <c r="U301" s="72"/>
      <c r="V301" s="79"/>
      <c r="W301" s="72"/>
      <c r="X301" s="79"/>
      <c r="Y301" s="72"/>
      <c r="Z301" s="79"/>
      <c r="AA301" s="72"/>
      <c r="AB301" s="79"/>
      <c r="AC301" s="72"/>
      <c r="AD301" s="79"/>
      <c r="AE301" s="72"/>
      <c r="AF301" s="79"/>
      <c r="AG301" s="72"/>
      <c r="AH301" s="79"/>
      <c r="AI301" s="72"/>
      <c r="AJ301" s="79"/>
      <c r="AK301" s="72"/>
      <c r="AL301" s="79"/>
      <c r="AM301" s="72"/>
      <c r="AN301" s="79"/>
      <c r="AO301" s="72"/>
      <c r="AP301" s="79"/>
      <c r="AQ301" s="72"/>
      <c r="AR301" s="79"/>
    </row>
    <row r="302" spans="18:44" s="1" customFormat="1" ht="123" customHeight="1" x14ac:dyDescent="0.25">
      <c r="R302" s="4"/>
      <c r="S302" s="4"/>
      <c r="T302" s="72"/>
      <c r="U302" s="72"/>
      <c r="V302" s="79"/>
      <c r="W302" s="72"/>
      <c r="X302" s="79"/>
      <c r="Y302" s="72"/>
      <c r="Z302" s="79"/>
      <c r="AA302" s="72"/>
      <c r="AB302" s="79"/>
      <c r="AC302" s="72"/>
      <c r="AD302" s="79"/>
      <c r="AE302" s="72"/>
      <c r="AF302" s="79"/>
      <c r="AG302" s="72"/>
      <c r="AH302" s="79"/>
      <c r="AI302" s="72"/>
      <c r="AJ302" s="79"/>
      <c r="AK302" s="72"/>
      <c r="AL302" s="79"/>
      <c r="AM302" s="72"/>
      <c r="AN302" s="79"/>
      <c r="AO302" s="72"/>
      <c r="AP302" s="79"/>
      <c r="AQ302" s="72"/>
      <c r="AR302" s="79"/>
    </row>
    <row r="303" spans="18:44" s="1" customFormat="1" ht="123" customHeight="1" x14ac:dyDescent="0.25">
      <c r="R303" s="4"/>
      <c r="S303" s="4"/>
      <c r="T303" s="72"/>
      <c r="U303" s="72"/>
      <c r="V303" s="79"/>
      <c r="W303" s="72"/>
      <c r="X303" s="79"/>
      <c r="Y303" s="72"/>
      <c r="Z303" s="79"/>
      <c r="AA303" s="72"/>
      <c r="AB303" s="79"/>
      <c r="AC303" s="72"/>
      <c r="AD303" s="79"/>
      <c r="AE303" s="72"/>
      <c r="AF303" s="79"/>
      <c r="AG303" s="72"/>
      <c r="AH303" s="79"/>
      <c r="AI303" s="72"/>
      <c r="AJ303" s="79"/>
      <c r="AK303" s="72"/>
      <c r="AL303" s="79"/>
      <c r="AM303" s="72"/>
      <c r="AN303" s="79"/>
      <c r="AO303" s="72"/>
      <c r="AP303" s="79"/>
      <c r="AQ303" s="72"/>
      <c r="AR303" s="79"/>
    </row>
    <row r="304" spans="18:44" s="1" customFormat="1" ht="123" customHeight="1" x14ac:dyDescent="0.25">
      <c r="R304" s="4"/>
      <c r="S304" s="4"/>
      <c r="T304" s="72"/>
      <c r="U304" s="72"/>
      <c r="V304" s="79"/>
      <c r="W304" s="72"/>
      <c r="X304" s="79"/>
      <c r="Y304" s="72"/>
      <c r="Z304" s="79"/>
      <c r="AA304" s="72"/>
      <c r="AB304" s="79"/>
      <c r="AC304" s="72"/>
      <c r="AD304" s="79"/>
      <c r="AE304" s="72"/>
      <c r="AF304" s="79"/>
      <c r="AG304" s="72"/>
      <c r="AH304" s="79"/>
      <c r="AI304" s="72"/>
      <c r="AJ304" s="79"/>
      <c r="AK304" s="72"/>
      <c r="AL304" s="79"/>
      <c r="AM304" s="72"/>
      <c r="AN304" s="79"/>
      <c r="AO304" s="72"/>
      <c r="AP304" s="79"/>
      <c r="AQ304" s="72"/>
      <c r="AR304" s="79"/>
    </row>
    <row r="305" spans="18:44" s="1" customFormat="1" ht="123" customHeight="1" x14ac:dyDescent="0.25">
      <c r="R305" s="4"/>
      <c r="S305" s="4"/>
      <c r="T305" s="72"/>
      <c r="U305" s="72"/>
      <c r="V305" s="79"/>
      <c r="W305" s="72"/>
      <c r="X305" s="79"/>
      <c r="Y305" s="72"/>
      <c r="Z305" s="79"/>
      <c r="AA305" s="72"/>
      <c r="AB305" s="79"/>
      <c r="AC305" s="72"/>
      <c r="AD305" s="79"/>
      <c r="AE305" s="72"/>
      <c r="AF305" s="79"/>
      <c r="AG305" s="72"/>
      <c r="AH305" s="79"/>
      <c r="AI305" s="72"/>
      <c r="AJ305" s="79"/>
      <c r="AK305" s="72"/>
      <c r="AL305" s="79"/>
      <c r="AM305" s="72"/>
      <c r="AN305" s="79"/>
      <c r="AO305" s="72"/>
      <c r="AP305" s="79"/>
      <c r="AQ305" s="72"/>
      <c r="AR305" s="79"/>
    </row>
    <row r="306" spans="18:44" s="1" customFormat="1" ht="123" customHeight="1" x14ac:dyDescent="0.25">
      <c r="R306" s="4"/>
      <c r="S306" s="4"/>
      <c r="T306" s="72"/>
      <c r="U306" s="72"/>
      <c r="V306" s="79"/>
      <c r="W306" s="72"/>
      <c r="X306" s="79"/>
      <c r="Y306" s="72"/>
      <c r="Z306" s="79"/>
      <c r="AA306" s="72"/>
      <c r="AB306" s="79"/>
      <c r="AC306" s="72"/>
      <c r="AD306" s="79"/>
      <c r="AE306" s="72"/>
      <c r="AF306" s="79"/>
      <c r="AG306" s="72"/>
      <c r="AH306" s="79"/>
      <c r="AI306" s="72"/>
      <c r="AJ306" s="79"/>
      <c r="AK306" s="72"/>
      <c r="AL306" s="79"/>
      <c r="AM306" s="72"/>
      <c r="AN306" s="79"/>
      <c r="AO306" s="72"/>
      <c r="AP306" s="79"/>
      <c r="AQ306" s="72"/>
      <c r="AR306" s="79"/>
    </row>
    <row r="307" spans="18:44" s="1" customFormat="1" ht="123" customHeight="1" x14ac:dyDescent="0.25">
      <c r="R307" s="4"/>
      <c r="S307" s="4"/>
      <c r="T307" s="72"/>
      <c r="U307" s="72"/>
      <c r="V307" s="79"/>
      <c r="W307" s="72"/>
      <c r="X307" s="79"/>
      <c r="Y307" s="72"/>
      <c r="Z307" s="79"/>
      <c r="AA307" s="72"/>
      <c r="AB307" s="79"/>
      <c r="AC307" s="72"/>
      <c r="AD307" s="79"/>
      <c r="AE307" s="72"/>
      <c r="AF307" s="79"/>
      <c r="AG307" s="72"/>
      <c r="AH307" s="79"/>
      <c r="AI307" s="72"/>
      <c r="AJ307" s="79"/>
      <c r="AK307" s="72"/>
      <c r="AL307" s="79"/>
      <c r="AM307" s="72"/>
      <c r="AN307" s="79"/>
      <c r="AO307" s="72"/>
      <c r="AP307" s="79"/>
      <c r="AQ307" s="72"/>
      <c r="AR307" s="79"/>
    </row>
    <row r="308" spans="18:44" s="1" customFormat="1" ht="123" customHeight="1" x14ac:dyDescent="0.25">
      <c r="R308" s="4"/>
      <c r="S308" s="4"/>
      <c r="T308" s="72"/>
      <c r="U308" s="72"/>
      <c r="V308" s="79"/>
      <c r="W308" s="72"/>
      <c r="X308" s="79"/>
      <c r="Y308" s="72"/>
      <c r="Z308" s="79"/>
      <c r="AA308" s="72"/>
      <c r="AB308" s="79"/>
      <c r="AC308" s="72"/>
      <c r="AD308" s="79"/>
      <c r="AE308" s="72"/>
      <c r="AF308" s="79"/>
      <c r="AG308" s="72"/>
      <c r="AH308" s="79"/>
      <c r="AI308" s="72"/>
      <c r="AJ308" s="79"/>
      <c r="AK308" s="72"/>
      <c r="AL308" s="79"/>
      <c r="AM308" s="72"/>
      <c r="AN308" s="79"/>
      <c r="AO308" s="72"/>
      <c r="AP308" s="79"/>
      <c r="AQ308" s="72"/>
      <c r="AR308" s="79"/>
    </row>
    <row r="309" spans="18:44" s="1" customFormat="1" ht="123" customHeight="1" x14ac:dyDescent="0.25">
      <c r="R309" s="4"/>
      <c r="S309" s="4"/>
      <c r="T309" s="72"/>
      <c r="U309" s="72"/>
      <c r="V309" s="79"/>
      <c r="W309" s="72"/>
      <c r="X309" s="79"/>
      <c r="Y309" s="72"/>
      <c r="Z309" s="79"/>
      <c r="AA309" s="72"/>
      <c r="AB309" s="79"/>
      <c r="AC309" s="72"/>
      <c r="AD309" s="79"/>
      <c r="AE309" s="72"/>
      <c r="AF309" s="79"/>
      <c r="AG309" s="72"/>
      <c r="AH309" s="79"/>
      <c r="AI309" s="72"/>
      <c r="AJ309" s="79"/>
      <c r="AK309" s="72"/>
      <c r="AL309" s="79"/>
      <c r="AM309" s="72"/>
      <c r="AN309" s="79"/>
      <c r="AO309" s="72"/>
      <c r="AP309" s="79"/>
      <c r="AQ309" s="72"/>
      <c r="AR309" s="79"/>
    </row>
    <row r="310" spans="18:44" s="1" customFormat="1" ht="123" customHeight="1" x14ac:dyDescent="0.25">
      <c r="R310" s="4"/>
      <c r="S310" s="4"/>
      <c r="T310" s="72"/>
      <c r="U310" s="72"/>
      <c r="V310" s="79"/>
      <c r="W310" s="72"/>
      <c r="X310" s="79"/>
      <c r="Y310" s="72"/>
      <c r="Z310" s="79"/>
      <c r="AA310" s="72"/>
      <c r="AB310" s="79"/>
      <c r="AC310" s="72"/>
      <c r="AD310" s="79"/>
      <c r="AE310" s="72"/>
      <c r="AF310" s="79"/>
      <c r="AG310" s="72"/>
      <c r="AH310" s="79"/>
      <c r="AI310" s="72"/>
      <c r="AJ310" s="79"/>
      <c r="AK310" s="72"/>
      <c r="AL310" s="79"/>
      <c r="AM310" s="72"/>
      <c r="AN310" s="79"/>
      <c r="AO310" s="72"/>
      <c r="AP310" s="79"/>
      <c r="AQ310" s="72"/>
      <c r="AR310" s="79"/>
    </row>
    <row r="311" spans="18:44" s="1" customFormat="1" ht="123" customHeight="1" x14ac:dyDescent="0.25">
      <c r="R311" s="4"/>
      <c r="S311" s="4"/>
      <c r="T311" s="72"/>
      <c r="U311" s="72"/>
      <c r="V311" s="79"/>
      <c r="W311" s="72"/>
      <c r="X311" s="79"/>
      <c r="Y311" s="72"/>
      <c r="Z311" s="79"/>
      <c r="AA311" s="72"/>
      <c r="AB311" s="79"/>
      <c r="AC311" s="72"/>
      <c r="AD311" s="79"/>
      <c r="AE311" s="72"/>
      <c r="AF311" s="79"/>
      <c r="AG311" s="72"/>
      <c r="AH311" s="79"/>
      <c r="AI311" s="72"/>
      <c r="AJ311" s="79"/>
      <c r="AK311" s="72"/>
      <c r="AL311" s="79"/>
      <c r="AM311" s="72"/>
      <c r="AN311" s="79"/>
      <c r="AO311" s="72"/>
      <c r="AP311" s="79"/>
      <c r="AQ311" s="72"/>
      <c r="AR311" s="79"/>
    </row>
    <row r="312" spans="18:44" s="1" customFormat="1" ht="123" customHeight="1" x14ac:dyDescent="0.25">
      <c r="R312" s="4"/>
      <c r="S312" s="4"/>
      <c r="T312" s="72"/>
      <c r="U312" s="72"/>
      <c r="V312" s="79"/>
      <c r="W312" s="72"/>
      <c r="X312" s="79"/>
      <c r="Y312" s="72"/>
      <c r="Z312" s="79"/>
      <c r="AA312" s="72"/>
      <c r="AB312" s="79"/>
      <c r="AC312" s="72"/>
      <c r="AD312" s="79"/>
      <c r="AE312" s="72"/>
      <c r="AF312" s="79"/>
      <c r="AG312" s="72"/>
      <c r="AH312" s="79"/>
      <c r="AI312" s="72"/>
      <c r="AJ312" s="79"/>
      <c r="AK312" s="72"/>
      <c r="AL312" s="79"/>
      <c r="AM312" s="72"/>
      <c r="AN312" s="79"/>
      <c r="AO312" s="72"/>
      <c r="AP312" s="79"/>
      <c r="AQ312" s="72"/>
      <c r="AR312" s="79"/>
    </row>
    <row r="313" spans="18:44" s="1" customFormat="1" ht="123" customHeight="1" x14ac:dyDescent="0.25">
      <c r="R313" s="4"/>
      <c r="S313" s="4"/>
      <c r="T313" s="72"/>
      <c r="U313" s="72"/>
      <c r="V313" s="79"/>
      <c r="W313" s="72"/>
      <c r="X313" s="79"/>
      <c r="Y313" s="72"/>
      <c r="Z313" s="79"/>
      <c r="AA313" s="72"/>
      <c r="AB313" s="79"/>
      <c r="AC313" s="72"/>
      <c r="AD313" s="79"/>
      <c r="AE313" s="72"/>
      <c r="AF313" s="79"/>
      <c r="AG313" s="72"/>
      <c r="AH313" s="79"/>
      <c r="AI313" s="72"/>
      <c r="AJ313" s="79"/>
      <c r="AK313" s="72"/>
      <c r="AL313" s="79"/>
      <c r="AM313" s="72"/>
      <c r="AN313" s="79"/>
      <c r="AO313" s="72"/>
      <c r="AP313" s="79"/>
      <c r="AQ313" s="72"/>
      <c r="AR313" s="79"/>
    </row>
    <row r="314" spans="18:44" s="1" customFormat="1" ht="123" customHeight="1" x14ac:dyDescent="0.25">
      <c r="R314" s="4"/>
      <c r="S314" s="4"/>
      <c r="T314" s="72"/>
      <c r="U314" s="72"/>
      <c r="V314" s="79"/>
      <c r="W314" s="72"/>
      <c r="X314" s="79"/>
      <c r="Y314" s="72"/>
      <c r="Z314" s="79"/>
      <c r="AA314" s="72"/>
      <c r="AB314" s="79"/>
      <c r="AC314" s="72"/>
      <c r="AD314" s="79"/>
      <c r="AE314" s="72"/>
      <c r="AF314" s="79"/>
      <c r="AG314" s="72"/>
      <c r="AH314" s="79"/>
      <c r="AI314" s="72"/>
      <c r="AJ314" s="79"/>
      <c r="AK314" s="72"/>
      <c r="AL314" s="79"/>
      <c r="AM314" s="72"/>
      <c r="AN314" s="79"/>
      <c r="AO314" s="72"/>
      <c r="AP314" s="79"/>
      <c r="AQ314" s="72"/>
      <c r="AR314" s="79"/>
    </row>
    <row r="315" spans="18:44" s="1" customFormat="1" ht="123" customHeight="1" x14ac:dyDescent="0.25">
      <c r="R315" s="4"/>
      <c r="S315" s="4"/>
      <c r="T315" s="72"/>
      <c r="U315" s="72"/>
      <c r="V315" s="79"/>
      <c r="W315" s="72"/>
      <c r="X315" s="79"/>
      <c r="Y315" s="72"/>
      <c r="Z315" s="79"/>
      <c r="AA315" s="72"/>
      <c r="AB315" s="79"/>
      <c r="AC315" s="72"/>
      <c r="AD315" s="79"/>
      <c r="AE315" s="72"/>
      <c r="AF315" s="79"/>
      <c r="AG315" s="72"/>
      <c r="AH315" s="79"/>
      <c r="AI315" s="72"/>
      <c r="AJ315" s="79"/>
      <c r="AK315" s="72"/>
      <c r="AL315" s="79"/>
      <c r="AM315" s="72"/>
      <c r="AN315" s="79"/>
      <c r="AO315" s="72"/>
      <c r="AP315" s="79"/>
      <c r="AQ315" s="72"/>
      <c r="AR315" s="79"/>
    </row>
    <row r="316" spans="18:44" s="1" customFormat="1" ht="123" customHeight="1" x14ac:dyDescent="0.25">
      <c r="R316" s="4"/>
      <c r="S316" s="4"/>
      <c r="T316" s="72"/>
      <c r="U316" s="72"/>
      <c r="V316" s="79"/>
      <c r="W316" s="72"/>
      <c r="X316" s="79"/>
      <c r="Y316" s="72"/>
      <c r="Z316" s="79"/>
      <c r="AA316" s="72"/>
      <c r="AB316" s="79"/>
      <c r="AC316" s="72"/>
      <c r="AD316" s="79"/>
      <c r="AE316" s="72"/>
      <c r="AF316" s="79"/>
      <c r="AG316" s="72"/>
      <c r="AH316" s="79"/>
      <c r="AI316" s="72"/>
      <c r="AJ316" s="79"/>
      <c r="AK316" s="72"/>
      <c r="AL316" s="79"/>
      <c r="AM316" s="72"/>
      <c r="AN316" s="79"/>
      <c r="AO316" s="72"/>
      <c r="AP316" s="79"/>
      <c r="AQ316" s="72"/>
      <c r="AR316" s="79"/>
    </row>
    <row r="317" spans="18:44" s="1" customFormat="1" ht="123" customHeight="1" x14ac:dyDescent="0.25">
      <c r="R317" s="4"/>
      <c r="S317" s="4"/>
      <c r="T317" s="72"/>
      <c r="U317" s="72"/>
      <c r="V317" s="79"/>
      <c r="W317" s="72"/>
      <c r="X317" s="79"/>
      <c r="Y317" s="72"/>
      <c r="Z317" s="79"/>
      <c r="AA317" s="72"/>
      <c r="AB317" s="79"/>
      <c r="AC317" s="72"/>
      <c r="AD317" s="79"/>
      <c r="AE317" s="72"/>
      <c r="AF317" s="79"/>
      <c r="AG317" s="72"/>
      <c r="AH317" s="79"/>
      <c r="AI317" s="72"/>
      <c r="AJ317" s="79"/>
      <c r="AK317" s="72"/>
      <c r="AL317" s="79"/>
      <c r="AM317" s="72"/>
      <c r="AN317" s="79"/>
      <c r="AO317" s="72"/>
      <c r="AP317" s="79"/>
      <c r="AQ317" s="72"/>
      <c r="AR317" s="79"/>
    </row>
    <row r="318" spans="18:44" s="1" customFormat="1" ht="123" customHeight="1" x14ac:dyDescent="0.25">
      <c r="R318" s="4"/>
      <c r="S318" s="4"/>
      <c r="T318" s="72"/>
      <c r="U318" s="72"/>
      <c r="V318" s="79"/>
      <c r="W318" s="72"/>
      <c r="X318" s="79"/>
      <c r="Y318" s="72"/>
      <c r="Z318" s="79"/>
      <c r="AA318" s="72"/>
      <c r="AB318" s="79"/>
      <c r="AC318" s="72"/>
      <c r="AD318" s="79"/>
      <c r="AE318" s="72"/>
      <c r="AF318" s="79"/>
      <c r="AG318" s="72"/>
      <c r="AH318" s="79"/>
      <c r="AI318" s="72"/>
      <c r="AJ318" s="79"/>
      <c r="AK318" s="72"/>
      <c r="AL318" s="79"/>
      <c r="AM318" s="72"/>
      <c r="AN318" s="79"/>
      <c r="AO318" s="72"/>
      <c r="AP318" s="79"/>
      <c r="AQ318" s="72"/>
      <c r="AR318" s="79"/>
    </row>
    <row r="319" spans="18:44" s="1" customFormat="1" ht="123" customHeight="1" x14ac:dyDescent="0.25">
      <c r="R319" s="4"/>
      <c r="S319" s="4"/>
      <c r="T319" s="72"/>
      <c r="U319" s="72"/>
      <c r="V319" s="79"/>
      <c r="W319" s="72"/>
      <c r="X319" s="79"/>
      <c r="Y319" s="72"/>
      <c r="Z319" s="79"/>
      <c r="AA319" s="72"/>
      <c r="AB319" s="79"/>
      <c r="AC319" s="72"/>
      <c r="AD319" s="79"/>
      <c r="AE319" s="72"/>
      <c r="AF319" s="79"/>
      <c r="AG319" s="72"/>
      <c r="AH319" s="79"/>
      <c r="AI319" s="72"/>
      <c r="AJ319" s="79"/>
      <c r="AK319" s="72"/>
      <c r="AL319" s="79"/>
      <c r="AM319" s="72"/>
      <c r="AN319" s="79"/>
      <c r="AO319" s="72"/>
      <c r="AP319" s="79"/>
      <c r="AQ319" s="72"/>
      <c r="AR319" s="79"/>
    </row>
    <row r="320" spans="18:44" s="1" customFormat="1" ht="123" customHeight="1" x14ac:dyDescent="0.25">
      <c r="R320" s="4"/>
      <c r="S320" s="4"/>
      <c r="T320" s="72"/>
      <c r="U320" s="72"/>
      <c r="V320" s="79"/>
      <c r="W320" s="72"/>
      <c r="X320" s="79"/>
      <c r="Y320" s="72"/>
      <c r="Z320" s="79"/>
      <c r="AA320" s="72"/>
      <c r="AB320" s="79"/>
      <c r="AC320" s="72"/>
      <c r="AD320" s="79"/>
      <c r="AE320" s="72"/>
      <c r="AF320" s="79"/>
      <c r="AG320" s="72"/>
      <c r="AH320" s="79"/>
      <c r="AI320" s="72"/>
      <c r="AJ320" s="79"/>
      <c r="AK320" s="72"/>
      <c r="AL320" s="79"/>
      <c r="AM320" s="72"/>
      <c r="AN320" s="79"/>
      <c r="AO320" s="72"/>
      <c r="AP320" s="79"/>
      <c r="AQ320" s="72"/>
      <c r="AR320" s="79"/>
    </row>
    <row r="321" spans="18:44" s="1" customFormat="1" ht="123" customHeight="1" x14ac:dyDescent="0.25">
      <c r="R321" s="4"/>
      <c r="S321" s="4"/>
      <c r="T321" s="72"/>
      <c r="U321" s="72"/>
      <c r="V321" s="79"/>
      <c r="W321" s="72"/>
      <c r="X321" s="79"/>
      <c r="Y321" s="72"/>
      <c r="Z321" s="79"/>
      <c r="AA321" s="72"/>
      <c r="AB321" s="79"/>
      <c r="AC321" s="72"/>
      <c r="AD321" s="79"/>
      <c r="AE321" s="72"/>
      <c r="AF321" s="79"/>
      <c r="AG321" s="72"/>
      <c r="AH321" s="79"/>
      <c r="AI321" s="72"/>
      <c r="AJ321" s="79"/>
      <c r="AK321" s="72"/>
      <c r="AL321" s="79"/>
      <c r="AM321" s="72"/>
      <c r="AN321" s="79"/>
      <c r="AO321" s="72"/>
      <c r="AP321" s="79"/>
      <c r="AQ321" s="72"/>
      <c r="AR321" s="79"/>
    </row>
    <row r="322" spans="18:44" s="1" customFormat="1" ht="123" customHeight="1" x14ac:dyDescent="0.25">
      <c r="R322" s="4"/>
      <c r="S322" s="4"/>
      <c r="T322" s="72"/>
      <c r="U322" s="72"/>
      <c r="V322" s="79"/>
      <c r="W322" s="72"/>
      <c r="X322" s="79"/>
      <c r="Y322" s="72"/>
      <c r="Z322" s="79"/>
      <c r="AA322" s="72"/>
      <c r="AB322" s="79"/>
      <c r="AC322" s="72"/>
      <c r="AD322" s="79"/>
      <c r="AE322" s="72"/>
      <c r="AF322" s="79"/>
      <c r="AG322" s="72"/>
      <c r="AH322" s="79"/>
      <c r="AI322" s="72"/>
      <c r="AJ322" s="79"/>
      <c r="AK322" s="72"/>
      <c r="AL322" s="79"/>
      <c r="AM322" s="72"/>
      <c r="AN322" s="79"/>
      <c r="AO322" s="72"/>
      <c r="AP322" s="79"/>
      <c r="AQ322" s="72"/>
      <c r="AR322" s="79"/>
    </row>
    <row r="323" spans="18:44" s="1" customFormat="1" ht="123" customHeight="1" x14ac:dyDescent="0.25">
      <c r="R323" s="4"/>
      <c r="S323" s="4"/>
      <c r="T323" s="72"/>
      <c r="U323" s="72"/>
      <c r="V323" s="79"/>
      <c r="W323" s="72"/>
      <c r="X323" s="79"/>
      <c r="Y323" s="72"/>
      <c r="Z323" s="79"/>
      <c r="AA323" s="72"/>
      <c r="AB323" s="79"/>
      <c r="AC323" s="72"/>
      <c r="AD323" s="79"/>
      <c r="AE323" s="72"/>
      <c r="AF323" s="79"/>
      <c r="AG323" s="72"/>
      <c r="AH323" s="79"/>
      <c r="AI323" s="72"/>
      <c r="AJ323" s="79"/>
      <c r="AK323" s="72"/>
      <c r="AL323" s="79"/>
      <c r="AM323" s="72"/>
      <c r="AN323" s="79"/>
      <c r="AO323" s="72"/>
      <c r="AP323" s="79"/>
      <c r="AQ323" s="72"/>
      <c r="AR323" s="79"/>
    </row>
    <row r="324" spans="18:44" s="1" customFormat="1" ht="123" customHeight="1" x14ac:dyDescent="0.25">
      <c r="R324" s="4"/>
      <c r="S324" s="4"/>
      <c r="T324" s="72"/>
      <c r="U324" s="72"/>
      <c r="V324" s="79"/>
      <c r="W324" s="72"/>
      <c r="X324" s="79"/>
      <c r="Y324" s="72"/>
      <c r="Z324" s="79"/>
      <c r="AA324" s="72"/>
      <c r="AB324" s="79"/>
      <c r="AC324" s="72"/>
      <c r="AD324" s="79"/>
      <c r="AE324" s="72"/>
      <c r="AF324" s="79"/>
      <c r="AG324" s="72"/>
      <c r="AH324" s="79"/>
      <c r="AI324" s="72"/>
      <c r="AJ324" s="79"/>
      <c r="AK324" s="72"/>
      <c r="AL324" s="79"/>
      <c r="AM324" s="72"/>
      <c r="AN324" s="79"/>
      <c r="AO324" s="72"/>
      <c r="AP324" s="79"/>
      <c r="AQ324" s="72"/>
      <c r="AR324" s="79"/>
    </row>
    <row r="325" spans="18:44" s="1" customFormat="1" ht="123" customHeight="1" x14ac:dyDescent="0.25">
      <c r="R325" s="4"/>
      <c r="S325" s="4"/>
      <c r="T325" s="72"/>
      <c r="U325" s="72"/>
      <c r="V325" s="79"/>
      <c r="W325" s="72"/>
      <c r="X325" s="79"/>
      <c r="Y325" s="72"/>
      <c r="Z325" s="79"/>
      <c r="AA325" s="72"/>
      <c r="AB325" s="79"/>
      <c r="AC325" s="72"/>
      <c r="AD325" s="79"/>
      <c r="AE325" s="72"/>
      <c r="AF325" s="79"/>
      <c r="AG325" s="72"/>
      <c r="AH325" s="79"/>
      <c r="AI325" s="72"/>
      <c r="AJ325" s="79"/>
      <c r="AK325" s="72"/>
      <c r="AL325" s="79"/>
      <c r="AM325" s="72"/>
      <c r="AN325" s="79"/>
      <c r="AO325" s="72"/>
      <c r="AP325" s="79"/>
      <c r="AQ325" s="72"/>
      <c r="AR325" s="79"/>
    </row>
    <row r="326" spans="18:44" s="1" customFormat="1" ht="123" customHeight="1" x14ac:dyDescent="0.25">
      <c r="R326" s="4"/>
      <c r="S326" s="4"/>
      <c r="T326" s="72"/>
      <c r="U326" s="72"/>
      <c r="V326" s="79"/>
      <c r="W326" s="72"/>
      <c r="X326" s="79"/>
      <c r="Y326" s="72"/>
      <c r="Z326" s="79"/>
      <c r="AA326" s="72"/>
      <c r="AB326" s="79"/>
      <c r="AC326" s="72"/>
      <c r="AD326" s="79"/>
      <c r="AE326" s="72"/>
      <c r="AF326" s="79"/>
      <c r="AG326" s="72"/>
      <c r="AH326" s="79"/>
      <c r="AI326" s="72"/>
      <c r="AJ326" s="79"/>
      <c r="AK326" s="72"/>
      <c r="AL326" s="79"/>
      <c r="AM326" s="72"/>
      <c r="AN326" s="79"/>
      <c r="AO326" s="72"/>
      <c r="AP326" s="79"/>
      <c r="AQ326" s="72"/>
      <c r="AR326" s="79"/>
    </row>
    <row r="327" spans="18:44" s="1" customFormat="1" ht="123" customHeight="1" x14ac:dyDescent="0.25">
      <c r="R327" s="4"/>
      <c r="S327" s="4"/>
      <c r="T327" s="72"/>
      <c r="U327" s="72"/>
      <c r="V327" s="79"/>
      <c r="W327" s="72"/>
      <c r="X327" s="79"/>
      <c r="Y327" s="72"/>
      <c r="Z327" s="79"/>
      <c r="AA327" s="72"/>
      <c r="AB327" s="79"/>
      <c r="AC327" s="72"/>
      <c r="AD327" s="79"/>
      <c r="AE327" s="72"/>
      <c r="AF327" s="79"/>
      <c r="AG327" s="72"/>
      <c r="AH327" s="79"/>
      <c r="AI327" s="72"/>
      <c r="AJ327" s="79"/>
      <c r="AK327" s="72"/>
      <c r="AL327" s="79"/>
      <c r="AM327" s="72"/>
      <c r="AN327" s="79"/>
      <c r="AO327" s="72"/>
      <c r="AP327" s="79"/>
      <c r="AQ327" s="72"/>
      <c r="AR327" s="79"/>
    </row>
    <row r="328" spans="18:44" s="1" customFormat="1" ht="123" customHeight="1" x14ac:dyDescent="0.25">
      <c r="R328" s="4"/>
      <c r="S328" s="4"/>
      <c r="T328" s="72"/>
      <c r="U328" s="72"/>
      <c r="V328" s="79"/>
      <c r="W328" s="72"/>
      <c r="X328" s="79"/>
      <c r="Y328" s="72"/>
      <c r="Z328" s="79"/>
      <c r="AA328" s="72"/>
      <c r="AB328" s="79"/>
      <c r="AC328" s="72"/>
      <c r="AD328" s="79"/>
      <c r="AE328" s="72"/>
      <c r="AF328" s="79"/>
      <c r="AG328" s="72"/>
      <c r="AH328" s="79"/>
      <c r="AI328" s="72"/>
      <c r="AJ328" s="79"/>
      <c r="AK328" s="72"/>
      <c r="AL328" s="79"/>
      <c r="AM328" s="72"/>
      <c r="AN328" s="79"/>
      <c r="AO328" s="72"/>
      <c r="AP328" s="79"/>
      <c r="AQ328" s="72"/>
      <c r="AR328" s="79"/>
    </row>
    <row r="329" spans="18:44" s="1" customFormat="1" ht="123" customHeight="1" x14ac:dyDescent="0.25">
      <c r="R329" s="4"/>
      <c r="S329" s="4"/>
      <c r="T329" s="72"/>
      <c r="U329" s="72"/>
      <c r="V329" s="79"/>
      <c r="W329" s="72"/>
      <c r="X329" s="79"/>
      <c r="Y329" s="72"/>
      <c r="Z329" s="79"/>
      <c r="AA329" s="72"/>
      <c r="AB329" s="79"/>
      <c r="AC329" s="72"/>
      <c r="AD329" s="79"/>
      <c r="AE329" s="72"/>
      <c r="AF329" s="79"/>
      <c r="AG329" s="72"/>
      <c r="AH329" s="79"/>
      <c r="AI329" s="72"/>
      <c r="AJ329" s="79"/>
      <c r="AK329" s="72"/>
      <c r="AL329" s="79"/>
      <c r="AM329" s="72"/>
      <c r="AN329" s="79"/>
      <c r="AO329" s="72"/>
      <c r="AP329" s="79"/>
      <c r="AQ329" s="72"/>
      <c r="AR329" s="79"/>
    </row>
    <row r="330" spans="18:44" s="1" customFormat="1" ht="123" customHeight="1" x14ac:dyDescent="0.25">
      <c r="R330" s="4"/>
      <c r="S330" s="4"/>
      <c r="T330" s="72"/>
      <c r="U330" s="72"/>
      <c r="V330" s="79"/>
      <c r="W330" s="72"/>
      <c r="X330" s="79"/>
      <c r="Y330" s="72"/>
      <c r="Z330" s="79"/>
      <c r="AA330" s="72"/>
      <c r="AB330" s="79"/>
      <c r="AC330" s="72"/>
      <c r="AD330" s="79"/>
      <c r="AE330" s="72"/>
      <c r="AF330" s="79"/>
      <c r="AG330" s="72"/>
      <c r="AH330" s="79"/>
      <c r="AI330" s="72"/>
      <c r="AJ330" s="79"/>
      <c r="AK330" s="72"/>
      <c r="AL330" s="79"/>
      <c r="AM330" s="72"/>
      <c r="AN330" s="79"/>
      <c r="AO330" s="72"/>
      <c r="AP330" s="79"/>
      <c r="AQ330" s="72"/>
      <c r="AR330" s="79"/>
    </row>
    <row r="331" spans="18:44" s="1" customFormat="1" ht="123" customHeight="1" x14ac:dyDescent="0.25">
      <c r="R331" s="4"/>
      <c r="S331" s="4"/>
      <c r="T331" s="72"/>
      <c r="U331" s="72"/>
      <c r="V331" s="79"/>
      <c r="W331" s="72"/>
      <c r="X331" s="79"/>
      <c r="Y331" s="72"/>
      <c r="Z331" s="79"/>
      <c r="AA331" s="72"/>
      <c r="AB331" s="79"/>
      <c r="AC331" s="72"/>
      <c r="AD331" s="79"/>
      <c r="AE331" s="72"/>
      <c r="AF331" s="79"/>
      <c r="AG331" s="72"/>
      <c r="AH331" s="79"/>
      <c r="AI331" s="72"/>
      <c r="AJ331" s="79"/>
      <c r="AK331" s="72"/>
      <c r="AL331" s="79"/>
      <c r="AM331" s="72"/>
      <c r="AN331" s="79"/>
      <c r="AO331" s="72"/>
      <c r="AP331" s="79"/>
      <c r="AQ331" s="72"/>
      <c r="AR331" s="79"/>
    </row>
    <row r="332" spans="18:44" s="1" customFormat="1" ht="123" customHeight="1" x14ac:dyDescent="0.25">
      <c r="R332" s="4"/>
      <c r="S332" s="4"/>
      <c r="T332" s="72"/>
      <c r="U332" s="72"/>
      <c r="V332" s="79"/>
      <c r="W332" s="72"/>
      <c r="X332" s="79"/>
      <c r="Y332" s="72"/>
      <c r="Z332" s="79"/>
      <c r="AA332" s="72"/>
      <c r="AB332" s="79"/>
      <c r="AC332" s="72"/>
      <c r="AD332" s="79"/>
      <c r="AE332" s="72"/>
      <c r="AF332" s="79"/>
      <c r="AG332" s="72"/>
      <c r="AH332" s="79"/>
      <c r="AI332" s="72"/>
      <c r="AJ332" s="79"/>
      <c r="AK332" s="72"/>
      <c r="AL332" s="79"/>
      <c r="AM332" s="72"/>
      <c r="AN332" s="79"/>
      <c r="AO332" s="72"/>
      <c r="AP332" s="79"/>
      <c r="AQ332" s="72"/>
      <c r="AR332" s="79"/>
    </row>
    <row r="333" spans="18:44" s="1" customFormat="1" ht="123" customHeight="1" x14ac:dyDescent="0.25">
      <c r="R333" s="4"/>
      <c r="S333" s="4"/>
      <c r="T333" s="72"/>
      <c r="U333" s="72"/>
      <c r="V333" s="79"/>
      <c r="W333" s="72"/>
      <c r="X333" s="79"/>
      <c r="Y333" s="72"/>
      <c r="Z333" s="79"/>
      <c r="AA333" s="72"/>
      <c r="AB333" s="79"/>
      <c r="AC333" s="72"/>
      <c r="AD333" s="79"/>
      <c r="AE333" s="72"/>
      <c r="AF333" s="79"/>
      <c r="AG333" s="72"/>
      <c r="AH333" s="79"/>
      <c r="AI333" s="72"/>
      <c r="AJ333" s="79"/>
      <c r="AK333" s="72"/>
      <c r="AL333" s="79"/>
      <c r="AM333" s="72"/>
      <c r="AN333" s="79"/>
      <c r="AO333" s="72"/>
      <c r="AP333" s="79"/>
      <c r="AQ333" s="72"/>
      <c r="AR333" s="79"/>
    </row>
    <row r="334" spans="18:44" s="1" customFormat="1" ht="123" customHeight="1" x14ac:dyDescent="0.25">
      <c r="R334" s="4"/>
      <c r="S334" s="4"/>
      <c r="T334" s="72"/>
      <c r="U334" s="72"/>
      <c r="V334" s="79"/>
      <c r="W334" s="72"/>
      <c r="X334" s="79"/>
      <c r="Y334" s="72"/>
      <c r="Z334" s="79"/>
      <c r="AA334" s="72"/>
      <c r="AB334" s="79"/>
      <c r="AC334" s="72"/>
      <c r="AD334" s="79"/>
      <c r="AE334" s="72"/>
      <c r="AF334" s="79"/>
      <c r="AG334" s="72"/>
      <c r="AH334" s="79"/>
      <c r="AI334" s="72"/>
      <c r="AJ334" s="79"/>
      <c r="AK334" s="72"/>
      <c r="AL334" s="79"/>
      <c r="AM334" s="72"/>
      <c r="AN334" s="79"/>
      <c r="AO334" s="72"/>
      <c r="AP334" s="79"/>
      <c r="AQ334" s="72"/>
      <c r="AR334" s="79"/>
    </row>
    <row r="335" spans="18:44" s="1" customFormat="1" ht="123" customHeight="1" x14ac:dyDescent="0.25">
      <c r="R335" s="4"/>
      <c r="S335" s="4"/>
      <c r="T335" s="72"/>
      <c r="U335" s="72"/>
      <c r="V335" s="79"/>
      <c r="W335" s="72"/>
      <c r="X335" s="79"/>
      <c r="Y335" s="72"/>
      <c r="Z335" s="79"/>
      <c r="AA335" s="72"/>
      <c r="AB335" s="79"/>
      <c r="AC335" s="72"/>
      <c r="AD335" s="79"/>
      <c r="AE335" s="72"/>
      <c r="AF335" s="79"/>
      <c r="AG335" s="72"/>
      <c r="AH335" s="79"/>
      <c r="AI335" s="72"/>
      <c r="AJ335" s="79"/>
      <c r="AK335" s="72"/>
      <c r="AL335" s="79"/>
      <c r="AM335" s="72"/>
      <c r="AN335" s="79"/>
      <c r="AO335" s="72"/>
      <c r="AP335" s="79"/>
      <c r="AQ335" s="72"/>
      <c r="AR335" s="79"/>
    </row>
    <row r="336" spans="18:44" s="1" customFormat="1" ht="123" customHeight="1" x14ac:dyDescent="0.25">
      <c r="R336" s="4"/>
      <c r="S336" s="4"/>
      <c r="T336" s="72"/>
      <c r="U336" s="72"/>
      <c r="V336" s="79"/>
      <c r="W336" s="72"/>
      <c r="X336" s="79"/>
      <c r="Y336" s="72"/>
      <c r="Z336" s="79"/>
      <c r="AA336" s="72"/>
      <c r="AB336" s="79"/>
      <c r="AC336" s="72"/>
      <c r="AD336" s="79"/>
      <c r="AE336" s="72"/>
      <c r="AF336" s="79"/>
      <c r="AG336" s="72"/>
      <c r="AH336" s="79"/>
      <c r="AI336" s="72"/>
      <c r="AJ336" s="79"/>
      <c r="AK336" s="72"/>
      <c r="AL336" s="79"/>
      <c r="AM336" s="72"/>
      <c r="AN336" s="79"/>
      <c r="AO336" s="72"/>
      <c r="AP336" s="79"/>
      <c r="AQ336" s="72"/>
      <c r="AR336" s="79"/>
    </row>
    <row r="337" spans="18:44" s="1" customFormat="1" ht="123" customHeight="1" x14ac:dyDescent="0.25">
      <c r="R337" s="4"/>
      <c r="S337" s="4"/>
      <c r="T337" s="72"/>
      <c r="U337" s="72"/>
      <c r="V337" s="79"/>
      <c r="W337" s="72"/>
      <c r="X337" s="79"/>
      <c r="Y337" s="72"/>
      <c r="Z337" s="79"/>
      <c r="AA337" s="72"/>
      <c r="AB337" s="79"/>
      <c r="AC337" s="72"/>
      <c r="AD337" s="79"/>
      <c r="AE337" s="72"/>
      <c r="AF337" s="79"/>
      <c r="AG337" s="72"/>
      <c r="AH337" s="79"/>
      <c r="AI337" s="72"/>
      <c r="AJ337" s="79"/>
      <c r="AK337" s="72"/>
      <c r="AL337" s="79"/>
      <c r="AM337" s="72"/>
      <c r="AN337" s="79"/>
      <c r="AO337" s="72"/>
      <c r="AP337" s="79"/>
      <c r="AQ337" s="72"/>
      <c r="AR337" s="79"/>
    </row>
    <row r="338" spans="18:44" s="1" customFormat="1" ht="123" customHeight="1" x14ac:dyDescent="0.25">
      <c r="R338" s="4"/>
      <c r="S338" s="4"/>
      <c r="T338" s="72"/>
      <c r="U338" s="72"/>
      <c r="V338" s="79"/>
      <c r="W338" s="72"/>
      <c r="X338" s="79"/>
      <c r="Y338" s="72"/>
      <c r="Z338" s="79"/>
      <c r="AA338" s="72"/>
      <c r="AB338" s="79"/>
      <c r="AC338" s="72"/>
      <c r="AD338" s="79"/>
      <c r="AE338" s="72"/>
      <c r="AF338" s="79"/>
      <c r="AG338" s="72"/>
      <c r="AH338" s="79"/>
      <c r="AI338" s="72"/>
      <c r="AJ338" s="79"/>
      <c r="AK338" s="72"/>
      <c r="AL338" s="79"/>
      <c r="AM338" s="72"/>
      <c r="AN338" s="79"/>
      <c r="AO338" s="72"/>
      <c r="AP338" s="79"/>
      <c r="AQ338" s="72"/>
      <c r="AR338" s="79"/>
    </row>
    <row r="339" spans="18:44" s="1" customFormat="1" ht="123" customHeight="1" x14ac:dyDescent="0.25">
      <c r="R339" s="4"/>
      <c r="S339" s="4"/>
      <c r="T339" s="72"/>
      <c r="U339" s="72"/>
      <c r="V339" s="79"/>
      <c r="W339" s="72"/>
      <c r="X339" s="79"/>
      <c r="Y339" s="72"/>
      <c r="Z339" s="79"/>
      <c r="AA339" s="72"/>
      <c r="AB339" s="79"/>
      <c r="AC339" s="72"/>
      <c r="AD339" s="79"/>
      <c r="AE339" s="72"/>
      <c r="AF339" s="79"/>
      <c r="AG339" s="72"/>
      <c r="AH339" s="79"/>
      <c r="AI339" s="72"/>
      <c r="AJ339" s="79"/>
      <c r="AK339" s="72"/>
      <c r="AL339" s="79"/>
      <c r="AM339" s="72"/>
      <c r="AN339" s="79"/>
      <c r="AO339" s="72"/>
      <c r="AP339" s="79"/>
      <c r="AQ339" s="72"/>
      <c r="AR339" s="79"/>
    </row>
    <row r="340" spans="18:44" s="1" customFormat="1" ht="123" customHeight="1" x14ac:dyDescent="0.25">
      <c r="R340" s="4"/>
      <c r="S340" s="4"/>
      <c r="T340" s="72"/>
      <c r="U340" s="72"/>
      <c r="V340" s="79"/>
      <c r="W340" s="72"/>
      <c r="X340" s="79"/>
      <c r="Y340" s="72"/>
      <c r="Z340" s="79"/>
      <c r="AA340" s="72"/>
      <c r="AB340" s="79"/>
      <c r="AC340" s="72"/>
      <c r="AD340" s="79"/>
      <c r="AE340" s="72"/>
      <c r="AF340" s="79"/>
      <c r="AG340" s="72"/>
      <c r="AH340" s="79"/>
      <c r="AI340" s="72"/>
      <c r="AJ340" s="79"/>
      <c r="AK340" s="72"/>
      <c r="AL340" s="79"/>
      <c r="AM340" s="72"/>
      <c r="AN340" s="79"/>
      <c r="AO340" s="72"/>
      <c r="AP340" s="79"/>
      <c r="AQ340" s="72"/>
      <c r="AR340" s="79"/>
    </row>
    <row r="341" spans="18:44" s="1" customFormat="1" ht="123" customHeight="1" x14ac:dyDescent="0.25">
      <c r="R341" s="4"/>
      <c r="S341" s="4"/>
      <c r="T341" s="72"/>
      <c r="U341" s="72"/>
      <c r="V341" s="79"/>
      <c r="W341" s="72"/>
      <c r="X341" s="79"/>
      <c r="Y341" s="72"/>
      <c r="Z341" s="79"/>
      <c r="AA341" s="72"/>
      <c r="AB341" s="79"/>
      <c r="AC341" s="72"/>
      <c r="AD341" s="79"/>
      <c r="AE341" s="72"/>
      <c r="AF341" s="79"/>
      <c r="AG341" s="72"/>
      <c r="AH341" s="79"/>
      <c r="AI341" s="72"/>
      <c r="AJ341" s="79"/>
      <c r="AK341" s="72"/>
      <c r="AL341" s="79"/>
      <c r="AM341" s="72"/>
      <c r="AN341" s="79"/>
      <c r="AO341" s="72"/>
      <c r="AP341" s="79"/>
      <c r="AQ341" s="72"/>
      <c r="AR341" s="79"/>
    </row>
    <row r="342" spans="18:44" s="1" customFormat="1" ht="123" customHeight="1" x14ac:dyDescent="0.25">
      <c r="R342" s="4"/>
      <c r="S342" s="4"/>
      <c r="T342" s="72"/>
      <c r="U342" s="72"/>
      <c r="V342" s="79"/>
      <c r="W342" s="72"/>
      <c r="X342" s="79"/>
      <c r="Y342" s="72"/>
      <c r="Z342" s="79"/>
      <c r="AA342" s="72"/>
      <c r="AB342" s="79"/>
      <c r="AC342" s="72"/>
      <c r="AD342" s="79"/>
      <c r="AE342" s="72"/>
      <c r="AF342" s="79"/>
      <c r="AG342" s="72"/>
      <c r="AH342" s="79"/>
      <c r="AI342" s="72"/>
      <c r="AJ342" s="79"/>
      <c r="AK342" s="72"/>
      <c r="AL342" s="79"/>
      <c r="AM342" s="72"/>
      <c r="AN342" s="79"/>
      <c r="AO342" s="72"/>
      <c r="AP342" s="79"/>
      <c r="AQ342" s="72"/>
      <c r="AR342" s="79"/>
    </row>
    <row r="343" spans="18:44" s="1" customFormat="1" ht="123" customHeight="1" x14ac:dyDescent="0.25">
      <c r="R343" s="4"/>
      <c r="S343" s="4"/>
      <c r="T343" s="72"/>
      <c r="U343" s="72"/>
      <c r="V343" s="79"/>
      <c r="W343" s="72"/>
      <c r="X343" s="79"/>
      <c r="Y343" s="72"/>
      <c r="Z343" s="79"/>
      <c r="AA343" s="72"/>
      <c r="AB343" s="79"/>
      <c r="AC343" s="72"/>
      <c r="AD343" s="79"/>
      <c r="AE343" s="72"/>
      <c r="AF343" s="79"/>
      <c r="AG343" s="72"/>
      <c r="AH343" s="79"/>
      <c r="AI343" s="72"/>
      <c r="AJ343" s="79"/>
      <c r="AK343" s="72"/>
      <c r="AL343" s="79"/>
      <c r="AM343" s="72"/>
      <c r="AN343" s="79"/>
      <c r="AO343" s="72"/>
      <c r="AP343" s="79"/>
      <c r="AQ343" s="72"/>
      <c r="AR343" s="79"/>
    </row>
    <row r="344" spans="18:44" s="1" customFormat="1" ht="123" customHeight="1" x14ac:dyDescent="0.25">
      <c r="R344" s="4"/>
      <c r="S344" s="4"/>
      <c r="T344" s="72"/>
      <c r="U344" s="72"/>
      <c r="V344" s="79"/>
      <c r="W344" s="72"/>
      <c r="X344" s="79"/>
      <c r="Y344" s="72"/>
      <c r="Z344" s="79"/>
      <c r="AA344" s="72"/>
      <c r="AB344" s="79"/>
      <c r="AC344" s="72"/>
      <c r="AD344" s="79"/>
      <c r="AE344" s="72"/>
      <c r="AF344" s="79"/>
      <c r="AG344" s="72"/>
      <c r="AH344" s="79"/>
      <c r="AI344" s="72"/>
      <c r="AJ344" s="79"/>
      <c r="AK344" s="72"/>
      <c r="AL344" s="79"/>
      <c r="AM344" s="72"/>
      <c r="AN344" s="79"/>
      <c r="AO344" s="72"/>
      <c r="AP344" s="79"/>
      <c r="AQ344" s="72"/>
      <c r="AR344" s="79"/>
    </row>
    <row r="345" spans="18:44" s="1" customFormat="1" ht="123" customHeight="1" x14ac:dyDescent="0.25">
      <c r="R345" s="4"/>
      <c r="S345" s="4"/>
      <c r="T345" s="72"/>
      <c r="U345" s="72"/>
      <c r="V345" s="79"/>
      <c r="W345" s="72"/>
      <c r="X345" s="79"/>
      <c r="Y345" s="72"/>
      <c r="Z345" s="79"/>
      <c r="AA345" s="72"/>
      <c r="AB345" s="79"/>
      <c r="AC345" s="72"/>
      <c r="AD345" s="79"/>
      <c r="AE345" s="72"/>
      <c r="AF345" s="79"/>
      <c r="AG345" s="72"/>
      <c r="AH345" s="79"/>
      <c r="AI345" s="72"/>
      <c r="AJ345" s="79"/>
      <c r="AK345" s="72"/>
      <c r="AL345" s="79"/>
      <c r="AM345" s="72"/>
      <c r="AN345" s="79"/>
      <c r="AO345" s="72"/>
      <c r="AP345" s="79"/>
      <c r="AQ345" s="72"/>
      <c r="AR345" s="79"/>
    </row>
    <row r="346" spans="18:44" s="1" customFormat="1" ht="123" customHeight="1" x14ac:dyDescent="0.25">
      <c r="R346" s="4"/>
      <c r="S346" s="4"/>
      <c r="T346" s="72"/>
      <c r="U346" s="72"/>
      <c r="V346" s="79"/>
      <c r="W346" s="72"/>
      <c r="X346" s="79"/>
      <c r="Y346" s="72"/>
      <c r="Z346" s="79"/>
      <c r="AA346" s="72"/>
      <c r="AB346" s="79"/>
      <c r="AC346" s="72"/>
      <c r="AD346" s="79"/>
      <c r="AE346" s="72"/>
      <c r="AF346" s="79"/>
      <c r="AG346" s="72"/>
      <c r="AH346" s="79"/>
      <c r="AI346" s="72"/>
      <c r="AJ346" s="79"/>
      <c r="AK346" s="72"/>
      <c r="AL346" s="79"/>
      <c r="AM346" s="72"/>
      <c r="AN346" s="79"/>
      <c r="AO346" s="72"/>
      <c r="AP346" s="79"/>
      <c r="AQ346" s="72"/>
      <c r="AR346" s="79"/>
    </row>
    <row r="347" spans="18:44" s="1" customFormat="1" ht="123" customHeight="1" x14ac:dyDescent="0.25">
      <c r="R347" s="4"/>
      <c r="S347" s="4"/>
      <c r="T347" s="72"/>
      <c r="U347" s="72"/>
      <c r="V347" s="79"/>
      <c r="W347" s="72"/>
      <c r="X347" s="79"/>
      <c r="Y347" s="72"/>
      <c r="Z347" s="79"/>
      <c r="AA347" s="72"/>
      <c r="AB347" s="79"/>
      <c r="AC347" s="72"/>
      <c r="AD347" s="79"/>
      <c r="AE347" s="72"/>
      <c r="AF347" s="79"/>
      <c r="AG347" s="72"/>
      <c r="AH347" s="79"/>
      <c r="AI347" s="72"/>
      <c r="AJ347" s="79"/>
      <c r="AK347" s="72"/>
      <c r="AL347" s="79"/>
      <c r="AM347" s="72"/>
      <c r="AN347" s="79"/>
      <c r="AO347" s="72"/>
      <c r="AP347" s="79"/>
      <c r="AQ347" s="72"/>
      <c r="AR347" s="79"/>
    </row>
    <row r="348" spans="18:44" s="1" customFormat="1" ht="123" customHeight="1" x14ac:dyDescent="0.25">
      <c r="R348" s="4"/>
      <c r="S348" s="4"/>
      <c r="T348" s="72"/>
      <c r="U348" s="72"/>
      <c r="V348" s="79"/>
      <c r="W348" s="72"/>
      <c r="X348" s="79"/>
      <c r="Y348" s="72"/>
      <c r="Z348" s="79"/>
      <c r="AA348" s="72"/>
      <c r="AB348" s="79"/>
      <c r="AC348" s="72"/>
      <c r="AD348" s="79"/>
      <c r="AE348" s="72"/>
      <c r="AF348" s="79"/>
      <c r="AG348" s="72"/>
      <c r="AH348" s="79"/>
      <c r="AI348" s="72"/>
      <c r="AJ348" s="79"/>
      <c r="AK348" s="72"/>
      <c r="AL348" s="79"/>
      <c r="AM348" s="72"/>
      <c r="AN348" s="79"/>
      <c r="AO348" s="72"/>
      <c r="AP348" s="79"/>
      <c r="AQ348" s="72"/>
      <c r="AR348" s="79"/>
    </row>
    <row r="349" spans="18:44" s="1" customFormat="1" ht="123" customHeight="1" x14ac:dyDescent="0.25">
      <c r="R349" s="4"/>
      <c r="S349" s="4"/>
      <c r="T349" s="72"/>
      <c r="U349" s="72"/>
      <c r="V349" s="79"/>
      <c r="W349" s="72"/>
      <c r="X349" s="79"/>
      <c r="Y349" s="72"/>
      <c r="Z349" s="79"/>
      <c r="AA349" s="72"/>
      <c r="AB349" s="79"/>
      <c r="AC349" s="72"/>
      <c r="AD349" s="79"/>
      <c r="AE349" s="72"/>
      <c r="AF349" s="79"/>
      <c r="AG349" s="72"/>
      <c r="AH349" s="79"/>
      <c r="AI349" s="72"/>
      <c r="AJ349" s="79"/>
      <c r="AK349" s="72"/>
      <c r="AL349" s="79"/>
      <c r="AM349" s="72"/>
      <c r="AN349" s="79"/>
      <c r="AO349" s="72"/>
      <c r="AP349" s="79"/>
      <c r="AQ349" s="72"/>
      <c r="AR349" s="79"/>
    </row>
    <row r="350" spans="18:44" s="1" customFormat="1" ht="123" customHeight="1" x14ac:dyDescent="0.25">
      <c r="R350" s="4"/>
      <c r="S350" s="4"/>
      <c r="T350" s="72"/>
      <c r="U350" s="72"/>
      <c r="V350" s="79"/>
      <c r="W350" s="72"/>
      <c r="X350" s="79"/>
      <c r="Y350" s="72"/>
      <c r="Z350" s="79"/>
      <c r="AA350" s="72"/>
      <c r="AB350" s="79"/>
      <c r="AC350" s="72"/>
      <c r="AD350" s="79"/>
      <c r="AE350" s="72"/>
      <c r="AF350" s="79"/>
      <c r="AG350" s="72"/>
      <c r="AH350" s="79"/>
      <c r="AI350" s="72"/>
      <c r="AJ350" s="79"/>
      <c r="AK350" s="72"/>
      <c r="AL350" s="79"/>
      <c r="AM350" s="72"/>
      <c r="AN350" s="79"/>
      <c r="AO350" s="72"/>
      <c r="AP350" s="79"/>
      <c r="AQ350" s="72"/>
      <c r="AR350" s="79"/>
    </row>
    <row r="351" spans="18:44" s="1" customFormat="1" ht="123" customHeight="1" x14ac:dyDescent="0.25">
      <c r="R351" s="4"/>
      <c r="S351" s="4"/>
      <c r="T351" s="72"/>
      <c r="U351" s="72"/>
      <c r="V351" s="79"/>
      <c r="W351" s="72"/>
      <c r="X351" s="79"/>
      <c r="Y351" s="72"/>
      <c r="Z351" s="79"/>
      <c r="AA351" s="72"/>
      <c r="AB351" s="79"/>
      <c r="AC351" s="72"/>
      <c r="AD351" s="79"/>
      <c r="AE351" s="72"/>
      <c r="AF351" s="79"/>
      <c r="AG351" s="72"/>
      <c r="AH351" s="79"/>
      <c r="AI351" s="72"/>
      <c r="AJ351" s="79"/>
      <c r="AK351" s="72"/>
      <c r="AL351" s="79"/>
      <c r="AM351" s="72"/>
      <c r="AN351" s="79"/>
      <c r="AO351" s="72"/>
      <c r="AP351" s="79"/>
      <c r="AQ351" s="72"/>
      <c r="AR351" s="79"/>
    </row>
    <row r="352" spans="18:44" s="1" customFormat="1" ht="123" customHeight="1" x14ac:dyDescent="0.25">
      <c r="R352" s="4"/>
      <c r="S352" s="4"/>
      <c r="T352" s="72"/>
      <c r="U352" s="72"/>
      <c r="V352" s="79"/>
      <c r="W352" s="72"/>
      <c r="X352" s="79"/>
      <c r="Y352" s="72"/>
      <c r="Z352" s="79"/>
      <c r="AA352" s="72"/>
      <c r="AB352" s="79"/>
      <c r="AC352" s="72"/>
      <c r="AD352" s="79"/>
      <c r="AE352" s="72"/>
      <c r="AF352" s="79"/>
      <c r="AG352" s="72"/>
      <c r="AH352" s="79"/>
      <c r="AI352" s="72"/>
      <c r="AJ352" s="79"/>
      <c r="AK352" s="72"/>
      <c r="AL352" s="79"/>
      <c r="AM352" s="72"/>
      <c r="AN352" s="79"/>
      <c r="AO352" s="72"/>
      <c r="AP352" s="79"/>
      <c r="AQ352" s="72"/>
      <c r="AR352" s="79"/>
    </row>
    <row r="353" spans="18:44" s="1" customFormat="1" ht="123" customHeight="1" x14ac:dyDescent="0.25">
      <c r="R353" s="4"/>
      <c r="S353" s="4"/>
      <c r="T353" s="72"/>
      <c r="U353" s="72"/>
      <c r="V353" s="79"/>
      <c r="W353" s="72"/>
      <c r="X353" s="79"/>
      <c r="Y353" s="72"/>
      <c r="Z353" s="79"/>
      <c r="AA353" s="72"/>
      <c r="AB353" s="79"/>
      <c r="AC353" s="72"/>
      <c r="AD353" s="79"/>
      <c r="AE353" s="72"/>
      <c r="AF353" s="79"/>
      <c r="AG353" s="72"/>
      <c r="AH353" s="79"/>
      <c r="AI353" s="72"/>
      <c r="AJ353" s="79"/>
      <c r="AK353" s="72"/>
      <c r="AL353" s="79"/>
      <c r="AM353" s="72"/>
      <c r="AN353" s="79"/>
      <c r="AO353" s="72"/>
      <c r="AP353" s="79"/>
      <c r="AQ353" s="72"/>
      <c r="AR353" s="79"/>
    </row>
    <row r="354" spans="18:44" s="1" customFormat="1" ht="123" customHeight="1" x14ac:dyDescent="0.25">
      <c r="R354" s="4"/>
      <c r="S354" s="4"/>
      <c r="T354" s="72"/>
      <c r="U354" s="72"/>
      <c r="V354" s="79"/>
      <c r="W354" s="72"/>
      <c r="X354" s="79"/>
      <c r="Y354" s="72"/>
      <c r="Z354" s="79"/>
      <c r="AA354" s="72"/>
      <c r="AB354" s="79"/>
      <c r="AC354" s="72"/>
      <c r="AD354" s="79"/>
      <c r="AE354" s="72"/>
      <c r="AF354" s="79"/>
      <c r="AG354" s="72"/>
      <c r="AH354" s="79"/>
      <c r="AI354" s="72"/>
      <c r="AJ354" s="79"/>
      <c r="AK354" s="72"/>
      <c r="AL354" s="79"/>
      <c r="AM354" s="72"/>
      <c r="AN354" s="79"/>
      <c r="AO354" s="72"/>
      <c r="AP354" s="79"/>
      <c r="AQ354" s="72"/>
      <c r="AR354" s="79"/>
    </row>
    <row r="355" spans="18:44" s="1" customFormat="1" ht="123" customHeight="1" x14ac:dyDescent="0.25">
      <c r="R355" s="4"/>
      <c r="S355" s="4"/>
      <c r="T355" s="72"/>
      <c r="U355" s="72"/>
      <c r="V355" s="79"/>
      <c r="W355" s="72"/>
      <c r="X355" s="79"/>
      <c r="Y355" s="72"/>
      <c r="Z355" s="79"/>
      <c r="AA355" s="72"/>
      <c r="AB355" s="79"/>
      <c r="AC355" s="72"/>
      <c r="AD355" s="79"/>
      <c r="AE355" s="72"/>
      <c r="AF355" s="79"/>
      <c r="AG355" s="72"/>
      <c r="AH355" s="79"/>
      <c r="AI355" s="72"/>
      <c r="AJ355" s="79"/>
      <c r="AK355" s="72"/>
      <c r="AL355" s="79"/>
      <c r="AM355" s="72"/>
      <c r="AN355" s="79"/>
      <c r="AO355" s="72"/>
      <c r="AP355" s="79"/>
      <c r="AQ355" s="72"/>
      <c r="AR355" s="79"/>
    </row>
    <row r="356" spans="18:44" s="1" customFormat="1" ht="123" customHeight="1" x14ac:dyDescent="0.25">
      <c r="R356" s="4"/>
      <c r="S356" s="4"/>
      <c r="T356" s="72"/>
      <c r="U356" s="72"/>
      <c r="V356" s="79"/>
      <c r="W356" s="72"/>
      <c r="X356" s="79"/>
      <c r="Y356" s="72"/>
      <c r="Z356" s="79"/>
      <c r="AA356" s="72"/>
      <c r="AB356" s="79"/>
      <c r="AC356" s="72"/>
      <c r="AD356" s="79"/>
      <c r="AE356" s="72"/>
      <c r="AF356" s="79"/>
      <c r="AG356" s="72"/>
      <c r="AH356" s="79"/>
      <c r="AI356" s="72"/>
      <c r="AJ356" s="79"/>
      <c r="AK356" s="72"/>
      <c r="AL356" s="79"/>
      <c r="AM356" s="72"/>
      <c r="AN356" s="79"/>
      <c r="AO356" s="72"/>
      <c r="AP356" s="79"/>
      <c r="AQ356" s="72"/>
      <c r="AR356" s="79"/>
    </row>
    <row r="357" spans="18:44" s="1" customFormat="1" ht="123" customHeight="1" x14ac:dyDescent="0.25">
      <c r="R357" s="4"/>
      <c r="S357" s="4"/>
      <c r="T357" s="72"/>
      <c r="U357" s="72"/>
      <c r="V357" s="79"/>
      <c r="W357" s="72"/>
      <c r="X357" s="79"/>
      <c r="Y357" s="72"/>
      <c r="Z357" s="79"/>
      <c r="AA357" s="72"/>
      <c r="AB357" s="79"/>
      <c r="AC357" s="72"/>
      <c r="AD357" s="79"/>
      <c r="AE357" s="72"/>
      <c r="AF357" s="79"/>
      <c r="AG357" s="72"/>
      <c r="AH357" s="79"/>
      <c r="AI357" s="72"/>
      <c r="AJ357" s="79"/>
      <c r="AK357" s="72"/>
      <c r="AL357" s="79"/>
      <c r="AM357" s="72"/>
      <c r="AN357" s="79"/>
      <c r="AO357" s="72"/>
      <c r="AP357" s="79"/>
      <c r="AQ357" s="72"/>
      <c r="AR357" s="79"/>
    </row>
    <row r="358" spans="18:44" s="1" customFormat="1" ht="123" customHeight="1" x14ac:dyDescent="0.25">
      <c r="R358" s="4"/>
      <c r="S358" s="4"/>
      <c r="T358" s="72"/>
      <c r="U358" s="72"/>
      <c r="V358" s="79"/>
      <c r="W358" s="72"/>
      <c r="X358" s="79"/>
      <c r="Y358" s="72"/>
      <c r="Z358" s="79"/>
      <c r="AA358" s="72"/>
      <c r="AB358" s="79"/>
      <c r="AC358" s="72"/>
      <c r="AD358" s="79"/>
      <c r="AE358" s="72"/>
      <c r="AF358" s="79"/>
      <c r="AG358" s="72"/>
      <c r="AH358" s="79"/>
      <c r="AI358" s="72"/>
      <c r="AJ358" s="79"/>
      <c r="AK358" s="72"/>
      <c r="AL358" s="79"/>
      <c r="AM358" s="72"/>
      <c r="AN358" s="79"/>
      <c r="AO358" s="72"/>
      <c r="AP358" s="79"/>
      <c r="AQ358" s="72"/>
      <c r="AR358" s="79"/>
    </row>
    <row r="359" spans="18:44" s="1" customFormat="1" ht="123" customHeight="1" x14ac:dyDescent="0.25">
      <c r="R359" s="4"/>
      <c r="S359" s="4"/>
      <c r="T359" s="72"/>
      <c r="U359" s="72"/>
      <c r="V359" s="79"/>
      <c r="W359" s="72"/>
      <c r="X359" s="79"/>
      <c r="Y359" s="72"/>
      <c r="Z359" s="79"/>
      <c r="AA359" s="72"/>
      <c r="AB359" s="79"/>
      <c r="AC359" s="72"/>
      <c r="AD359" s="79"/>
      <c r="AE359" s="72"/>
      <c r="AF359" s="79"/>
      <c r="AG359" s="72"/>
      <c r="AH359" s="79"/>
      <c r="AI359" s="72"/>
      <c r="AJ359" s="79"/>
      <c r="AK359" s="72"/>
      <c r="AL359" s="79"/>
      <c r="AM359" s="72"/>
      <c r="AN359" s="79"/>
      <c r="AO359" s="72"/>
      <c r="AP359" s="79"/>
      <c r="AQ359" s="72"/>
      <c r="AR359" s="79"/>
    </row>
    <row r="360" spans="18:44" s="1" customFormat="1" ht="123" customHeight="1" x14ac:dyDescent="0.25">
      <c r="R360" s="4"/>
      <c r="S360" s="4"/>
      <c r="T360" s="72"/>
      <c r="U360" s="72"/>
      <c r="V360" s="79"/>
      <c r="W360" s="72"/>
      <c r="X360" s="79"/>
      <c r="Y360" s="72"/>
      <c r="Z360" s="79"/>
      <c r="AA360" s="72"/>
      <c r="AB360" s="79"/>
      <c r="AC360" s="72"/>
      <c r="AD360" s="79"/>
      <c r="AE360" s="72"/>
      <c r="AF360" s="79"/>
      <c r="AG360" s="72"/>
      <c r="AH360" s="79"/>
      <c r="AI360" s="72"/>
      <c r="AJ360" s="79"/>
      <c r="AK360" s="72"/>
      <c r="AL360" s="79"/>
      <c r="AM360" s="72"/>
      <c r="AN360" s="79"/>
      <c r="AO360" s="72"/>
      <c r="AP360" s="79"/>
      <c r="AQ360" s="72"/>
      <c r="AR360" s="79"/>
    </row>
    <row r="361" spans="18:44" s="1" customFormat="1" ht="123" customHeight="1" x14ac:dyDescent="0.25">
      <c r="R361" s="4"/>
      <c r="S361" s="4"/>
      <c r="T361" s="72"/>
      <c r="U361" s="72"/>
      <c r="V361" s="79"/>
      <c r="W361" s="72"/>
      <c r="X361" s="79"/>
      <c r="Y361" s="72"/>
      <c r="Z361" s="79"/>
      <c r="AA361" s="72"/>
      <c r="AB361" s="79"/>
      <c r="AC361" s="72"/>
      <c r="AD361" s="79"/>
      <c r="AE361" s="72"/>
      <c r="AF361" s="79"/>
      <c r="AG361" s="72"/>
      <c r="AH361" s="79"/>
      <c r="AI361" s="72"/>
      <c r="AJ361" s="79"/>
      <c r="AK361" s="72"/>
      <c r="AL361" s="79"/>
      <c r="AM361" s="72"/>
      <c r="AN361" s="79"/>
      <c r="AO361" s="72"/>
      <c r="AP361" s="79"/>
      <c r="AQ361" s="72"/>
      <c r="AR361" s="79"/>
    </row>
    <row r="362" spans="18:44" s="1" customFormat="1" ht="123" customHeight="1" x14ac:dyDescent="0.25">
      <c r="R362" s="4"/>
      <c r="S362" s="4"/>
      <c r="T362" s="72"/>
      <c r="U362" s="72"/>
      <c r="V362" s="79"/>
      <c r="W362" s="72"/>
      <c r="X362" s="79"/>
      <c r="Y362" s="72"/>
      <c r="Z362" s="79"/>
      <c r="AA362" s="72"/>
      <c r="AB362" s="79"/>
      <c r="AC362" s="72"/>
      <c r="AD362" s="79"/>
      <c r="AE362" s="72"/>
      <c r="AF362" s="79"/>
      <c r="AG362" s="72"/>
      <c r="AH362" s="79"/>
      <c r="AI362" s="72"/>
      <c r="AJ362" s="79"/>
      <c r="AK362" s="72"/>
      <c r="AL362" s="79"/>
      <c r="AM362" s="72"/>
      <c r="AN362" s="79"/>
      <c r="AO362" s="72"/>
      <c r="AP362" s="79"/>
      <c r="AQ362" s="72"/>
      <c r="AR362" s="79"/>
    </row>
    <row r="363" spans="18:44" s="1" customFormat="1" ht="123" customHeight="1" x14ac:dyDescent="0.25">
      <c r="R363" s="4"/>
      <c r="S363" s="4"/>
      <c r="T363" s="72"/>
      <c r="U363" s="72"/>
      <c r="V363" s="79"/>
      <c r="W363" s="72"/>
      <c r="X363" s="79"/>
      <c r="Y363" s="72"/>
      <c r="Z363" s="79"/>
      <c r="AA363" s="72"/>
      <c r="AB363" s="79"/>
      <c r="AC363" s="72"/>
      <c r="AD363" s="79"/>
      <c r="AE363" s="72"/>
      <c r="AF363" s="79"/>
      <c r="AG363" s="72"/>
      <c r="AH363" s="79"/>
      <c r="AI363" s="72"/>
      <c r="AJ363" s="79"/>
      <c r="AK363" s="72"/>
      <c r="AL363" s="79"/>
      <c r="AM363" s="72"/>
      <c r="AN363" s="79"/>
      <c r="AO363" s="72"/>
      <c r="AP363" s="79"/>
      <c r="AQ363" s="72"/>
      <c r="AR363" s="79"/>
    </row>
    <row r="364" spans="18:44" s="1" customFormat="1" ht="123" customHeight="1" x14ac:dyDescent="0.25">
      <c r="R364" s="4"/>
      <c r="S364" s="4"/>
      <c r="T364" s="72"/>
      <c r="U364" s="72"/>
      <c r="V364" s="79"/>
      <c r="W364" s="72"/>
      <c r="X364" s="79"/>
      <c r="Y364" s="72"/>
      <c r="Z364" s="79"/>
      <c r="AA364" s="72"/>
      <c r="AB364" s="79"/>
      <c r="AC364" s="72"/>
      <c r="AD364" s="79"/>
      <c r="AE364" s="72"/>
      <c r="AF364" s="79"/>
      <c r="AG364" s="72"/>
      <c r="AH364" s="79"/>
      <c r="AI364" s="72"/>
      <c r="AJ364" s="79"/>
      <c r="AK364" s="72"/>
      <c r="AL364" s="79"/>
      <c r="AM364" s="72"/>
      <c r="AN364" s="79"/>
      <c r="AO364" s="72"/>
      <c r="AP364" s="79"/>
      <c r="AQ364" s="72"/>
      <c r="AR364" s="79"/>
    </row>
    <row r="365" spans="18:44" s="1" customFormat="1" ht="123" customHeight="1" x14ac:dyDescent="0.25">
      <c r="R365" s="4"/>
      <c r="S365" s="4"/>
      <c r="T365" s="72"/>
      <c r="U365" s="72"/>
      <c r="V365" s="79"/>
      <c r="W365" s="72"/>
      <c r="X365" s="79"/>
      <c r="Y365" s="72"/>
      <c r="Z365" s="79"/>
      <c r="AA365" s="72"/>
      <c r="AB365" s="79"/>
      <c r="AC365" s="72"/>
      <c r="AD365" s="79"/>
      <c r="AE365" s="72"/>
      <c r="AF365" s="79"/>
      <c r="AG365" s="72"/>
      <c r="AH365" s="79"/>
      <c r="AI365" s="72"/>
      <c r="AJ365" s="79"/>
      <c r="AK365" s="72"/>
      <c r="AL365" s="79"/>
      <c r="AM365" s="72"/>
      <c r="AN365" s="79"/>
      <c r="AO365" s="72"/>
      <c r="AP365" s="79"/>
      <c r="AQ365" s="72"/>
      <c r="AR365" s="79"/>
    </row>
    <row r="366" spans="18:44" s="1" customFormat="1" ht="123" customHeight="1" x14ac:dyDescent="0.25">
      <c r="R366" s="4"/>
      <c r="S366" s="4"/>
      <c r="T366" s="72"/>
      <c r="U366" s="72"/>
      <c r="V366" s="79"/>
      <c r="W366" s="72"/>
      <c r="X366" s="79"/>
      <c r="Y366" s="72"/>
      <c r="Z366" s="79"/>
      <c r="AA366" s="72"/>
      <c r="AB366" s="79"/>
      <c r="AC366" s="72"/>
      <c r="AD366" s="79"/>
      <c r="AE366" s="72"/>
      <c r="AF366" s="79"/>
      <c r="AG366" s="72"/>
      <c r="AH366" s="79"/>
      <c r="AI366" s="72"/>
      <c r="AJ366" s="79"/>
      <c r="AK366" s="72"/>
      <c r="AL366" s="79"/>
      <c r="AM366" s="72"/>
      <c r="AN366" s="79"/>
      <c r="AO366" s="72"/>
      <c r="AP366" s="79"/>
      <c r="AQ366" s="72"/>
      <c r="AR366" s="79"/>
    </row>
    <row r="367" spans="18:44" s="1" customFormat="1" ht="123" customHeight="1" x14ac:dyDescent="0.25">
      <c r="R367" s="4"/>
      <c r="S367" s="4"/>
      <c r="T367" s="72"/>
      <c r="U367" s="72"/>
      <c r="V367" s="79"/>
      <c r="W367" s="72"/>
      <c r="X367" s="79"/>
      <c r="Y367" s="72"/>
      <c r="Z367" s="79"/>
      <c r="AA367" s="72"/>
      <c r="AB367" s="79"/>
      <c r="AC367" s="72"/>
      <c r="AD367" s="79"/>
      <c r="AE367" s="72"/>
      <c r="AF367" s="79"/>
      <c r="AG367" s="72"/>
      <c r="AH367" s="79"/>
      <c r="AI367" s="72"/>
      <c r="AJ367" s="79"/>
      <c r="AK367" s="72"/>
      <c r="AL367" s="79"/>
      <c r="AM367" s="72"/>
      <c r="AN367" s="79"/>
      <c r="AO367" s="72"/>
      <c r="AP367" s="79"/>
      <c r="AQ367" s="72"/>
      <c r="AR367" s="79"/>
    </row>
    <row r="368" spans="18:44" s="1" customFormat="1" ht="123" customHeight="1" x14ac:dyDescent="0.25">
      <c r="R368" s="4"/>
      <c r="S368" s="4"/>
      <c r="T368" s="72"/>
      <c r="U368" s="72"/>
      <c r="V368" s="79"/>
      <c r="W368" s="72"/>
      <c r="X368" s="79"/>
      <c r="Y368" s="72"/>
      <c r="Z368" s="79"/>
      <c r="AA368" s="72"/>
      <c r="AB368" s="79"/>
      <c r="AC368" s="72"/>
      <c r="AD368" s="79"/>
      <c r="AE368" s="72"/>
      <c r="AF368" s="79"/>
      <c r="AG368" s="72"/>
      <c r="AH368" s="79"/>
      <c r="AI368" s="72"/>
      <c r="AJ368" s="79"/>
      <c r="AK368" s="72"/>
      <c r="AL368" s="79"/>
      <c r="AM368" s="72"/>
      <c r="AN368" s="79"/>
      <c r="AO368" s="72"/>
      <c r="AP368" s="79"/>
      <c r="AQ368" s="72"/>
      <c r="AR368" s="79"/>
    </row>
    <row r="369" spans="18:44" s="1" customFormat="1" ht="123" customHeight="1" x14ac:dyDescent="0.25">
      <c r="R369" s="4"/>
      <c r="S369" s="4"/>
      <c r="T369" s="72"/>
      <c r="U369" s="72"/>
      <c r="V369" s="79"/>
      <c r="W369" s="72"/>
      <c r="X369" s="79"/>
      <c r="Y369" s="72"/>
      <c r="Z369" s="79"/>
      <c r="AA369" s="72"/>
      <c r="AB369" s="79"/>
      <c r="AC369" s="72"/>
      <c r="AD369" s="79"/>
      <c r="AE369" s="72"/>
      <c r="AF369" s="79"/>
      <c r="AG369" s="72"/>
      <c r="AH369" s="79"/>
      <c r="AI369" s="72"/>
      <c r="AJ369" s="79"/>
      <c r="AK369" s="72"/>
      <c r="AL369" s="79"/>
      <c r="AM369" s="72"/>
      <c r="AN369" s="79"/>
      <c r="AO369" s="72"/>
      <c r="AP369" s="79"/>
      <c r="AQ369" s="72"/>
      <c r="AR369" s="79"/>
    </row>
    <row r="370" spans="18:44" s="1" customFormat="1" ht="123" customHeight="1" x14ac:dyDescent="0.25">
      <c r="R370" s="4"/>
      <c r="S370" s="4"/>
      <c r="T370" s="72"/>
      <c r="U370" s="72"/>
      <c r="V370" s="79"/>
      <c r="W370" s="72"/>
      <c r="X370" s="79"/>
      <c r="Y370" s="72"/>
      <c r="Z370" s="79"/>
      <c r="AA370" s="72"/>
      <c r="AB370" s="79"/>
      <c r="AC370" s="72"/>
      <c r="AD370" s="79"/>
      <c r="AE370" s="72"/>
      <c r="AF370" s="79"/>
      <c r="AG370" s="72"/>
      <c r="AH370" s="79"/>
      <c r="AI370" s="72"/>
      <c r="AJ370" s="79"/>
      <c r="AK370" s="72"/>
      <c r="AL370" s="79"/>
      <c r="AM370" s="72"/>
      <c r="AN370" s="79"/>
      <c r="AO370" s="72"/>
      <c r="AP370" s="79"/>
      <c r="AQ370" s="72"/>
      <c r="AR370" s="79"/>
    </row>
    <row r="371" spans="18:44" s="1" customFormat="1" ht="123" customHeight="1" x14ac:dyDescent="0.25">
      <c r="R371" s="4"/>
      <c r="S371" s="4"/>
      <c r="T371" s="72"/>
      <c r="U371" s="72"/>
      <c r="V371" s="79"/>
      <c r="W371" s="72"/>
      <c r="X371" s="79"/>
      <c r="Y371" s="72"/>
      <c r="Z371" s="79"/>
      <c r="AA371" s="72"/>
      <c r="AB371" s="79"/>
      <c r="AC371" s="72"/>
      <c r="AD371" s="79"/>
      <c r="AE371" s="72"/>
      <c r="AF371" s="79"/>
      <c r="AG371" s="72"/>
      <c r="AH371" s="79"/>
      <c r="AI371" s="72"/>
      <c r="AJ371" s="79"/>
      <c r="AK371" s="72"/>
      <c r="AL371" s="79"/>
      <c r="AM371" s="72"/>
      <c r="AN371" s="79"/>
      <c r="AO371" s="72"/>
      <c r="AP371" s="79"/>
      <c r="AQ371" s="72"/>
      <c r="AR371" s="79"/>
    </row>
    <row r="372" spans="18:44" s="1" customFormat="1" ht="123" customHeight="1" x14ac:dyDescent="0.25">
      <c r="R372" s="4"/>
      <c r="S372" s="4"/>
      <c r="T372" s="72"/>
      <c r="U372" s="72"/>
      <c r="V372" s="79"/>
      <c r="W372" s="72"/>
      <c r="X372" s="79"/>
      <c r="Y372" s="72"/>
      <c r="Z372" s="79"/>
      <c r="AA372" s="72"/>
      <c r="AB372" s="79"/>
      <c r="AC372" s="72"/>
      <c r="AD372" s="79"/>
      <c r="AE372" s="72"/>
      <c r="AF372" s="79"/>
      <c r="AG372" s="72"/>
      <c r="AH372" s="79"/>
      <c r="AI372" s="72"/>
      <c r="AJ372" s="79"/>
      <c r="AK372" s="72"/>
      <c r="AL372" s="79"/>
      <c r="AM372" s="72"/>
      <c r="AN372" s="79"/>
      <c r="AO372" s="72"/>
      <c r="AP372" s="79"/>
      <c r="AQ372" s="72"/>
      <c r="AR372" s="79"/>
    </row>
    <row r="373" spans="18:44" s="1" customFormat="1" ht="123" customHeight="1" x14ac:dyDescent="0.25">
      <c r="R373" s="4"/>
      <c r="S373" s="4"/>
      <c r="T373" s="72"/>
      <c r="U373" s="72"/>
      <c r="V373" s="79"/>
      <c r="W373" s="72"/>
      <c r="X373" s="79"/>
      <c r="Y373" s="72"/>
      <c r="Z373" s="79"/>
      <c r="AA373" s="72"/>
      <c r="AB373" s="79"/>
      <c r="AC373" s="72"/>
      <c r="AD373" s="79"/>
      <c r="AE373" s="72"/>
      <c r="AF373" s="79"/>
      <c r="AG373" s="72"/>
      <c r="AH373" s="79"/>
      <c r="AI373" s="72"/>
      <c r="AJ373" s="79"/>
      <c r="AK373" s="72"/>
      <c r="AL373" s="79"/>
      <c r="AM373" s="72"/>
      <c r="AN373" s="79"/>
      <c r="AO373" s="72"/>
      <c r="AP373" s="79"/>
      <c r="AQ373" s="72"/>
      <c r="AR373" s="79"/>
    </row>
    <row r="374" spans="18:44" s="1" customFormat="1" ht="123" customHeight="1" x14ac:dyDescent="0.25">
      <c r="R374" s="4"/>
      <c r="S374" s="4"/>
      <c r="T374" s="72"/>
      <c r="U374" s="72"/>
      <c r="V374" s="79"/>
      <c r="W374" s="72"/>
      <c r="X374" s="79"/>
      <c r="Y374" s="72"/>
      <c r="Z374" s="79"/>
      <c r="AA374" s="72"/>
      <c r="AB374" s="79"/>
      <c r="AC374" s="72"/>
      <c r="AD374" s="79"/>
      <c r="AE374" s="72"/>
      <c r="AF374" s="79"/>
      <c r="AG374" s="72"/>
      <c r="AH374" s="79"/>
      <c r="AI374" s="72"/>
      <c r="AJ374" s="79"/>
      <c r="AK374" s="72"/>
      <c r="AL374" s="79"/>
      <c r="AM374" s="72"/>
      <c r="AN374" s="79"/>
      <c r="AO374" s="72"/>
      <c r="AP374" s="79"/>
      <c r="AQ374" s="72"/>
      <c r="AR374" s="79"/>
    </row>
    <row r="375" spans="18:44" s="1" customFormat="1" ht="123" customHeight="1" x14ac:dyDescent="0.25">
      <c r="R375" s="4"/>
      <c r="S375" s="4"/>
      <c r="T375" s="72"/>
      <c r="U375" s="72"/>
      <c r="V375" s="79"/>
      <c r="W375" s="72"/>
      <c r="X375" s="79"/>
      <c r="Y375" s="72"/>
      <c r="Z375" s="79"/>
      <c r="AA375" s="72"/>
      <c r="AB375" s="79"/>
      <c r="AC375" s="72"/>
      <c r="AD375" s="79"/>
      <c r="AE375" s="72"/>
      <c r="AF375" s="79"/>
      <c r="AG375" s="72"/>
      <c r="AH375" s="79"/>
      <c r="AI375" s="72"/>
      <c r="AJ375" s="79"/>
      <c r="AK375" s="72"/>
      <c r="AL375" s="79"/>
      <c r="AM375" s="72"/>
      <c r="AN375" s="79"/>
      <c r="AO375" s="72"/>
      <c r="AP375" s="79"/>
      <c r="AQ375" s="72"/>
      <c r="AR375" s="79"/>
    </row>
    <row r="376" spans="18:44" s="1" customFormat="1" ht="123" customHeight="1" x14ac:dyDescent="0.25">
      <c r="R376" s="4"/>
      <c r="S376" s="4"/>
      <c r="T376" s="72"/>
      <c r="U376" s="72"/>
      <c r="V376" s="79"/>
      <c r="W376" s="72"/>
      <c r="X376" s="79"/>
      <c r="Y376" s="72"/>
      <c r="Z376" s="79"/>
      <c r="AA376" s="72"/>
      <c r="AB376" s="79"/>
      <c r="AC376" s="72"/>
      <c r="AD376" s="79"/>
      <c r="AE376" s="72"/>
      <c r="AF376" s="79"/>
      <c r="AG376" s="72"/>
      <c r="AH376" s="79"/>
      <c r="AI376" s="72"/>
      <c r="AJ376" s="79"/>
      <c r="AK376" s="72"/>
      <c r="AL376" s="79"/>
      <c r="AM376" s="72"/>
      <c r="AN376" s="79"/>
      <c r="AO376" s="72"/>
      <c r="AP376" s="79"/>
      <c r="AQ376" s="72"/>
      <c r="AR376" s="79"/>
    </row>
    <row r="377" spans="18:44" s="1" customFormat="1" ht="123" customHeight="1" x14ac:dyDescent="0.25">
      <c r="R377" s="4"/>
      <c r="S377" s="4"/>
      <c r="T377" s="72"/>
      <c r="U377" s="72"/>
      <c r="V377" s="79"/>
      <c r="W377" s="72"/>
      <c r="X377" s="79"/>
      <c r="Y377" s="72"/>
      <c r="Z377" s="79"/>
      <c r="AA377" s="72"/>
      <c r="AB377" s="79"/>
      <c r="AC377" s="72"/>
      <c r="AD377" s="79"/>
      <c r="AE377" s="72"/>
      <c r="AF377" s="79"/>
      <c r="AG377" s="72"/>
      <c r="AH377" s="79"/>
      <c r="AI377" s="72"/>
      <c r="AJ377" s="79"/>
      <c r="AK377" s="72"/>
      <c r="AL377" s="79"/>
      <c r="AM377" s="72"/>
      <c r="AN377" s="79"/>
      <c r="AO377" s="72"/>
      <c r="AP377" s="79"/>
      <c r="AQ377" s="72"/>
      <c r="AR377" s="79"/>
    </row>
    <row r="378" spans="18:44" s="1" customFormat="1" ht="123" customHeight="1" x14ac:dyDescent="0.25">
      <c r="R378" s="4"/>
      <c r="S378" s="4"/>
      <c r="T378" s="72"/>
      <c r="U378" s="72"/>
      <c r="V378" s="79"/>
      <c r="W378" s="72"/>
      <c r="X378" s="79"/>
      <c r="Y378" s="72"/>
      <c r="Z378" s="79"/>
      <c r="AA378" s="72"/>
      <c r="AB378" s="79"/>
      <c r="AC378" s="72"/>
      <c r="AD378" s="79"/>
      <c r="AE378" s="72"/>
      <c r="AF378" s="79"/>
      <c r="AG378" s="72"/>
      <c r="AH378" s="79"/>
      <c r="AI378" s="72"/>
      <c r="AJ378" s="79"/>
      <c r="AK378" s="72"/>
      <c r="AL378" s="79"/>
      <c r="AM378" s="72"/>
      <c r="AN378" s="79"/>
      <c r="AO378" s="72"/>
      <c r="AP378" s="79"/>
      <c r="AQ378" s="72"/>
      <c r="AR378" s="79"/>
    </row>
    <row r="379" spans="18:44" s="1" customFormat="1" ht="123" customHeight="1" x14ac:dyDescent="0.25">
      <c r="R379" s="4"/>
      <c r="S379" s="4"/>
      <c r="T379" s="72"/>
      <c r="U379" s="72"/>
      <c r="V379" s="79"/>
      <c r="W379" s="72"/>
      <c r="X379" s="79"/>
      <c r="Y379" s="72"/>
      <c r="Z379" s="79"/>
      <c r="AA379" s="72"/>
      <c r="AB379" s="79"/>
      <c r="AC379" s="72"/>
      <c r="AD379" s="79"/>
      <c r="AE379" s="72"/>
      <c r="AF379" s="79"/>
      <c r="AG379" s="72"/>
      <c r="AH379" s="79"/>
      <c r="AI379" s="72"/>
      <c r="AJ379" s="79"/>
      <c r="AK379" s="72"/>
      <c r="AL379" s="79"/>
      <c r="AM379" s="72"/>
      <c r="AN379" s="79"/>
      <c r="AO379" s="72"/>
      <c r="AP379" s="79"/>
      <c r="AQ379" s="72"/>
      <c r="AR379" s="79"/>
    </row>
    <row r="380" spans="18:44" s="1" customFormat="1" ht="123" customHeight="1" x14ac:dyDescent="0.25">
      <c r="R380" s="4"/>
      <c r="S380" s="4"/>
      <c r="T380" s="72"/>
      <c r="U380" s="72"/>
      <c r="V380" s="79"/>
      <c r="W380" s="72"/>
      <c r="X380" s="79"/>
      <c r="Y380" s="72"/>
      <c r="Z380" s="79"/>
      <c r="AA380" s="72"/>
      <c r="AB380" s="79"/>
      <c r="AC380" s="72"/>
      <c r="AD380" s="79"/>
      <c r="AE380" s="72"/>
      <c r="AF380" s="79"/>
      <c r="AG380" s="72"/>
      <c r="AH380" s="79"/>
      <c r="AI380" s="72"/>
      <c r="AJ380" s="79"/>
      <c r="AK380" s="72"/>
      <c r="AL380" s="79"/>
      <c r="AM380" s="72"/>
      <c r="AN380" s="79"/>
      <c r="AO380" s="72"/>
      <c r="AP380" s="79"/>
      <c r="AQ380" s="72"/>
      <c r="AR380" s="79"/>
    </row>
    <row r="381" spans="18:44" s="1" customFormat="1" ht="123" customHeight="1" x14ac:dyDescent="0.25">
      <c r="R381" s="4"/>
      <c r="S381" s="4"/>
      <c r="T381" s="72"/>
      <c r="U381" s="72"/>
      <c r="V381" s="79"/>
      <c r="W381" s="72"/>
      <c r="X381" s="79"/>
      <c r="Y381" s="72"/>
      <c r="Z381" s="79"/>
      <c r="AA381" s="72"/>
      <c r="AB381" s="79"/>
      <c r="AC381" s="72"/>
      <c r="AD381" s="79"/>
      <c r="AE381" s="72"/>
      <c r="AF381" s="79"/>
      <c r="AG381" s="72"/>
      <c r="AH381" s="79"/>
      <c r="AI381" s="72"/>
      <c r="AJ381" s="79"/>
      <c r="AK381" s="72"/>
      <c r="AL381" s="79"/>
      <c r="AM381" s="72"/>
      <c r="AN381" s="79"/>
      <c r="AO381" s="72"/>
      <c r="AP381" s="79"/>
      <c r="AQ381" s="72"/>
      <c r="AR381" s="79"/>
    </row>
    <row r="382" spans="18:44" s="1" customFormat="1" ht="123" customHeight="1" x14ac:dyDescent="0.25">
      <c r="R382" s="4"/>
      <c r="S382" s="4"/>
      <c r="T382" s="72"/>
      <c r="U382" s="72"/>
      <c r="V382" s="79"/>
      <c r="W382" s="72"/>
      <c r="X382" s="79"/>
      <c r="Y382" s="72"/>
      <c r="Z382" s="79"/>
      <c r="AA382" s="72"/>
      <c r="AB382" s="79"/>
      <c r="AC382" s="72"/>
      <c r="AD382" s="79"/>
      <c r="AE382" s="72"/>
      <c r="AF382" s="79"/>
      <c r="AG382" s="72"/>
      <c r="AH382" s="79"/>
      <c r="AI382" s="72"/>
      <c r="AJ382" s="79"/>
      <c r="AK382" s="72"/>
      <c r="AL382" s="79"/>
      <c r="AM382" s="72"/>
      <c r="AN382" s="79"/>
      <c r="AO382" s="72"/>
      <c r="AP382" s="79"/>
      <c r="AQ382" s="72"/>
      <c r="AR382" s="79"/>
    </row>
    <row r="383" spans="18:44" s="1" customFormat="1" ht="123" customHeight="1" x14ac:dyDescent="0.25">
      <c r="R383" s="4"/>
      <c r="S383" s="4"/>
      <c r="T383" s="72"/>
      <c r="U383" s="72"/>
      <c r="V383" s="79"/>
      <c r="W383" s="72"/>
      <c r="X383" s="79"/>
      <c r="Y383" s="72"/>
      <c r="Z383" s="79"/>
      <c r="AA383" s="72"/>
      <c r="AB383" s="79"/>
      <c r="AC383" s="72"/>
      <c r="AD383" s="79"/>
      <c r="AE383" s="72"/>
      <c r="AF383" s="79"/>
      <c r="AG383" s="72"/>
      <c r="AH383" s="79"/>
      <c r="AI383" s="72"/>
      <c r="AJ383" s="79"/>
      <c r="AK383" s="72"/>
      <c r="AL383" s="79"/>
      <c r="AM383" s="72"/>
      <c r="AN383" s="79"/>
      <c r="AO383" s="72"/>
      <c r="AP383" s="79"/>
      <c r="AQ383" s="72"/>
      <c r="AR383" s="79"/>
    </row>
    <row r="384" spans="18:44" s="1" customFormat="1" ht="123" customHeight="1" x14ac:dyDescent="0.25">
      <c r="R384" s="4"/>
      <c r="S384" s="4"/>
      <c r="T384" s="72"/>
      <c r="U384" s="72"/>
      <c r="V384" s="79"/>
      <c r="W384" s="72"/>
      <c r="X384" s="79"/>
      <c r="Y384" s="72"/>
      <c r="Z384" s="79"/>
      <c r="AA384" s="72"/>
      <c r="AB384" s="79"/>
      <c r="AC384" s="72"/>
      <c r="AD384" s="79"/>
      <c r="AE384" s="72"/>
      <c r="AF384" s="79"/>
      <c r="AG384" s="72"/>
      <c r="AH384" s="79"/>
      <c r="AI384" s="72"/>
      <c r="AJ384" s="79"/>
      <c r="AK384" s="72"/>
      <c r="AL384" s="79"/>
      <c r="AM384" s="72"/>
      <c r="AN384" s="79"/>
      <c r="AO384" s="72"/>
      <c r="AP384" s="79"/>
      <c r="AQ384" s="72"/>
      <c r="AR384" s="79"/>
    </row>
    <row r="385" spans="18:44" s="1" customFormat="1" ht="123" customHeight="1" x14ac:dyDescent="0.25">
      <c r="R385" s="4"/>
      <c r="S385" s="4"/>
      <c r="T385" s="72"/>
      <c r="U385" s="72"/>
      <c r="V385" s="79"/>
      <c r="W385" s="72"/>
      <c r="X385" s="79"/>
      <c r="Y385" s="72"/>
      <c r="Z385" s="79"/>
      <c r="AA385" s="72"/>
      <c r="AB385" s="79"/>
      <c r="AC385" s="72"/>
      <c r="AD385" s="79"/>
      <c r="AE385" s="72"/>
      <c r="AF385" s="79"/>
      <c r="AG385" s="72"/>
      <c r="AH385" s="79"/>
      <c r="AI385" s="72"/>
      <c r="AJ385" s="79"/>
      <c r="AK385" s="72"/>
      <c r="AL385" s="79"/>
      <c r="AM385" s="72"/>
      <c r="AN385" s="79"/>
      <c r="AO385" s="72"/>
      <c r="AP385" s="79"/>
      <c r="AQ385" s="72"/>
      <c r="AR385" s="79"/>
    </row>
    <row r="386" spans="18:44" s="1" customFormat="1" ht="123" customHeight="1" x14ac:dyDescent="0.25">
      <c r="R386" s="4"/>
      <c r="S386" s="4"/>
      <c r="T386" s="72"/>
      <c r="U386" s="72"/>
      <c r="V386" s="79"/>
      <c r="W386" s="72"/>
      <c r="X386" s="79"/>
      <c r="Y386" s="72"/>
      <c r="Z386" s="79"/>
      <c r="AA386" s="72"/>
      <c r="AB386" s="79"/>
      <c r="AC386" s="72"/>
      <c r="AD386" s="79"/>
      <c r="AE386" s="72"/>
      <c r="AF386" s="79"/>
      <c r="AG386" s="72"/>
      <c r="AH386" s="79"/>
      <c r="AI386" s="72"/>
      <c r="AJ386" s="79"/>
      <c r="AK386" s="72"/>
      <c r="AL386" s="79"/>
      <c r="AM386" s="72"/>
      <c r="AN386" s="79"/>
      <c r="AO386" s="72"/>
      <c r="AP386" s="79"/>
      <c r="AQ386" s="72"/>
      <c r="AR386" s="79"/>
    </row>
    <row r="387" spans="18:44" s="1" customFormat="1" ht="123" customHeight="1" x14ac:dyDescent="0.25">
      <c r="R387" s="4"/>
      <c r="S387" s="4"/>
      <c r="T387" s="72"/>
      <c r="U387" s="72"/>
      <c r="V387" s="79"/>
      <c r="W387" s="72"/>
      <c r="X387" s="79"/>
      <c r="Y387" s="72"/>
      <c r="Z387" s="79"/>
      <c r="AA387" s="72"/>
      <c r="AB387" s="79"/>
      <c r="AC387" s="72"/>
      <c r="AD387" s="79"/>
      <c r="AE387" s="72"/>
      <c r="AF387" s="79"/>
      <c r="AG387" s="72"/>
      <c r="AH387" s="79"/>
      <c r="AI387" s="72"/>
      <c r="AJ387" s="79"/>
      <c r="AK387" s="72"/>
      <c r="AL387" s="79"/>
      <c r="AM387" s="72"/>
      <c r="AN387" s="79"/>
      <c r="AO387" s="72"/>
      <c r="AP387" s="79"/>
      <c r="AQ387" s="72"/>
      <c r="AR387" s="79"/>
    </row>
    <row r="388" spans="18:44" s="1" customFormat="1" ht="123" customHeight="1" x14ac:dyDescent="0.25">
      <c r="R388" s="4"/>
      <c r="S388" s="4"/>
      <c r="T388" s="72"/>
      <c r="U388" s="72"/>
      <c r="V388" s="79"/>
      <c r="W388" s="72"/>
      <c r="X388" s="79"/>
      <c r="Y388" s="72"/>
      <c r="Z388" s="79"/>
      <c r="AA388" s="72"/>
      <c r="AB388" s="79"/>
      <c r="AC388" s="72"/>
      <c r="AD388" s="79"/>
      <c r="AE388" s="72"/>
      <c r="AF388" s="79"/>
      <c r="AG388" s="72"/>
      <c r="AH388" s="79"/>
      <c r="AI388" s="72"/>
      <c r="AJ388" s="79"/>
      <c r="AK388" s="72"/>
      <c r="AL388" s="79"/>
      <c r="AM388" s="72"/>
      <c r="AN388" s="79"/>
      <c r="AO388" s="72"/>
      <c r="AP388" s="79"/>
      <c r="AQ388" s="72"/>
      <c r="AR388" s="79"/>
    </row>
    <row r="389" spans="18:44" s="1" customFormat="1" ht="123" customHeight="1" x14ac:dyDescent="0.25">
      <c r="R389" s="4"/>
      <c r="S389" s="4"/>
      <c r="T389" s="72"/>
      <c r="U389" s="72"/>
      <c r="V389" s="79"/>
      <c r="W389" s="72"/>
      <c r="X389" s="79"/>
      <c r="Y389" s="72"/>
      <c r="Z389" s="79"/>
      <c r="AA389" s="72"/>
      <c r="AB389" s="79"/>
      <c r="AC389" s="72"/>
      <c r="AD389" s="79"/>
      <c r="AE389" s="72"/>
      <c r="AF389" s="79"/>
      <c r="AG389" s="72"/>
      <c r="AH389" s="79"/>
      <c r="AI389" s="72"/>
      <c r="AJ389" s="79"/>
      <c r="AK389" s="72"/>
      <c r="AL389" s="79"/>
      <c r="AM389" s="72"/>
      <c r="AN389" s="79"/>
      <c r="AO389" s="72"/>
      <c r="AP389" s="79"/>
      <c r="AQ389" s="72"/>
      <c r="AR389" s="79"/>
    </row>
    <row r="390" spans="18:44" s="1" customFormat="1" ht="123" customHeight="1" x14ac:dyDescent="0.25">
      <c r="R390" s="4"/>
      <c r="S390" s="4"/>
      <c r="T390" s="72"/>
      <c r="U390" s="72"/>
      <c r="V390" s="79"/>
      <c r="W390" s="72"/>
      <c r="X390" s="79"/>
      <c r="Y390" s="72"/>
      <c r="Z390" s="79"/>
      <c r="AA390" s="72"/>
      <c r="AB390" s="79"/>
      <c r="AC390" s="72"/>
      <c r="AD390" s="79"/>
      <c r="AE390" s="72"/>
      <c r="AF390" s="79"/>
      <c r="AG390" s="72"/>
      <c r="AH390" s="79"/>
      <c r="AI390" s="72"/>
      <c r="AJ390" s="79"/>
      <c r="AK390" s="72"/>
      <c r="AL390" s="79"/>
      <c r="AM390" s="72"/>
      <c r="AN390" s="79"/>
      <c r="AO390" s="72"/>
      <c r="AP390" s="79"/>
      <c r="AQ390" s="72"/>
      <c r="AR390" s="79"/>
    </row>
    <row r="391" spans="18:44" s="1" customFormat="1" ht="123" customHeight="1" x14ac:dyDescent="0.25">
      <c r="R391" s="4"/>
      <c r="S391" s="4"/>
      <c r="T391" s="72"/>
      <c r="U391" s="72"/>
      <c r="V391" s="79"/>
      <c r="W391" s="72"/>
      <c r="X391" s="79"/>
      <c r="Y391" s="72"/>
      <c r="Z391" s="79"/>
      <c r="AA391" s="72"/>
      <c r="AB391" s="79"/>
      <c r="AC391" s="72"/>
      <c r="AD391" s="79"/>
      <c r="AE391" s="72"/>
      <c r="AF391" s="79"/>
      <c r="AG391" s="72"/>
      <c r="AH391" s="79"/>
      <c r="AI391" s="72"/>
      <c r="AJ391" s="79"/>
      <c r="AK391" s="72"/>
      <c r="AL391" s="79"/>
      <c r="AM391" s="72"/>
      <c r="AN391" s="79"/>
      <c r="AO391" s="72"/>
      <c r="AP391" s="79"/>
      <c r="AQ391" s="72"/>
      <c r="AR391" s="79"/>
    </row>
    <row r="392" spans="18:44" s="1" customFormat="1" ht="123" customHeight="1" x14ac:dyDescent="0.25">
      <c r="R392" s="4"/>
      <c r="S392" s="4"/>
      <c r="T392" s="72"/>
      <c r="U392" s="72"/>
      <c r="V392" s="79"/>
      <c r="W392" s="72"/>
      <c r="X392" s="79"/>
      <c r="Y392" s="72"/>
      <c r="Z392" s="79"/>
      <c r="AA392" s="72"/>
      <c r="AB392" s="79"/>
      <c r="AC392" s="72"/>
      <c r="AD392" s="79"/>
      <c r="AE392" s="72"/>
      <c r="AF392" s="79"/>
      <c r="AG392" s="72"/>
      <c r="AH392" s="79"/>
      <c r="AI392" s="72"/>
      <c r="AJ392" s="79"/>
      <c r="AK392" s="72"/>
      <c r="AL392" s="79"/>
      <c r="AM392" s="72"/>
      <c r="AN392" s="79"/>
      <c r="AO392" s="72"/>
      <c r="AP392" s="79"/>
      <c r="AQ392" s="72"/>
      <c r="AR392" s="79"/>
    </row>
    <row r="393" spans="18:44" s="1" customFormat="1" ht="123" customHeight="1" x14ac:dyDescent="0.25">
      <c r="R393" s="4"/>
      <c r="S393" s="4"/>
      <c r="T393" s="72"/>
      <c r="U393" s="72"/>
      <c r="V393" s="79"/>
      <c r="W393" s="72"/>
      <c r="X393" s="79"/>
      <c r="Y393" s="72"/>
      <c r="Z393" s="79"/>
      <c r="AA393" s="72"/>
      <c r="AB393" s="79"/>
      <c r="AC393" s="72"/>
      <c r="AD393" s="79"/>
      <c r="AE393" s="72"/>
      <c r="AF393" s="79"/>
      <c r="AG393" s="72"/>
      <c r="AH393" s="79"/>
      <c r="AI393" s="72"/>
      <c r="AJ393" s="79"/>
      <c r="AK393" s="72"/>
      <c r="AL393" s="79"/>
      <c r="AM393" s="72"/>
      <c r="AN393" s="79"/>
      <c r="AO393" s="72"/>
      <c r="AP393" s="79"/>
      <c r="AQ393" s="72"/>
      <c r="AR393" s="79"/>
    </row>
    <row r="394" spans="18:44" s="1" customFormat="1" ht="123" customHeight="1" x14ac:dyDescent="0.25">
      <c r="R394" s="4"/>
      <c r="S394" s="4"/>
      <c r="T394" s="72"/>
      <c r="U394" s="72"/>
      <c r="V394" s="79"/>
      <c r="W394" s="72"/>
      <c r="X394" s="79"/>
      <c r="Y394" s="72"/>
      <c r="Z394" s="79"/>
      <c r="AA394" s="72"/>
      <c r="AB394" s="79"/>
      <c r="AC394" s="72"/>
      <c r="AD394" s="79"/>
      <c r="AE394" s="72"/>
      <c r="AF394" s="79"/>
      <c r="AG394" s="72"/>
      <c r="AH394" s="79"/>
      <c r="AI394" s="72"/>
      <c r="AJ394" s="79"/>
      <c r="AK394" s="72"/>
      <c r="AL394" s="79"/>
      <c r="AM394" s="72"/>
      <c r="AN394" s="79"/>
      <c r="AO394" s="72"/>
      <c r="AP394" s="79"/>
      <c r="AQ394" s="72"/>
      <c r="AR394" s="79"/>
    </row>
    <row r="395" spans="18:44" s="1" customFormat="1" ht="123" customHeight="1" x14ac:dyDescent="0.25">
      <c r="R395" s="4"/>
      <c r="S395" s="4"/>
      <c r="T395" s="72"/>
      <c r="U395" s="72"/>
      <c r="V395" s="79"/>
      <c r="W395" s="72"/>
      <c r="X395" s="79"/>
      <c r="Y395" s="72"/>
      <c r="Z395" s="79"/>
      <c r="AA395" s="72"/>
      <c r="AB395" s="79"/>
      <c r="AC395" s="72"/>
      <c r="AD395" s="79"/>
      <c r="AE395" s="72"/>
      <c r="AF395" s="79"/>
      <c r="AG395" s="72"/>
      <c r="AH395" s="79"/>
      <c r="AI395" s="72"/>
      <c r="AJ395" s="79"/>
      <c r="AK395" s="72"/>
      <c r="AL395" s="79"/>
      <c r="AM395" s="72"/>
      <c r="AN395" s="79"/>
      <c r="AO395" s="72"/>
      <c r="AP395" s="79"/>
      <c r="AQ395" s="72"/>
      <c r="AR395" s="79"/>
    </row>
    <row r="396" spans="18:44" s="1" customFormat="1" ht="123" customHeight="1" x14ac:dyDescent="0.25">
      <c r="R396" s="4"/>
      <c r="S396" s="4"/>
      <c r="T396" s="72"/>
      <c r="U396" s="72"/>
      <c r="V396" s="79"/>
      <c r="W396" s="72"/>
      <c r="X396" s="79"/>
      <c r="Y396" s="72"/>
      <c r="Z396" s="79"/>
      <c r="AA396" s="72"/>
      <c r="AB396" s="79"/>
      <c r="AC396" s="72"/>
      <c r="AD396" s="79"/>
      <c r="AE396" s="72"/>
      <c r="AF396" s="79"/>
      <c r="AG396" s="72"/>
      <c r="AH396" s="79"/>
      <c r="AI396" s="72"/>
      <c r="AJ396" s="79"/>
      <c r="AK396" s="72"/>
      <c r="AL396" s="79"/>
      <c r="AM396" s="72"/>
      <c r="AN396" s="79"/>
      <c r="AO396" s="72"/>
      <c r="AP396" s="79"/>
      <c r="AQ396" s="72"/>
      <c r="AR396" s="79"/>
    </row>
    <row r="397" spans="18:44" s="1" customFormat="1" ht="123" customHeight="1" x14ac:dyDescent="0.25">
      <c r="R397" s="4"/>
      <c r="S397" s="4"/>
      <c r="T397" s="72"/>
      <c r="U397" s="72"/>
      <c r="V397" s="79"/>
      <c r="W397" s="72"/>
      <c r="X397" s="79"/>
      <c r="Y397" s="72"/>
      <c r="Z397" s="79"/>
      <c r="AA397" s="72"/>
      <c r="AB397" s="79"/>
      <c r="AC397" s="72"/>
      <c r="AD397" s="79"/>
      <c r="AE397" s="72"/>
      <c r="AF397" s="79"/>
      <c r="AG397" s="72"/>
      <c r="AH397" s="79"/>
      <c r="AI397" s="72"/>
      <c r="AJ397" s="79"/>
      <c r="AK397" s="72"/>
      <c r="AL397" s="79"/>
      <c r="AM397" s="72"/>
      <c r="AN397" s="79"/>
      <c r="AO397" s="72"/>
      <c r="AP397" s="79"/>
      <c r="AQ397" s="72"/>
      <c r="AR397" s="79"/>
    </row>
    <row r="398" spans="18:44" s="1" customFormat="1" ht="123" customHeight="1" x14ac:dyDescent="0.25">
      <c r="R398" s="4"/>
      <c r="S398" s="4"/>
      <c r="T398" s="72"/>
      <c r="U398" s="72"/>
      <c r="V398" s="79"/>
      <c r="W398" s="72"/>
      <c r="X398" s="79"/>
      <c r="Y398" s="72"/>
      <c r="Z398" s="79"/>
      <c r="AA398" s="72"/>
      <c r="AB398" s="79"/>
      <c r="AC398" s="72"/>
      <c r="AD398" s="79"/>
      <c r="AE398" s="72"/>
      <c r="AF398" s="79"/>
      <c r="AG398" s="72"/>
      <c r="AH398" s="79"/>
      <c r="AI398" s="72"/>
      <c r="AJ398" s="79"/>
      <c r="AK398" s="72"/>
      <c r="AL398" s="79"/>
      <c r="AM398" s="72"/>
      <c r="AN398" s="79"/>
      <c r="AO398" s="72"/>
      <c r="AP398" s="79"/>
      <c r="AQ398" s="72"/>
      <c r="AR398" s="79"/>
    </row>
    <row r="399" spans="18:44" s="1" customFormat="1" ht="123" customHeight="1" x14ac:dyDescent="0.25">
      <c r="R399" s="4"/>
      <c r="S399" s="4"/>
      <c r="T399" s="72"/>
      <c r="U399" s="72"/>
      <c r="V399" s="79"/>
      <c r="W399" s="72"/>
      <c r="X399" s="79"/>
      <c r="Y399" s="72"/>
      <c r="Z399" s="79"/>
      <c r="AA399" s="72"/>
      <c r="AB399" s="79"/>
      <c r="AC399" s="72"/>
      <c r="AD399" s="79"/>
      <c r="AE399" s="72"/>
      <c r="AF399" s="79"/>
      <c r="AG399" s="72"/>
      <c r="AH399" s="79"/>
      <c r="AI399" s="72"/>
      <c r="AJ399" s="79"/>
      <c r="AK399" s="72"/>
      <c r="AL399" s="79"/>
      <c r="AM399" s="72"/>
      <c r="AN399" s="79"/>
      <c r="AO399" s="72"/>
      <c r="AP399" s="79"/>
      <c r="AQ399" s="72"/>
      <c r="AR399" s="79"/>
    </row>
    <row r="400" spans="18:44" s="1" customFormat="1" ht="123" customHeight="1" x14ac:dyDescent="0.25">
      <c r="R400" s="4"/>
      <c r="S400" s="4"/>
      <c r="T400" s="72"/>
      <c r="U400" s="72"/>
      <c r="V400" s="79"/>
      <c r="W400" s="72"/>
      <c r="X400" s="79"/>
      <c r="Y400" s="72"/>
      <c r="Z400" s="79"/>
      <c r="AA400" s="72"/>
      <c r="AB400" s="79"/>
      <c r="AC400" s="72"/>
      <c r="AD400" s="79"/>
      <c r="AE400" s="72"/>
      <c r="AF400" s="79"/>
      <c r="AG400" s="72"/>
      <c r="AH400" s="79"/>
      <c r="AI400" s="72"/>
      <c r="AJ400" s="79"/>
      <c r="AK400" s="72"/>
      <c r="AL400" s="79"/>
      <c r="AM400" s="72"/>
      <c r="AN400" s="79"/>
      <c r="AO400" s="72"/>
      <c r="AP400" s="79"/>
      <c r="AQ400" s="72"/>
      <c r="AR400" s="79"/>
    </row>
    <row r="401" spans="18:44" s="1" customFormat="1" ht="123" customHeight="1" x14ac:dyDescent="0.25">
      <c r="R401" s="4"/>
      <c r="S401" s="4"/>
      <c r="T401" s="72"/>
      <c r="U401" s="72"/>
      <c r="V401" s="79"/>
      <c r="W401" s="72"/>
      <c r="X401" s="79"/>
      <c r="Y401" s="72"/>
      <c r="Z401" s="79"/>
      <c r="AA401" s="72"/>
      <c r="AB401" s="79"/>
      <c r="AC401" s="72"/>
      <c r="AD401" s="79"/>
      <c r="AE401" s="72"/>
      <c r="AF401" s="79"/>
      <c r="AG401" s="72"/>
      <c r="AH401" s="79"/>
      <c r="AI401" s="72"/>
      <c r="AJ401" s="79"/>
      <c r="AK401" s="72"/>
      <c r="AL401" s="79"/>
      <c r="AM401" s="72"/>
      <c r="AN401" s="79"/>
      <c r="AO401" s="72"/>
      <c r="AP401" s="79"/>
      <c r="AQ401" s="72"/>
      <c r="AR401" s="79"/>
    </row>
    <row r="402" spans="18:44" s="1" customFormat="1" ht="123" customHeight="1" x14ac:dyDescent="0.25">
      <c r="R402" s="4"/>
      <c r="S402" s="4"/>
      <c r="T402" s="72"/>
      <c r="U402" s="72"/>
      <c r="V402" s="79"/>
      <c r="W402" s="72"/>
      <c r="X402" s="79"/>
      <c r="Y402" s="72"/>
      <c r="Z402" s="79"/>
      <c r="AA402" s="72"/>
      <c r="AB402" s="79"/>
      <c r="AC402" s="72"/>
      <c r="AD402" s="79"/>
      <c r="AE402" s="72"/>
      <c r="AF402" s="79"/>
      <c r="AG402" s="72"/>
      <c r="AH402" s="79"/>
      <c r="AI402" s="72"/>
      <c r="AJ402" s="79"/>
      <c r="AK402" s="72"/>
      <c r="AL402" s="79"/>
      <c r="AM402" s="72"/>
      <c r="AN402" s="79"/>
      <c r="AO402" s="72"/>
      <c r="AP402" s="79"/>
      <c r="AQ402" s="72"/>
      <c r="AR402" s="79"/>
    </row>
    <row r="403" spans="18:44" s="1" customFormat="1" ht="123" customHeight="1" x14ac:dyDescent="0.25">
      <c r="R403" s="4"/>
      <c r="S403" s="4"/>
      <c r="T403" s="72"/>
      <c r="U403" s="72"/>
      <c r="V403" s="79"/>
      <c r="W403" s="72"/>
      <c r="X403" s="79"/>
      <c r="Y403" s="72"/>
      <c r="Z403" s="79"/>
      <c r="AA403" s="72"/>
      <c r="AB403" s="79"/>
      <c r="AC403" s="72"/>
      <c r="AD403" s="79"/>
      <c r="AE403" s="72"/>
      <c r="AF403" s="79"/>
      <c r="AG403" s="72"/>
      <c r="AH403" s="79"/>
      <c r="AI403" s="72"/>
      <c r="AJ403" s="79"/>
      <c r="AK403" s="72"/>
      <c r="AL403" s="79"/>
      <c r="AM403" s="72"/>
      <c r="AN403" s="79"/>
      <c r="AO403" s="72"/>
      <c r="AP403" s="79"/>
      <c r="AQ403" s="72"/>
      <c r="AR403" s="79"/>
    </row>
    <row r="404" spans="18:44" s="1" customFormat="1" ht="123" customHeight="1" x14ac:dyDescent="0.25">
      <c r="R404" s="4"/>
      <c r="S404" s="4"/>
      <c r="T404" s="72"/>
      <c r="U404" s="72"/>
      <c r="V404" s="79"/>
      <c r="W404" s="72"/>
      <c r="X404" s="79"/>
      <c r="Y404" s="72"/>
      <c r="Z404" s="79"/>
      <c r="AA404" s="72"/>
      <c r="AB404" s="79"/>
      <c r="AC404" s="72"/>
      <c r="AD404" s="79"/>
      <c r="AE404" s="72"/>
      <c r="AF404" s="79"/>
      <c r="AG404" s="72"/>
      <c r="AH404" s="79"/>
      <c r="AI404" s="72"/>
      <c r="AJ404" s="79"/>
      <c r="AK404" s="72"/>
      <c r="AL404" s="79"/>
      <c r="AM404" s="72"/>
      <c r="AN404" s="79"/>
      <c r="AO404" s="72"/>
      <c r="AP404" s="79"/>
      <c r="AQ404" s="72"/>
      <c r="AR404" s="79"/>
    </row>
    <row r="405" spans="18:44" s="1" customFormat="1" ht="123" customHeight="1" x14ac:dyDescent="0.25">
      <c r="R405" s="4"/>
      <c r="S405" s="4"/>
      <c r="T405" s="72"/>
      <c r="U405" s="72"/>
      <c r="V405" s="79"/>
      <c r="W405" s="72"/>
      <c r="X405" s="79"/>
      <c r="Y405" s="72"/>
      <c r="Z405" s="79"/>
      <c r="AA405" s="72"/>
      <c r="AB405" s="79"/>
      <c r="AC405" s="72"/>
      <c r="AD405" s="79"/>
      <c r="AE405" s="72"/>
      <c r="AF405" s="79"/>
      <c r="AG405" s="72"/>
      <c r="AH405" s="79"/>
      <c r="AI405" s="72"/>
      <c r="AJ405" s="79"/>
      <c r="AK405" s="72"/>
      <c r="AL405" s="79"/>
      <c r="AM405" s="72"/>
      <c r="AN405" s="79"/>
      <c r="AO405" s="72"/>
      <c r="AP405" s="79"/>
      <c r="AQ405" s="72"/>
      <c r="AR405" s="79"/>
    </row>
    <row r="406" spans="18:44" s="1" customFormat="1" ht="123" customHeight="1" x14ac:dyDescent="0.25">
      <c r="R406" s="4"/>
      <c r="S406" s="4"/>
      <c r="T406" s="72"/>
      <c r="U406" s="72"/>
      <c r="V406" s="79"/>
      <c r="W406" s="72"/>
      <c r="X406" s="79"/>
      <c r="Y406" s="72"/>
      <c r="Z406" s="79"/>
      <c r="AA406" s="72"/>
      <c r="AB406" s="79"/>
      <c r="AC406" s="72"/>
      <c r="AD406" s="79"/>
      <c r="AE406" s="72"/>
      <c r="AF406" s="79"/>
      <c r="AG406" s="72"/>
      <c r="AH406" s="79"/>
      <c r="AI406" s="72"/>
      <c r="AJ406" s="79"/>
      <c r="AK406" s="72"/>
      <c r="AL406" s="79"/>
      <c r="AM406" s="72"/>
      <c r="AN406" s="79"/>
      <c r="AO406" s="72"/>
      <c r="AP406" s="79"/>
      <c r="AQ406" s="72"/>
      <c r="AR406" s="79"/>
    </row>
    <row r="407" spans="18:44" s="1" customFormat="1" ht="123" customHeight="1" x14ac:dyDescent="0.25">
      <c r="R407" s="4"/>
      <c r="S407" s="4"/>
      <c r="T407" s="72"/>
      <c r="U407" s="72"/>
      <c r="V407" s="79"/>
      <c r="W407" s="72"/>
      <c r="X407" s="79"/>
      <c r="Y407" s="72"/>
      <c r="Z407" s="79"/>
      <c r="AA407" s="72"/>
      <c r="AB407" s="79"/>
      <c r="AC407" s="72"/>
      <c r="AD407" s="79"/>
      <c r="AE407" s="72"/>
      <c r="AF407" s="79"/>
      <c r="AG407" s="72"/>
      <c r="AH407" s="79"/>
      <c r="AI407" s="72"/>
      <c r="AJ407" s="79"/>
      <c r="AK407" s="72"/>
      <c r="AL407" s="79"/>
      <c r="AM407" s="72"/>
      <c r="AN407" s="79"/>
      <c r="AO407" s="72"/>
      <c r="AP407" s="79"/>
      <c r="AQ407" s="72"/>
      <c r="AR407" s="79"/>
    </row>
    <row r="408" spans="18:44" s="1" customFormat="1" ht="123" customHeight="1" x14ac:dyDescent="0.25">
      <c r="R408" s="4"/>
      <c r="S408" s="4"/>
      <c r="T408" s="72"/>
      <c r="U408" s="72"/>
      <c r="V408" s="79"/>
      <c r="W408" s="72"/>
      <c r="X408" s="79"/>
      <c r="Y408" s="72"/>
      <c r="Z408" s="79"/>
      <c r="AA408" s="72"/>
      <c r="AB408" s="79"/>
      <c r="AC408" s="72"/>
      <c r="AD408" s="79"/>
      <c r="AE408" s="72"/>
      <c r="AF408" s="79"/>
      <c r="AG408" s="72"/>
      <c r="AH408" s="79"/>
      <c r="AI408" s="72"/>
      <c r="AJ408" s="79"/>
      <c r="AK408" s="72"/>
      <c r="AL408" s="79"/>
      <c r="AM408" s="72"/>
      <c r="AN408" s="79"/>
      <c r="AO408" s="72"/>
      <c r="AP408" s="79"/>
      <c r="AQ408" s="72"/>
      <c r="AR408" s="79"/>
    </row>
    <row r="409" spans="18:44" s="1" customFormat="1" ht="123" customHeight="1" x14ac:dyDescent="0.25">
      <c r="R409" s="4"/>
      <c r="S409" s="4"/>
      <c r="T409" s="72"/>
      <c r="U409" s="72"/>
      <c r="V409" s="79"/>
      <c r="W409" s="72"/>
      <c r="X409" s="79"/>
      <c r="Y409" s="72"/>
      <c r="Z409" s="79"/>
      <c r="AA409" s="72"/>
      <c r="AB409" s="79"/>
      <c r="AC409" s="72"/>
      <c r="AD409" s="79"/>
      <c r="AE409" s="72"/>
      <c r="AF409" s="79"/>
      <c r="AG409" s="72"/>
      <c r="AH409" s="79"/>
      <c r="AI409" s="72"/>
      <c r="AJ409" s="79"/>
      <c r="AK409" s="72"/>
      <c r="AL409" s="79"/>
      <c r="AM409" s="72"/>
      <c r="AN409" s="79"/>
      <c r="AO409" s="72"/>
      <c r="AP409" s="79"/>
      <c r="AQ409" s="72"/>
      <c r="AR409" s="79"/>
    </row>
    <row r="410" spans="18:44" s="1" customFormat="1" ht="123" customHeight="1" x14ac:dyDescent="0.25">
      <c r="R410" s="4"/>
      <c r="S410" s="4"/>
      <c r="T410" s="72"/>
      <c r="U410" s="72"/>
      <c r="V410" s="79"/>
      <c r="W410" s="72"/>
      <c r="X410" s="79"/>
      <c r="Y410" s="72"/>
      <c r="Z410" s="79"/>
      <c r="AA410" s="72"/>
      <c r="AB410" s="79"/>
      <c r="AC410" s="72"/>
      <c r="AD410" s="79"/>
      <c r="AE410" s="72"/>
      <c r="AF410" s="79"/>
      <c r="AG410" s="72"/>
      <c r="AH410" s="79"/>
      <c r="AI410" s="72"/>
      <c r="AJ410" s="79"/>
      <c r="AK410" s="72"/>
      <c r="AL410" s="79"/>
      <c r="AM410" s="72"/>
      <c r="AN410" s="79"/>
      <c r="AO410" s="72"/>
      <c r="AP410" s="79"/>
      <c r="AQ410" s="72"/>
      <c r="AR410" s="79"/>
    </row>
    <row r="411" spans="18:44" s="1" customFormat="1" ht="123" customHeight="1" x14ac:dyDescent="0.25">
      <c r="R411" s="4"/>
      <c r="S411" s="4"/>
      <c r="T411" s="72"/>
      <c r="U411" s="72"/>
      <c r="V411" s="79"/>
      <c r="W411" s="72"/>
      <c r="X411" s="79"/>
      <c r="Y411" s="72"/>
      <c r="Z411" s="79"/>
      <c r="AA411" s="72"/>
      <c r="AB411" s="79"/>
      <c r="AC411" s="72"/>
      <c r="AD411" s="79"/>
      <c r="AE411" s="72"/>
      <c r="AF411" s="79"/>
      <c r="AG411" s="72"/>
      <c r="AH411" s="79"/>
      <c r="AI411" s="72"/>
      <c r="AJ411" s="79"/>
      <c r="AK411" s="72"/>
      <c r="AL411" s="79"/>
      <c r="AM411" s="72"/>
      <c r="AN411" s="79"/>
      <c r="AO411" s="72"/>
      <c r="AP411" s="79"/>
      <c r="AQ411" s="72"/>
      <c r="AR411" s="79"/>
    </row>
    <row r="412" spans="18:44" s="1" customFormat="1" ht="123" customHeight="1" x14ac:dyDescent="0.25">
      <c r="R412" s="4"/>
      <c r="S412" s="4"/>
      <c r="T412" s="72"/>
      <c r="U412" s="72"/>
      <c r="V412" s="79"/>
      <c r="W412" s="72"/>
      <c r="X412" s="79"/>
      <c r="Y412" s="72"/>
      <c r="Z412" s="79"/>
      <c r="AA412" s="72"/>
      <c r="AB412" s="79"/>
      <c r="AC412" s="72"/>
      <c r="AD412" s="79"/>
      <c r="AE412" s="72"/>
      <c r="AF412" s="79"/>
      <c r="AG412" s="72"/>
      <c r="AH412" s="79"/>
      <c r="AI412" s="72"/>
      <c r="AJ412" s="79"/>
      <c r="AK412" s="72"/>
      <c r="AL412" s="79"/>
      <c r="AM412" s="72"/>
      <c r="AN412" s="79"/>
      <c r="AO412" s="72"/>
      <c r="AP412" s="79"/>
      <c r="AQ412" s="72"/>
      <c r="AR412" s="79"/>
    </row>
    <row r="413" spans="18:44" s="1" customFormat="1" ht="123" customHeight="1" x14ac:dyDescent="0.25">
      <c r="R413" s="4"/>
      <c r="S413" s="4"/>
      <c r="T413" s="72"/>
      <c r="U413" s="72"/>
      <c r="V413" s="79"/>
      <c r="W413" s="72"/>
      <c r="X413" s="79"/>
      <c r="Y413" s="72"/>
      <c r="Z413" s="79"/>
      <c r="AA413" s="72"/>
      <c r="AB413" s="79"/>
      <c r="AC413" s="72"/>
      <c r="AD413" s="79"/>
      <c r="AE413" s="72"/>
      <c r="AF413" s="79"/>
      <c r="AG413" s="72"/>
      <c r="AH413" s="79"/>
      <c r="AI413" s="72"/>
      <c r="AJ413" s="79"/>
      <c r="AK413" s="72"/>
      <c r="AL413" s="79"/>
      <c r="AM413" s="72"/>
      <c r="AN413" s="79"/>
      <c r="AO413" s="72"/>
      <c r="AP413" s="79"/>
      <c r="AQ413" s="72"/>
      <c r="AR413" s="79"/>
    </row>
    <row r="414" spans="18:44" s="1" customFormat="1" ht="123" customHeight="1" x14ac:dyDescent="0.25">
      <c r="R414" s="4"/>
      <c r="S414" s="4"/>
      <c r="T414" s="72"/>
      <c r="U414" s="72"/>
      <c r="V414" s="79"/>
      <c r="W414" s="72"/>
      <c r="X414" s="79"/>
      <c r="Y414" s="72"/>
      <c r="Z414" s="79"/>
      <c r="AA414" s="72"/>
      <c r="AB414" s="79"/>
      <c r="AC414" s="72"/>
      <c r="AD414" s="79"/>
      <c r="AE414" s="72"/>
      <c r="AF414" s="79"/>
      <c r="AG414" s="72"/>
      <c r="AH414" s="79"/>
      <c r="AI414" s="72"/>
      <c r="AJ414" s="79"/>
      <c r="AK414" s="72"/>
      <c r="AL414" s="79"/>
      <c r="AM414" s="72"/>
      <c r="AN414" s="79"/>
      <c r="AO414" s="72"/>
      <c r="AP414" s="79"/>
      <c r="AQ414" s="72"/>
      <c r="AR414" s="79"/>
    </row>
    <row r="415" spans="18:44" s="1" customFormat="1" ht="123" customHeight="1" x14ac:dyDescent="0.25">
      <c r="R415" s="4"/>
      <c r="S415" s="4"/>
      <c r="T415" s="72"/>
      <c r="U415" s="72"/>
      <c r="V415" s="79"/>
      <c r="W415" s="72"/>
      <c r="X415" s="79"/>
      <c r="Y415" s="72"/>
      <c r="Z415" s="79"/>
      <c r="AA415" s="72"/>
      <c r="AB415" s="79"/>
      <c r="AC415" s="72"/>
      <c r="AD415" s="79"/>
      <c r="AE415" s="72"/>
      <c r="AF415" s="79"/>
      <c r="AG415" s="72"/>
      <c r="AH415" s="79"/>
      <c r="AI415" s="72"/>
      <c r="AJ415" s="79"/>
      <c r="AK415" s="72"/>
      <c r="AL415" s="79"/>
      <c r="AM415" s="72"/>
      <c r="AN415" s="79"/>
      <c r="AO415" s="72"/>
      <c r="AP415" s="79"/>
      <c r="AQ415" s="72"/>
      <c r="AR415" s="79"/>
    </row>
    <row r="416" spans="18:44" s="1" customFormat="1" ht="123" customHeight="1" x14ac:dyDescent="0.25">
      <c r="R416" s="4"/>
      <c r="S416" s="4"/>
      <c r="T416" s="72"/>
      <c r="U416" s="72"/>
      <c r="V416" s="79"/>
      <c r="W416" s="72"/>
      <c r="X416" s="79"/>
      <c r="Y416" s="72"/>
      <c r="Z416" s="79"/>
      <c r="AA416" s="72"/>
      <c r="AB416" s="79"/>
      <c r="AC416" s="72"/>
      <c r="AD416" s="79"/>
      <c r="AE416" s="72"/>
      <c r="AF416" s="79"/>
      <c r="AG416" s="72"/>
      <c r="AH416" s="79"/>
      <c r="AI416" s="72"/>
      <c r="AJ416" s="79"/>
      <c r="AK416" s="72"/>
      <c r="AL416" s="79"/>
      <c r="AM416" s="72"/>
      <c r="AN416" s="79"/>
      <c r="AO416" s="72"/>
      <c r="AP416" s="79"/>
      <c r="AQ416" s="72"/>
      <c r="AR416" s="79"/>
    </row>
    <row r="417" spans="18:44" s="1" customFormat="1" ht="123" customHeight="1" x14ac:dyDescent="0.25">
      <c r="R417" s="4"/>
      <c r="S417" s="4"/>
      <c r="T417" s="72"/>
      <c r="U417" s="72"/>
      <c r="V417" s="79"/>
      <c r="W417" s="72"/>
      <c r="X417" s="79"/>
      <c r="Y417" s="72"/>
      <c r="Z417" s="79"/>
      <c r="AA417" s="72"/>
      <c r="AB417" s="79"/>
      <c r="AC417" s="72"/>
      <c r="AD417" s="79"/>
      <c r="AE417" s="72"/>
      <c r="AF417" s="79"/>
      <c r="AG417" s="72"/>
      <c r="AH417" s="79"/>
      <c r="AI417" s="72"/>
      <c r="AJ417" s="79"/>
      <c r="AK417" s="72"/>
      <c r="AL417" s="79"/>
      <c r="AM417" s="72"/>
      <c r="AN417" s="79"/>
      <c r="AO417" s="72"/>
      <c r="AP417" s="79"/>
      <c r="AQ417" s="72"/>
      <c r="AR417" s="79"/>
    </row>
    <row r="418" spans="18:44" s="1" customFormat="1" ht="123" customHeight="1" x14ac:dyDescent="0.25">
      <c r="R418" s="4"/>
      <c r="S418" s="4"/>
      <c r="T418" s="72"/>
      <c r="U418" s="72"/>
      <c r="V418" s="79"/>
      <c r="W418" s="72"/>
      <c r="X418" s="79"/>
      <c r="Y418" s="72"/>
      <c r="Z418" s="79"/>
      <c r="AA418" s="72"/>
      <c r="AB418" s="79"/>
      <c r="AC418" s="72"/>
      <c r="AD418" s="79"/>
      <c r="AE418" s="72"/>
      <c r="AF418" s="79"/>
      <c r="AG418" s="72"/>
      <c r="AH418" s="79"/>
      <c r="AI418" s="72"/>
      <c r="AJ418" s="79"/>
      <c r="AK418" s="72"/>
      <c r="AL418" s="79"/>
      <c r="AM418" s="72"/>
      <c r="AN418" s="79"/>
      <c r="AO418" s="72"/>
      <c r="AP418" s="79"/>
      <c r="AQ418" s="72"/>
      <c r="AR418" s="79"/>
    </row>
    <row r="419" spans="18:44" s="1" customFormat="1" ht="123" customHeight="1" x14ac:dyDescent="0.25">
      <c r="R419" s="4"/>
      <c r="S419" s="4"/>
      <c r="T419" s="72"/>
      <c r="U419" s="72"/>
      <c r="V419" s="79"/>
      <c r="W419" s="72"/>
      <c r="X419" s="79"/>
      <c r="Y419" s="72"/>
      <c r="Z419" s="79"/>
      <c r="AA419" s="72"/>
      <c r="AB419" s="79"/>
      <c r="AC419" s="72"/>
      <c r="AD419" s="79"/>
      <c r="AE419" s="72"/>
      <c r="AF419" s="79"/>
      <c r="AG419" s="72"/>
      <c r="AH419" s="79"/>
      <c r="AI419" s="72"/>
      <c r="AJ419" s="79"/>
      <c r="AK419" s="72"/>
      <c r="AL419" s="79"/>
      <c r="AM419" s="72"/>
      <c r="AN419" s="79"/>
      <c r="AO419" s="72"/>
      <c r="AP419" s="79"/>
      <c r="AQ419" s="72"/>
      <c r="AR419" s="79"/>
    </row>
    <row r="420" spans="18:44" s="1" customFormat="1" ht="123" customHeight="1" x14ac:dyDescent="0.25">
      <c r="R420" s="4"/>
      <c r="S420" s="4"/>
      <c r="T420" s="72"/>
      <c r="U420" s="72"/>
      <c r="V420" s="79"/>
      <c r="W420" s="72"/>
      <c r="X420" s="79"/>
      <c r="Y420" s="72"/>
      <c r="Z420" s="79"/>
      <c r="AA420" s="72"/>
      <c r="AB420" s="79"/>
      <c r="AC420" s="72"/>
      <c r="AD420" s="79"/>
      <c r="AE420" s="72"/>
      <c r="AF420" s="79"/>
      <c r="AG420" s="72"/>
      <c r="AH420" s="79"/>
      <c r="AI420" s="72"/>
      <c r="AJ420" s="79"/>
      <c r="AK420" s="72"/>
      <c r="AL420" s="79"/>
      <c r="AM420" s="72"/>
      <c r="AN420" s="79"/>
      <c r="AO420" s="72"/>
      <c r="AP420" s="79"/>
      <c r="AQ420" s="72"/>
      <c r="AR420" s="79"/>
    </row>
    <row r="421" spans="18:44" s="1" customFormat="1" ht="123" customHeight="1" x14ac:dyDescent="0.25">
      <c r="R421" s="4"/>
      <c r="S421" s="4"/>
      <c r="T421" s="72"/>
      <c r="U421" s="72"/>
      <c r="V421" s="79"/>
      <c r="W421" s="72"/>
      <c r="X421" s="79"/>
      <c r="Y421" s="72"/>
      <c r="Z421" s="79"/>
      <c r="AA421" s="72"/>
      <c r="AB421" s="79"/>
      <c r="AC421" s="72"/>
      <c r="AD421" s="79"/>
      <c r="AE421" s="72"/>
      <c r="AF421" s="79"/>
      <c r="AG421" s="72"/>
      <c r="AH421" s="79"/>
      <c r="AI421" s="72"/>
      <c r="AJ421" s="79"/>
      <c r="AK421" s="72"/>
      <c r="AL421" s="79"/>
      <c r="AM421" s="72"/>
      <c r="AN421" s="79"/>
      <c r="AO421" s="72"/>
      <c r="AP421" s="79"/>
      <c r="AQ421" s="72"/>
      <c r="AR421" s="79"/>
    </row>
    <row r="422" spans="18:44" s="1" customFormat="1" ht="123" customHeight="1" x14ac:dyDescent="0.25">
      <c r="R422" s="4"/>
      <c r="S422" s="4"/>
      <c r="T422" s="72"/>
      <c r="U422" s="72"/>
      <c r="V422" s="79"/>
      <c r="W422" s="72"/>
      <c r="X422" s="79"/>
      <c r="Y422" s="72"/>
      <c r="Z422" s="79"/>
      <c r="AA422" s="72"/>
      <c r="AB422" s="79"/>
      <c r="AC422" s="72"/>
      <c r="AD422" s="79"/>
      <c r="AE422" s="72"/>
      <c r="AF422" s="79"/>
      <c r="AG422" s="72"/>
      <c r="AH422" s="79"/>
      <c r="AI422" s="72"/>
      <c r="AJ422" s="79"/>
      <c r="AK422" s="72"/>
      <c r="AL422" s="79"/>
      <c r="AM422" s="72"/>
      <c r="AN422" s="79"/>
      <c r="AO422" s="72"/>
      <c r="AP422" s="79"/>
      <c r="AQ422" s="72"/>
      <c r="AR422" s="79"/>
    </row>
    <row r="423" spans="18:44" s="1" customFormat="1" ht="123" customHeight="1" x14ac:dyDescent="0.25">
      <c r="R423" s="4"/>
      <c r="S423" s="4"/>
      <c r="T423" s="72"/>
      <c r="U423" s="72"/>
      <c r="V423" s="79"/>
      <c r="W423" s="72"/>
      <c r="X423" s="79"/>
      <c r="Y423" s="72"/>
      <c r="Z423" s="79"/>
      <c r="AA423" s="72"/>
      <c r="AB423" s="79"/>
      <c r="AC423" s="72"/>
      <c r="AD423" s="79"/>
      <c r="AE423" s="72"/>
      <c r="AF423" s="79"/>
      <c r="AG423" s="72"/>
      <c r="AH423" s="79"/>
      <c r="AI423" s="72"/>
      <c r="AJ423" s="79"/>
      <c r="AK423" s="72"/>
      <c r="AL423" s="79"/>
      <c r="AM423" s="72"/>
      <c r="AN423" s="79"/>
      <c r="AO423" s="72"/>
      <c r="AP423" s="79"/>
      <c r="AQ423" s="72"/>
      <c r="AR423" s="79"/>
    </row>
    <row r="424" spans="18:44" s="1" customFormat="1" ht="123" customHeight="1" x14ac:dyDescent="0.25">
      <c r="R424" s="4"/>
      <c r="S424" s="4"/>
      <c r="T424" s="72"/>
      <c r="U424" s="72"/>
      <c r="V424" s="79"/>
      <c r="W424" s="72"/>
      <c r="X424" s="79"/>
      <c r="Y424" s="72"/>
      <c r="Z424" s="79"/>
      <c r="AA424" s="72"/>
      <c r="AB424" s="79"/>
      <c r="AC424" s="72"/>
      <c r="AD424" s="79"/>
      <c r="AE424" s="72"/>
      <c r="AF424" s="79"/>
      <c r="AG424" s="72"/>
      <c r="AH424" s="79"/>
      <c r="AI424" s="72"/>
      <c r="AJ424" s="79"/>
      <c r="AK424" s="72"/>
      <c r="AL424" s="79"/>
      <c r="AM424" s="72"/>
      <c r="AN424" s="79"/>
      <c r="AO424" s="72"/>
      <c r="AP424" s="79"/>
      <c r="AQ424" s="72"/>
      <c r="AR424" s="79"/>
    </row>
    <row r="425" spans="18:44" s="1" customFormat="1" ht="123" customHeight="1" x14ac:dyDescent="0.25">
      <c r="R425" s="4"/>
      <c r="S425" s="4"/>
      <c r="T425" s="72"/>
      <c r="U425" s="72"/>
      <c r="V425" s="79"/>
      <c r="W425" s="72"/>
      <c r="X425" s="79"/>
      <c r="Y425" s="72"/>
      <c r="Z425" s="79"/>
      <c r="AA425" s="72"/>
      <c r="AB425" s="79"/>
      <c r="AC425" s="72"/>
      <c r="AD425" s="79"/>
      <c r="AE425" s="72"/>
      <c r="AF425" s="79"/>
      <c r="AG425" s="72"/>
      <c r="AH425" s="79"/>
      <c r="AI425" s="72"/>
      <c r="AJ425" s="79"/>
      <c r="AK425" s="72"/>
      <c r="AL425" s="79"/>
      <c r="AM425" s="72"/>
      <c r="AN425" s="79"/>
      <c r="AO425" s="72"/>
      <c r="AP425" s="79"/>
      <c r="AQ425" s="72"/>
      <c r="AR425" s="79"/>
    </row>
    <row r="426" spans="18:44" s="1" customFormat="1" ht="123" customHeight="1" x14ac:dyDescent="0.25">
      <c r="R426" s="4"/>
      <c r="S426" s="4"/>
      <c r="T426" s="72"/>
      <c r="U426" s="72"/>
      <c r="V426" s="79"/>
      <c r="W426" s="72"/>
      <c r="X426" s="79"/>
      <c r="Y426" s="72"/>
      <c r="Z426" s="79"/>
      <c r="AA426" s="72"/>
      <c r="AB426" s="79"/>
      <c r="AC426" s="72"/>
      <c r="AD426" s="79"/>
      <c r="AE426" s="72"/>
      <c r="AF426" s="79"/>
      <c r="AG426" s="72"/>
      <c r="AH426" s="79"/>
      <c r="AI426" s="72"/>
      <c r="AJ426" s="79"/>
      <c r="AK426" s="72"/>
      <c r="AL426" s="79"/>
      <c r="AM426" s="72"/>
      <c r="AN426" s="79"/>
      <c r="AO426" s="72"/>
      <c r="AP426" s="79"/>
      <c r="AQ426" s="72"/>
      <c r="AR426" s="79"/>
    </row>
    <row r="427" spans="18:44" s="1" customFormat="1" ht="123" customHeight="1" x14ac:dyDescent="0.25">
      <c r="R427" s="4"/>
      <c r="S427" s="4"/>
      <c r="T427" s="72"/>
      <c r="U427" s="72"/>
      <c r="V427" s="79"/>
      <c r="W427" s="72"/>
      <c r="X427" s="79"/>
      <c r="Y427" s="72"/>
      <c r="Z427" s="79"/>
      <c r="AA427" s="72"/>
      <c r="AB427" s="79"/>
      <c r="AC427" s="72"/>
      <c r="AD427" s="79"/>
      <c r="AE427" s="72"/>
      <c r="AF427" s="79"/>
      <c r="AG427" s="72"/>
      <c r="AH427" s="79"/>
      <c r="AI427" s="72"/>
      <c r="AJ427" s="79"/>
      <c r="AK427" s="72"/>
      <c r="AL427" s="79"/>
      <c r="AM427" s="72"/>
      <c r="AN427" s="79"/>
      <c r="AO427" s="72"/>
      <c r="AP427" s="79"/>
      <c r="AQ427" s="72"/>
      <c r="AR427" s="79"/>
    </row>
    <row r="428" spans="18:44" s="1" customFormat="1" ht="123" customHeight="1" x14ac:dyDescent="0.25">
      <c r="R428" s="4"/>
      <c r="S428" s="4"/>
      <c r="T428" s="72"/>
      <c r="U428" s="72"/>
      <c r="V428" s="79"/>
      <c r="W428" s="72"/>
      <c r="X428" s="79"/>
      <c r="Y428" s="72"/>
      <c r="Z428" s="79"/>
      <c r="AA428" s="72"/>
      <c r="AB428" s="79"/>
      <c r="AC428" s="72"/>
      <c r="AD428" s="79"/>
      <c r="AE428" s="72"/>
      <c r="AF428" s="79"/>
      <c r="AG428" s="72"/>
      <c r="AH428" s="79"/>
      <c r="AI428" s="72"/>
      <c r="AJ428" s="79"/>
      <c r="AK428" s="72"/>
      <c r="AL428" s="79"/>
      <c r="AM428" s="72"/>
      <c r="AN428" s="79"/>
      <c r="AO428" s="72"/>
      <c r="AP428" s="79"/>
      <c r="AQ428" s="72"/>
      <c r="AR428" s="79"/>
    </row>
    <row r="429" spans="18:44" s="1" customFormat="1" ht="123" customHeight="1" x14ac:dyDescent="0.25">
      <c r="R429" s="4"/>
      <c r="S429" s="4"/>
      <c r="T429" s="72"/>
      <c r="U429" s="72"/>
      <c r="V429" s="79"/>
      <c r="W429" s="72"/>
      <c r="X429" s="79"/>
      <c r="Y429" s="72"/>
      <c r="Z429" s="79"/>
      <c r="AA429" s="72"/>
      <c r="AB429" s="79"/>
      <c r="AC429" s="72"/>
      <c r="AD429" s="79"/>
      <c r="AE429" s="72"/>
      <c r="AF429" s="79"/>
      <c r="AG429" s="72"/>
      <c r="AH429" s="79"/>
      <c r="AI429" s="72"/>
      <c r="AJ429" s="79"/>
      <c r="AK429" s="72"/>
      <c r="AL429" s="79"/>
      <c r="AM429" s="72"/>
      <c r="AN429" s="79"/>
      <c r="AO429" s="72"/>
      <c r="AP429" s="79"/>
      <c r="AQ429" s="72"/>
      <c r="AR429" s="79"/>
    </row>
    <row r="430" spans="18:44" s="1" customFormat="1" ht="123" customHeight="1" x14ac:dyDescent="0.25">
      <c r="R430" s="4"/>
      <c r="S430" s="4"/>
      <c r="T430" s="72"/>
      <c r="U430" s="72"/>
      <c r="V430" s="79"/>
      <c r="W430" s="72"/>
      <c r="X430" s="79"/>
      <c r="Y430" s="72"/>
      <c r="Z430" s="79"/>
      <c r="AA430" s="72"/>
      <c r="AB430" s="79"/>
      <c r="AC430" s="72"/>
      <c r="AD430" s="79"/>
      <c r="AE430" s="72"/>
      <c r="AF430" s="79"/>
      <c r="AG430" s="72"/>
      <c r="AH430" s="79"/>
      <c r="AI430" s="72"/>
      <c r="AJ430" s="79"/>
      <c r="AK430" s="72"/>
      <c r="AL430" s="79"/>
      <c r="AM430" s="72"/>
      <c r="AN430" s="79"/>
      <c r="AO430" s="72"/>
      <c r="AP430" s="79"/>
      <c r="AQ430" s="72"/>
      <c r="AR430" s="79"/>
    </row>
    <row r="431" spans="18:44" s="1" customFormat="1" ht="123" customHeight="1" x14ac:dyDescent="0.25">
      <c r="R431" s="4"/>
      <c r="S431" s="4"/>
      <c r="T431" s="72"/>
      <c r="U431" s="72"/>
      <c r="V431" s="79"/>
      <c r="W431" s="72"/>
      <c r="X431" s="79"/>
      <c r="Y431" s="72"/>
      <c r="Z431" s="79"/>
      <c r="AA431" s="72"/>
      <c r="AB431" s="79"/>
      <c r="AC431" s="72"/>
      <c r="AD431" s="79"/>
      <c r="AE431" s="72"/>
      <c r="AF431" s="79"/>
      <c r="AG431" s="72"/>
      <c r="AH431" s="79"/>
      <c r="AI431" s="72"/>
      <c r="AJ431" s="79"/>
      <c r="AK431" s="72"/>
      <c r="AL431" s="79"/>
      <c r="AM431" s="72"/>
      <c r="AN431" s="79"/>
      <c r="AO431" s="72"/>
      <c r="AP431" s="79"/>
      <c r="AQ431" s="72"/>
      <c r="AR431" s="79"/>
    </row>
    <row r="432" spans="18:44" s="1" customFormat="1" ht="123" customHeight="1" x14ac:dyDescent="0.25">
      <c r="R432" s="4"/>
      <c r="S432" s="4"/>
      <c r="T432" s="72"/>
      <c r="U432" s="72"/>
      <c r="V432" s="79"/>
      <c r="W432" s="72"/>
      <c r="X432" s="79"/>
      <c r="Y432" s="72"/>
      <c r="Z432" s="79"/>
      <c r="AA432" s="72"/>
      <c r="AB432" s="79"/>
      <c r="AC432" s="72"/>
      <c r="AD432" s="79"/>
      <c r="AE432" s="72"/>
      <c r="AF432" s="79"/>
      <c r="AG432" s="72"/>
      <c r="AH432" s="79"/>
      <c r="AI432" s="72"/>
      <c r="AJ432" s="79"/>
      <c r="AK432" s="72"/>
      <c r="AL432" s="79"/>
      <c r="AM432" s="72"/>
      <c r="AN432" s="79"/>
      <c r="AO432" s="72"/>
      <c r="AP432" s="79"/>
      <c r="AQ432" s="72"/>
      <c r="AR432" s="79"/>
    </row>
    <row r="433" spans="18:44" s="1" customFormat="1" ht="123" customHeight="1" x14ac:dyDescent="0.25">
      <c r="R433" s="4"/>
      <c r="S433" s="4"/>
      <c r="T433" s="72"/>
      <c r="U433" s="72"/>
      <c r="V433" s="79"/>
      <c r="W433" s="72"/>
      <c r="X433" s="79"/>
      <c r="Y433" s="72"/>
      <c r="Z433" s="79"/>
      <c r="AA433" s="72"/>
      <c r="AB433" s="79"/>
      <c r="AC433" s="72"/>
      <c r="AD433" s="79"/>
      <c r="AE433" s="72"/>
      <c r="AF433" s="79"/>
      <c r="AG433" s="72"/>
      <c r="AH433" s="79"/>
      <c r="AI433" s="72"/>
      <c r="AJ433" s="79"/>
      <c r="AK433" s="72"/>
      <c r="AL433" s="79"/>
      <c r="AM433" s="72"/>
      <c r="AN433" s="79"/>
      <c r="AO433" s="72"/>
      <c r="AP433" s="79"/>
      <c r="AQ433" s="72"/>
      <c r="AR433" s="79"/>
    </row>
    <row r="434" spans="18:44" s="1" customFormat="1" ht="123" customHeight="1" x14ac:dyDescent="0.25">
      <c r="R434" s="4"/>
      <c r="S434" s="4"/>
      <c r="T434" s="72"/>
      <c r="U434" s="72"/>
      <c r="V434" s="79"/>
      <c r="W434" s="72"/>
      <c r="X434" s="79"/>
      <c r="Y434" s="72"/>
      <c r="Z434" s="79"/>
      <c r="AA434" s="72"/>
      <c r="AB434" s="79"/>
      <c r="AC434" s="72"/>
      <c r="AD434" s="79"/>
      <c r="AE434" s="72"/>
      <c r="AF434" s="79"/>
      <c r="AG434" s="72"/>
      <c r="AH434" s="79"/>
      <c r="AI434" s="72"/>
      <c r="AJ434" s="79"/>
      <c r="AK434" s="72"/>
      <c r="AL434" s="79"/>
      <c r="AM434" s="72"/>
      <c r="AN434" s="79"/>
      <c r="AO434" s="72"/>
      <c r="AP434" s="79"/>
      <c r="AQ434" s="72"/>
      <c r="AR434" s="79"/>
    </row>
    <row r="435" spans="18:44" s="1" customFormat="1" ht="123" customHeight="1" x14ac:dyDescent="0.25">
      <c r="R435" s="4"/>
      <c r="S435" s="4"/>
      <c r="T435" s="72"/>
      <c r="U435" s="72"/>
      <c r="V435" s="79"/>
      <c r="W435" s="72"/>
      <c r="X435" s="79"/>
      <c r="Y435" s="72"/>
      <c r="Z435" s="79"/>
      <c r="AA435" s="72"/>
      <c r="AB435" s="79"/>
      <c r="AC435" s="72"/>
      <c r="AD435" s="79"/>
      <c r="AE435" s="72"/>
      <c r="AF435" s="79"/>
      <c r="AG435" s="72"/>
      <c r="AH435" s="79"/>
      <c r="AI435" s="72"/>
      <c r="AJ435" s="79"/>
      <c r="AK435" s="72"/>
      <c r="AL435" s="79"/>
      <c r="AM435" s="72"/>
      <c r="AN435" s="79"/>
      <c r="AO435" s="72"/>
      <c r="AP435" s="79"/>
      <c r="AQ435" s="72"/>
      <c r="AR435" s="79"/>
    </row>
    <row r="436" spans="18:44" s="1" customFormat="1" ht="123" customHeight="1" x14ac:dyDescent="0.25">
      <c r="R436" s="4"/>
      <c r="S436" s="4"/>
      <c r="T436" s="72"/>
      <c r="U436" s="72"/>
      <c r="V436" s="79"/>
      <c r="W436" s="72"/>
      <c r="X436" s="79"/>
      <c r="Y436" s="72"/>
      <c r="Z436" s="79"/>
      <c r="AA436" s="72"/>
      <c r="AB436" s="79"/>
      <c r="AC436" s="72"/>
      <c r="AD436" s="79"/>
      <c r="AE436" s="72"/>
      <c r="AF436" s="79"/>
      <c r="AG436" s="72"/>
      <c r="AH436" s="79"/>
      <c r="AI436" s="72"/>
      <c r="AJ436" s="79"/>
      <c r="AK436" s="72"/>
      <c r="AL436" s="79"/>
      <c r="AM436" s="72"/>
      <c r="AN436" s="79"/>
      <c r="AO436" s="72"/>
      <c r="AP436" s="79"/>
      <c r="AQ436" s="72"/>
      <c r="AR436" s="79"/>
    </row>
    <row r="437" spans="18:44" s="1" customFormat="1" ht="123" customHeight="1" x14ac:dyDescent="0.25">
      <c r="R437" s="4"/>
      <c r="S437" s="4"/>
      <c r="T437" s="72"/>
      <c r="U437" s="72"/>
      <c r="V437" s="79"/>
      <c r="W437" s="72"/>
      <c r="X437" s="79"/>
      <c r="Y437" s="72"/>
      <c r="Z437" s="79"/>
      <c r="AA437" s="72"/>
      <c r="AB437" s="79"/>
      <c r="AC437" s="72"/>
      <c r="AD437" s="79"/>
      <c r="AE437" s="72"/>
      <c r="AF437" s="79"/>
      <c r="AG437" s="72"/>
      <c r="AH437" s="79"/>
      <c r="AI437" s="72"/>
      <c r="AJ437" s="79"/>
      <c r="AK437" s="72"/>
      <c r="AL437" s="79"/>
      <c r="AM437" s="72"/>
      <c r="AN437" s="79"/>
      <c r="AO437" s="72"/>
      <c r="AP437" s="79"/>
      <c r="AQ437" s="72"/>
      <c r="AR437" s="79"/>
    </row>
    <row r="438" spans="18:44" s="1" customFormat="1" ht="123" customHeight="1" x14ac:dyDescent="0.25">
      <c r="R438" s="4"/>
      <c r="S438" s="4"/>
      <c r="T438" s="72"/>
      <c r="U438" s="72"/>
      <c r="V438" s="79"/>
      <c r="W438" s="72"/>
      <c r="X438" s="79"/>
      <c r="Y438" s="72"/>
      <c r="Z438" s="79"/>
      <c r="AA438" s="72"/>
      <c r="AB438" s="79"/>
      <c r="AC438" s="72"/>
      <c r="AD438" s="79"/>
      <c r="AE438" s="72"/>
      <c r="AF438" s="79"/>
      <c r="AG438" s="72"/>
      <c r="AH438" s="79"/>
      <c r="AI438" s="72"/>
      <c r="AJ438" s="79"/>
      <c r="AK438" s="72"/>
      <c r="AL438" s="79"/>
      <c r="AM438" s="72"/>
      <c r="AN438" s="79"/>
      <c r="AO438" s="72"/>
      <c r="AP438" s="79"/>
      <c r="AQ438" s="72"/>
      <c r="AR438" s="79"/>
    </row>
    <row r="439" spans="18:44" s="1" customFormat="1" ht="123" customHeight="1" x14ac:dyDescent="0.25">
      <c r="R439" s="4"/>
      <c r="S439" s="4"/>
      <c r="T439" s="72"/>
      <c r="U439" s="72"/>
      <c r="V439" s="79"/>
      <c r="W439" s="72"/>
      <c r="X439" s="79"/>
      <c r="Y439" s="72"/>
      <c r="Z439" s="79"/>
      <c r="AA439" s="72"/>
      <c r="AB439" s="79"/>
      <c r="AC439" s="72"/>
      <c r="AD439" s="79"/>
      <c r="AE439" s="72"/>
      <c r="AF439" s="79"/>
      <c r="AG439" s="72"/>
      <c r="AH439" s="79"/>
      <c r="AI439" s="72"/>
      <c r="AJ439" s="79"/>
      <c r="AK439" s="72"/>
      <c r="AL439" s="79"/>
      <c r="AM439" s="72"/>
      <c r="AN439" s="79"/>
      <c r="AO439" s="72"/>
      <c r="AP439" s="79"/>
      <c r="AQ439" s="72"/>
      <c r="AR439" s="79"/>
    </row>
    <row r="440" spans="18:44" s="1" customFormat="1" ht="123" customHeight="1" x14ac:dyDescent="0.25">
      <c r="R440" s="4"/>
      <c r="S440" s="4"/>
      <c r="T440" s="72"/>
      <c r="U440" s="72"/>
      <c r="V440" s="79"/>
      <c r="W440" s="72"/>
      <c r="X440" s="79"/>
      <c r="Y440" s="72"/>
      <c r="Z440" s="79"/>
      <c r="AA440" s="72"/>
      <c r="AB440" s="79"/>
      <c r="AC440" s="72"/>
      <c r="AD440" s="79"/>
      <c r="AE440" s="72"/>
      <c r="AF440" s="79"/>
      <c r="AG440" s="72"/>
      <c r="AH440" s="79"/>
      <c r="AI440" s="72"/>
      <c r="AJ440" s="79"/>
      <c r="AK440" s="72"/>
      <c r="AL440" s="79"/>
      <c r="AM440" s="72"/>
      <c r="AN440" s="79"/>
      <c r="AO440" s="72"/>
      <c r="AP440" s="79"/>
      <c r="AQ440" s="72"/>
      <c r="AR440" s="79"/>
    </row>
    <row r="441" spans="18:44" s="1" customFormat="1" ht="123" customHeight="1" x14ac:dyDescent="0.25">
      <c r="R441" s="4"/>
      <c r="S441" s="4"/>
      <c r="T441" s="72"/>
      <c r="U441" s="72"/>
      <c r="V441" s="79"/>
      <c r="W441" s="72"/>
      <c r="X441" s="79"/>
      <c r="Y441" s="72"/>
      <c r="Z441" s="79"/>
      <c r="AA441" s="72"/>
      <c r="AB441" s="79"/>
      <c r="AC441" s="72"/>
      <c r="AD441" s="79"/>
      <c r="AE441" s="72"/>
      <c r="AF441" s="79"/>
      <c r="AG441" s="72"/>
      <c r="AH441" s="79"/>
      <c r="AI441" s="72"/>
      <c r="AJ441" s="79"/>
      <c r="AK441" s="72"/>
      <c r="AL441" s="79"/>
      <c r="AM441" s="72"/>
      <c r="AN441" s="79"/>
      <c r="AO441" s="72"/>
      <c r="AP441" s="79"/>
      <c r="AQ441" s="72"/>
      <c r="AR441" s="79"/>
    </row>
    <row r="442" spans="18:44" s="1" customFormat="1" ht="123" customHeight="1" x14ac:dyDescent="0.25">
      <c r="R442" s="4"/>
      <c r="S442" s="4"/>
      <c r="T442" s="72"/>
      <c r="U442" s="72"/>
      <c r="V442" s="79"/>
      <c r="W442" s="72"/>
      <c r="X442" s="79"/>
      <c r="Y442" s="72"/>
      <c r="Z442" s="79"/>
      <c r="AA442" s="72"/>
      <c r="AB442" s="79"/>
      <c r="AC442" s="72"/>
      <c r="AD442" s="79"/>
      <c r="AE442" s="72"/>
      <c r="AF442" s="79"/>
      <c r="AG442" s="72"/>
      <c r="AH442" s="79"/>
      <c r="AI442" s="72"/>
      <c r="AJ442" s="79"/>
      <c r="AK442" s="72"/>
      <c r="AL442" s="79"/>
      <c r="AM442" s="72"/>
      <c r="AN442" s="79"/>
      <c r="AO442" s="72"/>
      <c r="AP442" s="79"/>
      <c r="AQ442" s="72"/>
      <c r="AR442" s="79"/>
    </row>
    <row r="443" spans="18:44" s="1" customFormat="1" ht="123" customHeight="1" x14ac:dyDescent="0.25">
      <c r="R443" s="4"/>
      <c r="S443" s="4"/>
      <c r="T443" s="72"/>
      <c r="U443" s="72"/>
      <c r="V443" s="79"/>
      <c r="W443" s="72"/>
      <c r="X443" s="79"/>
      <c r="Y443" s="72"/>
      <c r="Z443" s="79"/>
      <c r="AA443" s="72"/>
      <c r="AB443" s="79"/>
      <c r="AC443" s="72"/>
      <c r="AD443" s="79"/>
      <c r="AE443" s="72"/>
      <c r="AF443" s="79"/>
      <c r="AG443" s="72"/>
      <c r="AH443" s="79"/>
      <c r="AI443" s="72"/>
      <c r="AJ443" s="79"/>
      <c r="AK443" s="72"/>
      <c r="AL443" s="79"/>
      <c r="AM443" s="72"/>
      <c r="AN443" s="79"/>
      <c r="AO443" s="72"/>
      <c r="AP443" s="79"/>
      <c r="AQ443" s="72"/>
      <c r="AR443" s="79"/>
    </row>
    <row r="444" spans="18:44" s="1" customFormat="1" ht="123" customHeight="1" x14ac:dyDescent="0.25">
      <c r="R444" s="4"/>
      <c r="S444" s="4"/>
      <c r="T444" s="72"/>
      <c r="U444" s="72"/>
      <c r="V444" s="79"/>
      <c r="W444" s="72"/>
      <c r="X444" s="79"/>
      <c r="Y444" s="72"/>
      <c r="Z444" s="79"/>
      <c r="AA444" s="72"/>
      <c r="AB444" s="79"/>
      <c r="AC444" s="72"/>
      <c r="AD444" s="79"/>
      <c r="AE444" s="72"/>
      <c r="AF444" s="79"/>
      <c r="AG444" s="72"/>
      <c r="AH444" s="79"/>
      <c r="AI444" s="72"/>
      <c r="AJ444" s="79"/>
      <c r="AK444" s="72"/>
      <c r="AL444" s="79"/>
      <c r="AM444" s="72"/>
      <c r="AN444" s="79"/>
      <c r="AO444" s="72"/>
      <c r="AP444" s="79"/>
      <c r="AQ444" s="72"/>
      <c r="AR444" s="79"/>
    </row>
    <row r="445" spans="18:44" s="1" customFormat="1" ht="123" customHeight="1" x14ac:dyDescent="0.25">
      <c r="R445" s="4"/>
      <c r="S445" s="4"/>
      <c r="T445" s="72"/>
      <c r="U445" s="72"/>
      <c r="V445" s="79"/>
      <c r="W445" s="72"/>
      <c r="X445" s="79"/>
      <c r="Y445" s="72"/>
      <c r="Z445" s="79"/>
      <c r="AA445" s="72"/>
      <c r="AB445" s="79"/>
      <c r="AC445" s="72"/>
      <c r="AD445" s="79"/>
      <c r="AE445" s="72"/>
      <c r="AF445" s="79"/>
      <c r="AG445" s="72"/>
      <c r="AH445" s="79"/>
      <c r="AI445" s="72"/>
      <c r="AJ445" s="79"/>
      <c r="AK445" s="72"/>
      <c r="AL445" s="79"/>
      <c r="AM445" s="72"/>
      <c r="AN445" s="79"/>
      <c r="AO445" s="72"/>
      <c r="AP445" s="79"/>
      <c r="AQ445" s="72"/>
      <c r="AR445" s="79"/>
    </row>
    <row r="446" spans="18:44" s="1" customFormat="1" ht="123" customHeight="1" x14ac:dyDescent="0.25">
      <c r="R446" s="4"/>
      <c r="S446" s="4"/>
      <c r="T446" s="72"/>
      <c r="U446" s="72"/>
      <c r="V446" s="79"/>
      <c r="W446" s="72"/>
      <c r="X446" s="79"/>
      <c r="Y446" s="72"/>
      <c r="Z446" s="79"/>
      <c r="AA446" s="72"/>
      <c r="AB446" s="79"/>
      <c r="AC446" s="72"/>
      <c r="AD446" s="79"/>
      <c r="AE446" s="72"/>
      <c r="AF446" s="79"/>
      <c r="AG446" s="72"/>
      <c r="AH446" s="79"/>
      <c r="AI446" s="72"/>
      <c r="AJ446" s="79"/>
      <c r="AK446" s="72"/>
      <c r="AL446" s="79"/>
      <c r="AM446" s="72"/>
      <c r="AN446" s="79"/>
      <c r="AO446" s="72"/>
      <c r="AP446" s="79"/>
      <c r="AQ446" s="72"/>
      <c r="AR446" s="79"/>
    </row>
    <row r="447" spans="18:44" s="1" customFormat="1" ht="123" customHeight="1" x14ac:dyDescent="0.25">
      <c r="R447" s="4"/>
      <c r="S447" s="4"/>
      <c r="T447" s="72"/>
      <c r="U447" s="72"/>
      <c r="V447" s="79"/>
      <c r="W447" s="72"/>
      <c r="X447" s="79"/>
      <c r="Y447" s="72"/>
      <c r="Z447" s="79"/>
      <c r="AA447" s="72"/>
      <c r="AB447" s="79"/>
      <c r="AC447" s="72"/>
      <c r="AD447" s="79"/>
      <c r="AE447" s="72"/>
      <c r="AF447" s="79"/>
      <c r="AG447" s="72"/>
      <c r="AH447" s="79"/>
      <c r="AI447" s="72"/>
      <c r="AJ447" s="79"/>
      <c r="AK447" s="72"/>
      <c r="AL447" s="79"/>
      <c r="AM447" s="72"/>
      <c r="AN447" s="79"/>
      <c r="AO447" s="72"/>
      <c r="AP447" s="79"/>
      <c r="AQ447" s="72"/>
      <c r="AR447" s="79"/>
    </row>
    <row r="448" spans="18:44" s="1" customFormat="1" ht="123" customHeight="1" x14ac:dyDescent="0.25">
      <c r="R448" s="4"/>
      <c r="S448" s="4"/>
      <c r="T448" s="72"/>
      <c r="U448" s="72"/>
      <c r="V448" s="79"/>
      <c r="W448" s="72"/>
      <c r="X448" s="79"/>
      <c r="Y448" s="72"/>
      <c r="Z448" s="79"/>
      <c r="AA448" s="72"/>
      <c r="AB448" s="79"/>
      <c r="AC448" s="72"/>
      <c r="AD448" s="79"/>
      <c r="AE448" s="72"/>
      <c r="AF448" s="79"/>
      <c r="AG448" s="72"/>
      <c r="AH448" s="79"/>
      <c r="AI448" s="72"/>
      <c r="AJ448" s="79"/>
      <c r="AK448" s="72"/>
      <c r="AL448" s="79"/>
      <c r="AM448" s="72"/>
      <c r="AN448" s="79"/>
      <c r="AO448" s="72"/>
      <c r="AP448" s="79"/>
      <c r="AQ448" s="72"/>
      <c r="AR448" s="79"/>
    </row>
    <row r="449" spans="18:44" s="1" customFormat="1" ht="123" customHeight="1" x14ac:dyDescent="0.25">
      <c r="R449" s="4"/>
      <c r="S449" s="4"/>
      <c r="T449" s="72"/>
      <c r="U449" s="72"/>
      <c r="V449" s="79"/>
      <c r="W449" s="72"/>
      <c r="X449" s="79"/>
      <c r="Y449" s="72"/>
      <c r="Z449" s="79"/>
      <c r="AA449" s="72"/>
      <c r="AB449" s="79"/>
      <c r="AC449" s="72"/>
      <c r="AD449" s="79"/>
      <c r="AE449" s="72"/>
      <c r="AF449" s="79"/>
      <c r="AG449" s="72"/>
      <c r="AH449" s="79"/>
      <c r="AI449" s="72"/>
      <c r="AJ449" s="79"/>
      <c r="AK449" s="72"/>
      <c r="AL449" s="79"/>
      <c r="AM449" s="72"/>
      <c r="AN449" s="79"/>
      <c r="AO449" s="72"/>
      <c r="AP449" s="79"/>
      <c r="AQ449" s="72"/>
      <c r="AR449" s="79"/>
    </row>
    <row r="450" spans="18:44" s="1" customFormat="1" ht="123" customHeight="1" x14ac:dyDescent="0.25">
      <c r="R450" s="4"/>
      <c r="S450" s="4"/>
      <c r="T450" s="72"/>
      <c r="U450" s="72"/>
      <c r="V450" s="79"/>
      <c r="W450" s="72"/>
      <c r="X450" s="79"/>
      <c r="Y450" s="72"/>
      <c r="Z450" s="79"/>
      <c r="AA450" s="72"/>
      <c r="AB450" s="79"/>
      <c r="AC450" s="72"/>
      <c r="AD450" s="79"/>
      <c r="AE450" s="72"/>
      <c r="AF450" s="79"/>
      <c r="AG450" s="72"/>
      <c r="AH450" s="79"/>
      <c r="AI450" s="72"/>
      <c r="AJ450" s="79"/>
      <c r="AK450" s="72"/>
      <c r="AL450" s="79"/>
      <c r="AM450" s="72"/>
      <c r="AN450" s="79"/>
      <c r="AO450" s="72"/>
      <c r="AP450" s="79"/>
      <c r="AQ450" s="72"/>
      <c r="AR450" s="79"/>
    </row>
    <row r="451" spans="18:44" s="1" customFormat="1" ht="123" customHeight="1" x14ac:dyDescent="0.25">
      <c r="R451" s="4"/>
      <c r="S451" s="4"/>
      <c r="T451" s="72"/>
      <c r="U451" s="72"/>
      <c r="V451" s="79"/>
      <c r="W451" s="72"/>
      <c r="X451" s="79"/>
      <c r="Y451" s="72"/>
      <c r="Z451" s="79"/>
      <c r="AA451" s="72"/>
      <c r="AB451" s="79"/>
      <c r="AC451" s="72"/>
      <c r="AD451" s="79"/>
      <c r="AE451" s="72"/>
      <c r="AF451" s="79"/>
      <c r="AG451" s="72"/>
      <c r="AH451" s="79"/>
      <c r="AI451" s="72"/>
      <c r="AJ451" s="79"/>
      <c r="AK451" s="72"/>
      <c r="AL451" s="79"/>
      <c r="AM451" s="72"/>
      <c r="AN451" s="79"/>
      <c r="AO451" s="72"/>
      <c r="AP451" s="79"/>
      <c r="AQ451" s="72"/>
      <c r="AR451" s="79"/>
    </row>
    <row r="452" spans="18:44" s="1" customFormat="1" ht="123" customHeight="1" x14ac:dyDescent="0.25">
      <c r="R452" s="4"/>
      <c r="S452" s="4"/>
      <c r="T452" s="72"/>
      <c r="U452" s="72"/>
      <c r="V452" s="79"/>
      <c r="W452" s="72"/>
      <c r="X452" s="79"/>
      <c r="Y452" s="72"/>
      <c r="Z452" s="79"/>
      <c r="AA452" s="72"/>
      <c r="AB452" s="79"/>
      <c r="AC452" s="72"/>
      <c r="AD452" s="79"/>
      <c r="AE452" s="72"/>
      <c r="AF452" s="79"/>
      <c r="AG452" s="72"/>
      <c r="AH452" s="79"/>
      <c r="AI452" s="72"/>
      <c r="AJ452" s="79"/>
      <c r="AK452" s="72"/>
      <c r="AL452" s="79"/>
      <c r="AM452" s="72"/>
      <c r="AN452" s="79"/>
      <c r="AO452" s="72"/>
      <c r="AP452" s="79"/>
      <c r="AQ452" s="72"/>
      <c r="AR452" s="79"/>
    </row>
    <row r="453" spans="18:44" s="1" customFormat="1" ht="123" customHeight="1" x14ac:dyDescent="0.25">
      <c r="R453" s="4"/>
      <c r="S453" s="4"/>
      <c r="T453" s="72"/>
      <c r="U453" s="72"/>
      <c r="V453" s="79"/>
      <c r="W453" s="72"/>
      <c r="X453" s="79"/>
      <c r="Y453" s="72"/>
      <c r="Z453" s="79"/>
      <c r="AA453" s="72"/>
      <c r="AB453" s="79"/>
      <c r="AC453" s="72"/>
      <c r="AD453" s="79"/>
      <c r="AE453" s="72"/>
      <c r="AF453" s="79"/>
      <c r="AG453" s="72"/>
      <c r="AH453" s="79"/>
      <c r="AI453" s="72"/>
      <c r="AJ453" s="79"/>
      <c r="AK453" s="72"/>
      <c r="AL453" s="79"/>
      <c r="AM453" s="72"/>
      <c r="AN453" s="79"/>
      <c r="AO453" s="72"/>
      <c r="AP453" s="79"/>
      <c r="AQ453" s="72"/>
      <c r="AR453" s="79"/>
    </row>
    <row r="454" spans="18:44" s="1" customFormat="1" ht="123" customHeight="1" x14ac:dyDescent="0.25">
      <c r="R454" s="4"/>
      <c r="S454" s="4"/>
      <c r="T454" s="72"/>
      <c r="U454" s="72"/>
      <c r="V454" s="79"/>
      <c r="W454" s="72"/>
      <c r="X454" s="79"/>
      <c r="Y454" s="72"/>
      <c r="Z454" s="79"/>
      <c r="AA454" s="72"/>
      <c r="AB454" s="79"/>
      <c r="AC454" s="72"/>
      <c r="AD454" s="79"/>
      <c r="AE454" s="72"/>
      <c r="AF454" s="79"/>
      <c r="AG454" s="72"/>
      <c r="AH454" s="79"/>
      <c r="AI454" s="72"/>
      <c r="AJ454" s="79"/>
      <c r="AK454" s="72"/>
      <c r="AL454" s="79"/>
      <c r="AM454" s="72"/>
      <c r="AN454" s="79"/>
      <c r="AO454" s="72"/>
      <c r="AP454" s="79"/>
      <c r="AQ454" s="72"/>
      <c r="AR454" s="79"/>
    </row>
    <row r="455" spans="18:44" s="1" customFormat="1" ht="123" customHeight="1" x14ac:dyDescent="0.25">
      <c r="R455" s="4"/>
      <c r="S455" s="4"/>
      <c r="T455" s="72"/>
      <c r="U455" s="72"/>
      <c r="V455" s="79"/>
      <c r="W455" s="72"/>
      <c r="X455" s="79"/>
      <c r="Y455" s="72"/>
      <c r="Z455" s="79"/>
      <c r="AA455" s="72"/>
      <c r="AB455" s="79"/>
      <c r="AC455" s="72"/>
      <c r="AD455" s="79"/>
      <c r="AE455" s="72"/>
      <c r="AF455" s="79"/>
      <c r="AG455" s="72"/>
      <c r="AH455" s="79"/>
      <c r="AI455" s="72"/>
      <c r="AJ455" s="79"/>
      <c r="AK455" s="72"/>
      <c r="AL455" s="79"/>
      <c r="AM455" s="72"/>
      <c r="AN455" s="79"/>
      <c r="AO455" s="72"/>
      <c r="AP455" s="79"/>
      <c r="AQ455" s="72"/>
      <c r="AR455" s="79"/>
    </row>
    <row r="456" spans="18:44" s="1" customFormat="1" ht="123" customHeight="1" x14ac:dyDescent="0.25">
      <c r="R456" s="4"/>
      <c r="S456" s="4"/>
      <c r="T456" s="72"/>
      <c r="U456" s="72"/>
      <c r="V456" s="79"/>
      <c r="W456" s="72"/>
      <c r="X456" s="79"/>
      <c r="Y456" s="72"/>
      <c r="Z456" s="79"/>
      <c r="AA456" s="72"/>
      <c r="AB456" s="79"/>
      <c r="AC456" s="72"/>
      <c r="AD456" s="79"/>
      <c r="AE456" s="72"/>
      <c r="AF456" s="79"/>
      <c r="AG456" s="72"/>
      <c r="AH456" s="79"/>
      <c r="AI456" s="72"/>
      <c r="AJ456" s="79"/>
      <c r="AK456" s="72"/>
      <c r="AL456" s="79"/>
      <c r="AM456" s="72"/>
      <c r="AN456" s="79"/>
      <c r="AO456" s="72"/>
      <c r="AP456" s="79"/>
      <c r="AQ456" s="72"/>
      <c r="AR456" s="79"/>
    </row>
    <row r="457" spans="18:44" s="1" customFormat="1" ht="123" customHeight="1" x14ac:dyDescent="0.25">
      <c r="R457" s="4"/>
      <c r="S457" s="4"/>
      <c r="T457" s="72"/>
      <c r="U457" s="72"/>
      <c r="V457" s="79"/>
      <c r="W457" s="72"/>
      <c r="X457" s="79"/>
      <c r="Y457" s="72"/>
      <c r="Z457" s="79"/>
      <c r="AA457" s="72"/>
      <c r="AB457" s="79"/>
      <c r="AC457" s="72"/>
      <c r="AD457" s="79"/>
      <c r="AE457" s="72"/>
      <c r="AF457" s="79"/>
      <c r="AG457" s="72"/>
      <c r="AH457" s="79"/>
      <c r="AI457" s="72"/>
      <c r="AJ457" s="79"/>
      <c r="AK457" s="72"/>
      <c r="AL457" s="79"/>
      <c r="AM457" s="72"/>
      <c r="AN457" s="79"/>
      <c r="AO457" s="72"/>
      <c r="AP457" s="79"/>
      <c r="AQ457" s="72"/>
      <c r="AR457" s="79"/>
    </row>
    <row r="458" spans="18:44" s="1" customFormat="1" ht="123" customHeight="1" x14ac:dyDescent="0.25">
      <c r="R458" s="4"/>
      <c r="S458" s="4"/>
      <c r="T458" s="72"/>
      <c r="U458" s="72"/>
      <c r="V458" s="79"/>
      <c r="W458" s="72"/>
      <c r="X458" s="79"/>
      <c r="Y458" s="72"/>
      <c r="Z458" s="79"/>
      <c r="AA458" s="72"/>
      <c r="AB458" s="79"/>
      <c r="AC458" s="72"/>
      <c r="AD458" s="79"/>
      <c r="AE458" s="72"/>
      <c r="AF458" s="79"/>
      <c r="AG458" s="72"/>
      <c r="AH458" s="79"/>
      <c r="AI458" s="72"/>
      <c r="AJ458" s="79"/>
      <c r="AK458" s="72"/>
      <c r="AL458" s="79"/>
      <c r="AM458" s="72"/>
      <c r="AN458" s="79"/>
      <c r="AO458" s="72"/>
      <c r="AP458" s="79"/>
      <c r="AQ458" s="72"/>
      <c r="AR458" s="79"/>
    </row>
    <row r="459" spans="18:44" s="1" customFormat="1" ht="123" customHeight="1" x14ac:dyDescent="0.25">
      <c r="R459" s="4"/>
      <c r="S459" s="4"/>
      <c r="T459" s="72"/>
      <c r="U459" s="72"/>
      <c r="V459" s="79"/>
      <c r="W459" s="72"/>
      <c r="X459" s="79"/>
      <c r="Y459" s="72"/>
      <c r="Z459" s="79"/>
      <c r="AA459" s="72"/>
      <c r="AB459" s="79"/>
      <c r="AC459" s="72"/>
      <c r="AD459" s="79"/>
      <c r="AE459" s="72"/>
      <c r="AF459" s="79"/>
      <c r="AG459" s="72"/>
      <c r="AH459" s="79"/>
      <c r="AI459" s="72"/>
      <c r="AJ459" s="79"/>
      <c r="AK459" s="72"/>
      <c r="AL459" s="79"/>
      <c r="AM459" s="72"/>
      <c r="AN459" s="79"/>
      <c r="AO459" s="72"/>
      <c r="AP459" s="79"/>
      <c r="AQ459" s="72"/>
      <c r="AR459" s="79"/>
    </row>
    <row r="460" spans="18:44" s="1" customFormat="1" ht="123" customHeight="1" x14ac:dyDescent="0.25">
      <c r="R460" s="4"/>
      <c r="S460" s="4"/>
      <c r="T460" s="72"/>
      <c r="U460" s="72"/>
      <c r="V460" s="79"/>
      <c r="W460" s="72"/>
      <c r="X460" s="79"/>
      <c r="Y460" s="72"/>
      <c r="Z460" s="79"/>
      <c r="AA460" s="72"/>
      <c r="AB460" s="79"/>
      <c r="AC460" s="72"/>
      <c r="AD460" s="79"/>
      <c r="AE460" s="72"/>
      <c r="AF460" s="79"/>
      <c r="AG460" s="72"/>
      <c r="AH460" s="79"/>
      <c r="AI460" s="72"/>
      <c r="AJ460" s="79"/>
      <c r="AK460" s="72"/>
      <c r="AL460" s="79"/>
      <c r="AM460" s="72"/>
      <c r="AN460" s="79"/>
      <c r="AO460" s="72"/>
      <c r="AP460" s="79"/>
      <c r="AQ460" s="72"/>
      <c r="AR460" s="79"/>
    </row>
    <row r="461" spans="18:44" s="1" customFormat="1" ht="123" customHeight="1" x14ac:dyDescent="0.25">
      <c r="R461" s="4"/>
      <c r="S461" s="4"/>
      <c r="T461" s="72"/>
      <c r="U461" s="72"/>
      <c r="V461" s="79"/>
      <c r="W461" s="72"/>
      <c r="X461" s="79"/>
      <c r="Y461" s="72"/>
      <c r="Z461" s="79"/>
      <c r="AA461" s="72"/>
      <c r="AB461" s="79"/>
      <c r="AC461" s="72"/>
      <c r="AD461" s="79"/>
      <c r="AE461" s="72"/>
      <c r="AF461" s="79"/>
      <c r="AG461" s="72"/>
      <c r="AH461" s="79"/>
      <c r="AI461" s="72"/>
      <c r="AJ461" s="79"/>
      <c r="AK461" s="72"/>
      <c r="AL461" s="79"/>
      <c r="AM461" s="72"/>
      <c r="AN461" s="79"/>
      <c r="AO461" s="72"/>
      <c r="AP461" s="79"/>
      <c r="AQ461" s="72"/>
      <c r="AR461" s="79"/>
    </row>
    <row r="462" spans="18:44" s="1" customFormat="1" ht="123" customHeight="1" x14ac:dyDescent="0.25">
      <c r="R462" s="4"/>
      <c r="S462" s="4"/>
      <c r="T462" s="72"/>
      <c r="U462" s="72"/>
      <c r="V462" s="79"/>
      <c r="W462" s="72"/>
      <c r="X462" s="79"/>
      <c r="Y462" s="72"/>
      <c r="Z462" s="79"/>
      <c r="AA462" s="72"/>
      <c r="AB462" s="79"/>
      <c r="AC462" s="72"/>
      <c r="AD462" s="79"/>
      <c r="AE462" s="72"/>
      <c r="AF462" s="79"/>
      <c r="AG462" s="72"/>
      <c r="AH462" s="79"/>
      <c r="AI462" s="72"/>
      <c r="AJ462" s="79"/>
      <c r="AK462" s="72"/>
      <c r="AL462" s="79"/>
      <c r="AM462" s="72"/>
      <c r="AN462" s="79"/>
      <c r="AO462" s="72"/>
      <c r="AP462" s="79"/>
      <c r="AQ462" s="72"/>
      <c r="AR462" s="79"/>
    </row>
    <row r="463" spans="18:44" s="1" customFormat="1" ht="123" customHeight="1" x14ac:dyDescent="0.25">
      <c r="R463" s="4"/>
      <c r="S463" s="4"/>
      <c r="T463" s="72"/>
      <c r="U463" s="72"/>
      <c r="V463" s="79"/>
      <c r="W463" s="72"/>
      <c r="X463" s="79"/>
      <c r="Y463" s="72"/>
      <c r="Z463" s="79"/>
      <c r="AA463" s="72"/>
      <c r="AB463" s="79"/>
      <c r="AC463" s="72"/>
      <c r="AD463" s="79"/>
      <c r="AE463" s="72"/>
      <c r="AF463" s="79"/>
      <c r="AG463" s="72"/>
      <c r="AH463" s="79"/>
      <c r="AI463" s="72"/>
      <c r="AJ463" s="79"/>
      <c r="AK463" s="72"/>
      <c r="AL463" s="79"/>
      <c r="AM463" s="72"/>
      <c r="AN463" s="79"/>
      <c r="AO463" s="72"/>
      <c r="AP463" s="79"/>
      <c r="AQ463" s="72"/>
      <c r="AR463" s="79"/>
    </row>
    <row r="464" spans="18:44" s="1" customFormat="1" ht="123" customHeight="1" x14ac:dyDescent="0.25">
      <c r="R464" s="4"/>
      <c r="S464" s="4"/>
      <c r="T464" s="72"/>
      <c r="U464" s="72"/>
      <c r="V464" s="79"/>
      <c r="W464" s="72"/>
      <c r="X464" s="79"/>
      <c r="Y464" s="72"/>
      <c r="Z464" s="79"/>
      <c r="AA464" s="72"/>
      <c r="AB464" s="79"/>
      <c r="AC464" s="72"/>
      <c r="AD464" s="79"/>
      <c r="AE464" s="72"/>
      <c r="AF464" s="79"/>
      <c r="AG464" s="72"/>
      <c r="AH464" s="79"/>
      <c r="AI464" s="72"/>
      <c r="AJ464" s="79"/>
      <c r="AK464" s="72"/>
      <c r="AL464" s="79"/>
      <c r="AM464" s="72"/>
      <c r="AN464" s="79"/>
      <c r="AO464" s="72"/>
      <c r="AP464" s="79"/>
      <c r="AQ464" s="72"/>
      <c r="AR464" s="79"/>
    </row>
    <row r="465" spans="18:44" s="1" customFormat="1" ht="123" customHeight="1" x14ac:dyDescent="0.25">
      <c r="R465" s="4"/>
      <c r="S465" s="4"/>
      <c r="T465" s="72"/>
      <c r="U465" s="72"/>
      <c r="V465" s="79"/>
      <c r="W465" s="72"/>
      <c r="X465" s="79"/>
      <c r="Y465" s="72"/>
      <c r="Z465" s="79"/>
      <c r="AA465" s="72"/>
      <c r="AB465" s="79"/>
      <c r="AC465" s="72"/>
      <c r="AD465" s="79"/>
      <c r="AE465" s="72"/>
      <c r="AF465" s="79"/>
      <c r="AG465" s="72"/>
      <c r="AH465" s="79"/>
      <c r="AI465" s="72"/>
      <c r="AJ465" s="79"/>
      <c r="AK465" s="72"/>
      <c r="AL465" s="79"/>
      <c r="AM465" s="72"/>
      <c r="AN465" s="79"/>
      <c r="AO465" s="72"/>
      <c r="AP465" s="79"/>
      <c r="AQ465" s="72"/>
      <c r="AR465" s="79"/>
    </row>
    <row r="466" spans="18:44" s="1" customFormat="1" ht="123" customHeight="1" x14ac:dyDescent="0.25">
      <c r="R466" s="4"/>
      <c r="S466" s="4"/>
      <c r="T466" s="72"/>
      <c r="U466" s="72"/>
      <c r="V466" s="79"/>
      <c r="W466" s="72"/>
      <c r="X466" s="79"/>
      <c r="Y466" s="72"/>
      <c r="Z466" s="79"/>
      <c r="AA466" s="72"/>
      <c r="AB466" s="79"/>
      <c r="AC466" s="72"/>
      <c r="AD466" s="79"/>
      <c r="AE466" s="72"/>
      <c r="AF466" s="79"/>
      <c r="AG466" s="72"/>
      <c r="AH466" s="79"/>
      <c r="AI466" s="72"/>
      <c r="AJ466" s="79"/>
      <c r="AK466" s="72"/>
      <c r="AL466" s="79"/>
      <c r="AM466" s="72"/>
      <c r="AN466" s="79"/>
      <c r="AO466" s="72"/>
      <c r="AP466" s="79"/>
      <c r="AQ466" s="72"/>
      <c r="AR466" s="79"/>
    </row>
    <row r="467" spans="18:44" s="1" customFormat="1" ht="123" customHeight="1" x14ac:dyDescent="0.25">
      <c r="R467" s="4"/>
      <c r="S467" s="4"/>
      <c r="T467" s="72"/>
      <c r="U467" s="72"/>
      <c r="V467" s="79"/>
      <c r="W467" s="72"/>
      <c r="X467" s="79"/>
      <c r="Y467" s="72"/>
      <c r="Z467" s="79"/>
      <c r="AA467" s="72"/>
      <c r="AB467" s="79"/>
      <c r="AC467" s="72"/>
      <c r="AD467" s="79"/>
      <c r="AE467" s="72"/>
      <c r="AF467" s="79"/>
      <c r="AG467" s="72"/>
      <c r="AH467" s="79"/>
      <c r="AI467" s="72"/>
      <c r="AJ467" s="79"/>
      <c r="AK467" s="72"/>
      <c r="AL467" s="79"/>
      <c r="AM467" s="72"/>
      <c r="AN467" s="79"/>
      <c r="AO467" s="72"/>
      <c r="AP467" s="79"/>
      <c r="AQ467" s="72"/>
      <c r="AR467" s="79"/>
    </row>
    <row r="468" spans="18:44" s="1" customFormat="1" ht="123" customHeight="1" x14ac:dyDescent="0.25">
      <c r="R468" s="4"/>
      <c r="S468" s="4"/>
      <c r="T468" s="72"/>
      <c r="U468" s="72"/>
      <c r="V468" s="79"/>
      <c r="W468" s="72"/>
      <c r="X468" s="79"/>
      <c r="Y468" s="72"/>
      <c r="Z468" s="79"/>
      <c r="AA468" s="72"/>
      <c r="AB468" s="79"/>
      <c r="AC468" s="72"/>
      <c r="AD468" s="79"/>
      <c r="AE468" s="72"/>
      <c r="AF468" s="79"/>
      <c r="AG468" s="72"/>
      <c r="AH468" s="79"/>
      <c r="AI468" s="72"/>
      <c r="AJ468" s="79"/>
      <c r="AK468" s="72"/>
      <c r="AL468" s="79"/>
      <c r="AM468" s="72"/>
      <c r="AN468" s="79"/>
      <c r="AO468" s="72"/>
      <c r="AP468" s="79"/>
      <c r="AQ468" s="72"/>
      <c r="AR468" s="79"/>
    </row>
    <row r="469" spans="18:44" s="1" customFormat="1" ht="123" customHeight="1" x14ac:dyDescent="0.25">
      <c r="R469" s="4"/>
      <c r="S469" s="4"/>
      <c r="T469" s="72"/>
      <c r="U469" s="72"/>
      <c r="V469" s="79"/>
      <c r="W469" s="72"/>
      <c r="X469" s="79"/>
      <c r="Y469" s="72"/>
      <c r="Z469" s="79"/>
      <c r="AA469" s="72"/>
      <c r="AB469" s="79"/>
      <c r="AC469" s="72"/>
      <c r="AD469" s="79"/>
      <c r="AE469" s="72"/>
      <c r="AF469" s="79"/>
      <c r="AG469" s="72"/>
      <c r="AH469" s="79"/>
      <c r="AI469" s="72"/>
      <c r="AJ469" s="79"/>
      <c r="AK469" s="72"/>
      <c r="AL469" s="79"/>
      <c r="AM469" s="72"/>
      <c r="AN469" s="79"/>
      <c r="AO469" s="72"/>
      <c r="AP469" s="79"/>
      <c r="AQ469" s="72"/>
      <c r="AR469" s="79"/>
    </row>
    <row r="470" spans="18:44" s="1" customFormat="1" ht="123" customHeight="1" x14ac:dyDescent="0.25">
      <c r="R470" s="4"/>
      <c r="S470" s="4"/>
      <c r="T470" s="72"/>
      <c r="U470" s="72"/>
      <c r="V470" s="79"/>
      <c r="W470" s="72"/>
      <c r="X470" s="79"/>
      <c r="Y470" s="72"/>
      <c r="Z470" s="79"/>
      <c r="AA470" s="72"/>
      <c r="AB470" s="79"/>
      <c r="AC470" s="72"/>
      <c r="AD470" s="79"/>
      <c r="AE470" s="72"/>
      <c r="AF470" s="79"/>
      <c r="AG470" s="72"/>
      <c r="AH470" s="79"/>
      <c r="AI470" s="72"/>
      <c r="AJ470" s="79"/>
      <c r="AK470" s="72"/>
      <c r="AL470" s="79"/>
      <c r="AM470" s="72"/>
      <c r="AN470" s="79"/>
      <c r="AO470" s="72"/>
      <c r="AP470" s="79"/>
      <c r="AQ470" s="72"/>
      <c r="AR470" s="79"/>
    </row>
    <row r="471" spans="18:44" s="1" customFormat="1" ht="123" customHeight="1" x14ac:dyDescent="0.25">
      <c r="R471" s="4"/>
      <c r="S471" s="4"/>
      <c r="T471" s="72"/>
      <c r="U471" s="72"/>
      <c r="V471" s="79"/>
      <c r="W471" s="72"/>
      <c r="X471" s="79"/>
      <c r="Y471" s="72"/>
      <c r="Z471" s="79"/>
      <c r="AA471" s="72"/>
      <c r="AB471" s="79"/>
      <c r="AC471" s="72"/>
      <c r="AD471" s="79"/>
      <c r="AE471" s="72"/>
      <c r="AF471" s="79"/>
      <c r="AG471" s="72"/>
      <c r="AH471" s="79"/>
      <c r="AI471" s="72"/>
      <c r="AJ471" s="79"/>
      <c r="AK471" s="72"/>
      <c r="AL471" s="79"/>
      <c r="AM471" s="72"/>
      <c r="AN471" s="79"/>
      <c r="AO471" s="72"/>
      <c r="AP471" s="79"/>
      <c r="AQ471" s="72"/>
      <c r="AR471" s="79"/>
    </row>
    <row r="472" spans="18:44" s="1" customFormat="1" ht="123" customHeight="1" x14ac:dyDescent="0.25">
      <c r="R472" s="4"/>
      <c r="S472" s="4"/>
      <c r="T472" s="72"/>
      <c r="U472" s="72"/>
      <c r="V472" s="79"/>
      <c r="W472" s="72"/>
      <c r="X472" s="79"/>
      <c r="Y472" s="72"/>
      <c r="Z472" s="79"/>
      <c r="AA472" s="72"/>
      <c r="AB472" s="79"/>
      <c r="AC472" s="72"/>
      <c r="AD472" s="79"/>
      <c r="AE472" s="72"/>
      <c r="AF472" s="79"/>
      <c r="AG472" s="72"/>
      <c r="AH472" s="79"/>
      <c r="AI472" s="72"/>
      <c r="AJ472" s="79"/>
      <c r="AK472" s="72"/>
      <c r="AL472" s="79"/>
      <c r="AM472" s="72"/>
      <c r="AN472" s="79"/>
      <c r="AO472" s="72"/>
      <c r="AP472" s="79"/>
      <c r="AQ472" s="72"/>
      <c r="AR472" s="79"/>
    </row>
    <row r="473" spans="18:44" s="1" customFormat="1" ht="123" customHeight="1" x14ac:dyDescent="0.25">
      <c r="R473" s="4"/>
      <c r="S473" s="4"/>
      <c r="T473" s="72"/>
      <c r="U473" s="72"/>
      <c r="V473" s="79"/>
      <c r="W473" s="72"/>
      <c r="X473" s="79"/>
      <c r="Y473" s="72"/>
      <c r="Z473" s="79"/>
      <c r="AA473" s="72"/>
      <c r="AB473" s="79"/>
      <c r="AC473" s="72"/>
      <c r="AD473" s="79"/>
      <c r="AE473" s="72"/>
      <c r="AF473" s="79"/>
      <c r="AG473" s="72"/>
      <c r="AH473" s="79"/>
      <c r="AI473" s="72"/>
      <c r="AJ473" s="79"/>
      <c r="AK473" s="72"/>
      <c r="AL473" s="79"/>
      <c r="AM473" s="72"/>
      <c r="AN473" s="79"/>
      <c r="AO473" s="72"/>
      <c r="AP473" s="79"/>
      <c r="AQ473" s="72"/>
      <c r="AR473" s="79"/>
    </row>
    <row r="474" spans="18:44" s="1" customFormat="1" ht="123" customHeight="1" x14ac:dyDescent="0.25">
      <c r="R474" s="4"/>
      <c r="S474" s="4"/>
      <c r="T474" s="72"/>
      <c r="U474" s="72"/>
      <c r="V474" s="79"/>
      <c r="W474" s="72"/>
      <c r="X474" s="79"/>
      <c r="Y474" s="72"/>
      <c r="Z474" s="79"/>
      <c r="AA474" s="72"/>
      <c r="AB474" s="79"/>
      <c r="AC474" s="72"/>
      <c r="AD474" s="79"/>
      <c r="AE474" s="72"/>
      <c r="AF474" s="79"/>
      <c r="AG474" s="72"/>
      <c r="AH474" s="79"/>
      <c r="AI474" s="72"/>
      <c r="AJ474" s="79"/>
      <c r="AK474" s="72"/>
      <c r="AL474" s="79"/>
      <c r="AM474" s="72"/>
      <c r="AN474" s="79"/>
      <c r="AO474" s="72"/>
      <c r="AP474" s="79"/>
      <c r="AQ474" s="72"/>
      <c r="AR474" s="79"/>
    </row>
    <row r="475" spans="18:44" s="1" customFormat="1" ht="123" customHeight="1" x14ac:dyDescent="0.25">
      <c r="R475" s="4"/>
      <c r="S475" s="4"/>
      <c r="T475" s="72"/>
      <c r="U475" s="72"/>
      <c r="V475" s="79"/>
      <c r="W475" s="72"/>
      <c r="X475" s="79"/>
      <c r="Y475" s="72"/>
      <c r="Z475" s="79"/>
      <c r="AA475" s="72"/>
      <c r="AB475" s="79"/>
      <c r="AC475" s="72"/>
      <c r="AD475" s="79"/>
      <c r="AE475" s="72"/>
      <c r="AF475" s="79"/>
      <c r="AG475" s="72"/>
      <c r="AH475" s="79"/>
      <c r="AI475" s="72"/>
      <c r="AJ475" s="79"/>
      <c r="AK475" s="72"/>
      <c r="AL475" s="79"/>
      <c r="AM475" s="72"/>
      <c r="AN475" s="79"/>
      <c r="AO475" s="72"/>
      <c r="AP475" s="79"/>
      <c r="AQ475" s="72"/>
      <c r="AR475" s="79"/>
    </row>
    <row r="476" spans="18:44" s="1" customFormat="1" ht="123" customHeight="1" x14ac:dyDescent="0.25">
      <c r="R476" s="4"/>
      <c r="S476" s="4"/>
      <c r="T476" s="72"/>
      <c r="U476" s="72"/>
      <c r="V476" s="79"/>
      <c r="W476" s="72"/>
      <c r="X476" s="79"/>
      <c r="Y476" s="72"/>
      <c r="Z476" s="79"/>
      <c r="AA476" s="72"/>
      <c r="AB476" s="79"/>
      <c r="AC476" s="72"/>
      <c r="AD476" s="79"/>
      <c r="AE476" s="72"/>
      <c r="AF476" s="79"/>
      <c r="AG476" s="72"/>
      <c r="AH476" s="79"/>
      <c r="AI476" s="72"/>
      <c r="AJ476" s="79"/>
      <c r="AK476" s="72"/>
      <c r="AL476" s="79"/>
      <c r="AM476" s="72"/>
      <c r="AN476" s="79"/>
      <c r="AO476" s="72"/>
      <c r="AP476" s="79"/>
      <c r="AQ476" s="72"/>
      <c r="AR476" s="79"/>
    </row>
    <row r="477" spans="18:44" s="1" customFormat="1" ht="123" customHeight="1" x14ac:dyDescent="0.25">
      <c r="R477" s="4"/>
      <c r="S477" s="4"/>
      <c r="T477" s="72"/>
      <c r="U477" s="72"/>
      <c r="V477" s="79"/>
      <c r="W477" s="72"/>
      <c r="X477" s="79"/>
      <c r="Y477" s="72"/>
      <c r="Z477" s="79"/>
      <c r="AA477" s="72"/>
      <c r="AB477" s="79"/>
      <c r="AC477" s="72"/>
      <c r="AD477" s="79"/>
      <c r="AE477" s="72"/>
      <c r="AF477" s="79"/>
      <c r="AG477" s="72"/>
      <c r="AH477" s="79"/>
      <c r="AI477" s="72"/>
      <c r="AJ477" s="79"/>
      <c r="AK477" s="72"/>
      <c r="AL477" s="79"/>
      <c r="AM477" s="72"/>
      <c r="AN477" s="79"/>
      <c r="AO477" s="72"/>
      <c r="AP477" s="79"/>
      <c r="AQ477" s="72"/>
      <c r="AR477" s="79"/>
    </row>
    <row r="478" spans="18:44" s="1" customFormat="1" ht="123" customHeight="1" x14ac:dyDescent="0.25">
      <c r="R478" s="4"/>
      <c r="S478" s="4"/>
      <c r="T478" s="72"/>
      <c r="U478" s="72"/>
      <c r="V478" s="79"/>
      <c r="W478" s="72"/>
      <c r="X478" s="79"/>
      <c r="Y478" s="72"/>
      <c r="Z478" s="79"/>
      <c r="AA478" s="72"/>
      <c r="AB478" s="79"/>
      <c r="AC478" s="72"/>
      <c r="AD478" s="79"/>
      <c r="AE478" s="72"/>
      <c r="AF478" s="79"/>
      <c r="AG478" s="72"/>
      <c r="AH478" s="79"/>
      <c r="AI478" s="72"/>
      <c r="AJ478" s="79"/>
      <c r="AK478" s="72"/>
      <c r="AL478" s="79"/>
      <c r="AM478" s="72"/>
      <c r="AN478" s="79"/>
      <c r="AO478" s="72"/>
      <c r="AP478" s="79"/>
      <c r="AQ478" s="72"/>
      <c r="AR478" s="79"/>
    </row>
    <row r="479" spans="18:44" s="1" customFormat="1" ht="123" customHeight="1" x14ac:dyDescent="0.25">
      <c r="R479" s="4"/>
      <c r="S479" s="4"/>
      <c r="T479" s="72"/>
      <c r="U479" s="72"/>
      <c r="V479" s="79"/>
      <c r="W479" s="72"/>
      <c r="X479" s="79"/>
      <c r="Y479" s="72"/>
      <c r="Z479" s="79"/>
      <c r="AA479" s="72"/>
      <c r="AB479" s="79"/>
      <c r="AC479" s="72"/>
      <c r="AD479" s="79"/>
      <c r="AE479" s="72"/>
      <c r="AF479" s="79"/>
      <c r="AG479" s="72"/>
      <c r="AH479" s="79"/>
      <c r="AI479" s="72"/>
      <c r="AJ479" s="79"/>
      <c r="AK479" s="72"/>
      <c r="AL479" s="79"/>
      <c r="AM479" s="72"/>
      <c r="AN479" s="79"/>
      <c r="AO479" s="72"/>
      <c r="AP479" s="79"/>
      <c r="AQ479" s="72"/>
      <c r="AR479" s="79"/>
    </row>
    <row r="480" spans="18:44" s="1" customFormat="1" ht="123" customHeight="1" x14ac:dyDescent="0.25">
      <c r="R480" s="4"/>
      <c r="S480" s="4"/>
      <c r="T480" s="72"/>
      <c r="U480" s="72"/>
      <c r="V480" s="79"/>
      <c r="W480" s="72"/>
      <c r="X480" s="79"/>
      <c r="Y480" s="72"/>
      <c r="Z480" s="79"/>
      <c r="AA480" s="72"/>
      <c r="AB480" s="79"/>
      <c r="AC480" s="72"/>
      <c r="AD480" s="79"/>
      <c r="AE480" s="72"/>
      <c r="AF480" s="79"/>
      <c r="AG480" s="72"/>
      <c r="AH480" s="79"/>
      <c r="AI480" s="72"/>
      <c r="AJ480" s="79"/>
      <c r="AK480" s="72"/>
      <c r="AL480" s="79"/>
      <c r="AM480" s="72"/>
      <c r="AN480" s="79"/>
      <c r="AO480" s="72"/>
      <c r="AP480" s="79"/>
      <c r="AQ480" s="72"/>
      <c r="AR480" s="79"/>
    </row>
    <row r="481" spans="18:44" s="1" customFormat="1" ht="123" customHeight="1" x14ac:dyDescent="0.25">
      <c r="R481" s="4"/>
      <c r="S481" s="4"/>
      <c r="T481" s="72"/>
      <c r="U481" s="72"/>
      <c r="V481" s="79"/>
      <c r="W481" s="72"/>
      <c r="X481" s="79"/>
      <c r="Y481" s="72"/>
      <c r="Z481" s="79"/>
      <c r="AA481" s="72"/>
      <c r="AB481" s="79"/>
      <c r="AC481" s="72"/>
      <c r="AD481" s="79"/>
      <c r="AE481" s="72"/>
      <c r="AF481" s="79"/>
      <c r="AG481" s="72"/>
      <c r="AH481" s="79"/>
      <c r="AI481" s="72"/>
      <c r="AJ481" s="79"/>
      <c r="AK481" s="72"/>
      <c r="AL481" s="79"/>
      <c r="AM481" s="72"/>
      <c r="AN481" s="79"/>
      <c r="AO481" s="72"/>
      <c r="AP481" s="79"/>
      <c r="AQ481" s="72"/>
      <c r="AR481" s="79"/>
    </row>
    <row r="482" spans="18:44" s="1" customFormat="1" ht="123" customHeight="1" x14ac:dyDescent="0.25">
      <c r="R482" s="4"/>
      <c r="S482" s="4"/>
      <c r="T482" s="72"/>
      <c r="U482" s="72"/>
      <c r="V482" s="79"/>
      <c r="W482" s="72"/>
      <c r="X482" s="79"/>
      <c r="Y482" s="72"/>
      <c r="Z482" s="79"/>
      <c r="AA482" s="72"/>
      <c r="AB482" s="79"/>
      <c r="AC482" s="72"/>
      <c r="AD482" s="79"/>
      <c r="AE482" s="72"/>
      <c r="AF482" s="79"/>
      <c r="AG482" s="72"/>
      <c r="AH482" s="79"/>
      <c r="AI482" s="72"/>
      <c r="AJ482" s="79"/>
      <c r="AK482" s="72"/>
      <c r="AL482" s="79"/>
      <c r="AM482" s="72"/>
      <c r="AN482" s="79"/>
      <c r="AO482" s="72"/>
      <c r="AP482" s="79"/>
      <c r="AQ482" s="72"/>
      <c r="AR482" s="79"/>
    </row>
    <row r="483" spans="18:44" s="1" customFormat="1" ht="123" customHeight="1" x14ac:dyDescent="0.25">
      <c r="R483" s="4"/>
      <c r="S483" s="4"/>
      <c r="T483" s="72"/>
      <c r="U483" s="72"/>
      <c r="V483" s="79"/>
      <c r="W483" s="72"/>
      <c r="X483" s="79"/>
      <c r="Y483" s="72"/>
      <c r="Z483" s="79"/>
      <c r="AA483" s="72"/>
      <c r="AB483" s="79"/>
      <c r="AC483" s="72"/>
      <c r="AD483" s="79"/>
      <c r="AE483" s="72"/>
      <c r="AF483" s="79"/>
      <c r="AG483" s="72"/>
      <c r="AH483" s="79"/>
      <c r="AI483" s="72"/>
      <c r="AJ483" s="79"/>
      <c r="AK483" s="72"/>
      <c r="AL483" s="79"/>
      <c r="AM483" s="72"/>
      <c r="AN483" s="79"/>
      <c r="AO483" s="72"/>
      <c r="AP483" s="79"/>
      <c r="AQ483" s="72"/>
      <c r="AR483" s="79"/>
    </row>
    <row r="484" spans="18:44" s="1" customFormat="1" ht="123" customHeight="1" x14ac:dyDescent="0.25">
      <c r="R484" s="4"/>
      <c r="S484" s="4"/>
      <c r="T484" s="72"/>
      <c r="U484" s="72"/>
      <c r="V484" s="79"/>
      <c r="W484" s="72"/>
      <c r="X484" s="79"/>
      <c r="Y484" s="72"/>
      <c r="Z484" s="79"/>
      <c r="AA484" s="72"/>
      <c r="AB484" s="79"/>
      <c r="AC484" s="72"/>
      <c r="AD484" s="79"/>
      <c r="AE484" s="72"/>
      <c r="AF484" s="79"/>
      <c r="AG484" s="72"/>
      <c r="AH484" s="79"/>
      <c r="AI484" s="72"/>
      <c r="AJ484" s="79"/>
      <c r="AK484" s="72"/>
      <c r="AL484" s="79"/>
      <c r="AM484" s="72"/>
      <c r="AN484" s="79"/>
      <c r="AO484" s="72"/>
      <c r="AP484" s="79"/>
      <c r="AQ484" s="72"/>
      <c r="AR484" s="79"/>
    </row>
    <row r="485" spans="18:44" s="1" customFormat="1" ht="123" customHeight="1" x14ac:dyDescent="0.25">
      <c r="R485" s="4"/>
      <c r="S485" s="4"/>
      <c r="T485" s="72"/>
      <c r="U485" s="72"/>
      <c r="V485" s="79"/>
      <c r="W485" s="72"/>
      <c r="X485" s="79"/>
      <c r="Y485" s="72"/>
      <c r="Z485" s="79"/>
      <c r="AA485" s="72"/>
      <c r="AB485" s="79"/>
      <c r="AC485" s="72"/>
      <c r="AD485" s="79"/>
      <c r="AE485" s="72"/>
      <c r="AF485" s="79"/>
      <c r="AG485" s="72"/>
      <c r="AH485" s="79"/>
      <c r="AI485" s="72"/>
      <c r="AJ485" s="79"/>
      <c r="AK485" s="72"/>
      <c r="AL485" s="79"/>
      <c r="AM485" s="72"/>
      <c r="AN485" s="79"/>
      <c r="AO485" s="72"/>
      <c r="AP485" s="79"/>
      <c r="AQ485" s="72"/>
      <c r="AR485" s="79"/>
    </row>
    <row r="486" spans="18:44" s="1" customFormat="1" ht="123" customHeight="1" x14ac:dyDescent="0.25">
      <c r="R486" s="4"/>
      <c r="S486" s="4"/>
      <c r="T486" s="72"/>
      <c r="U486" s="72"/>
      <c r="V486" s="79"/>
      <c r="W486" s="72"/>
      <c r="X486" s="79"/>
      <c r="Y486" s="72"/>
      <c r="Z486" s="79"/>
      <c r="AA486" s="72"/>
      <c r="AB486" s="79"/>
      <c r="AC486" s="72"/>
      <c r="AD486" s="79"/>
      <c r="AE486" s="72"/>
      <c r="AF486" s="79"/>
      <c r="AG486" s="72"/>
      <c r="AH486" s="79"/>
      <c r="AI486" s="72"/>
      <c r="AJ486" s="79"/>
      <c r="AK486" s="72"/>
      <c r="AL486" s="79"/>
      <c r="AM486" s="72"/>
      <c r="AN486" s="79"/>
      <c r="AO486" s="72"/>
      <c r="AP486" s="79"/>
      <c r="AQ486" s="72"/>
      <c r="AR486" s="79"/>
    </row>
    <row r="487" spans="18:44" s="1" customFormat="1" ht="123" customHeight="1" x14ac:dyDescent="0.25">
      <c r="R487" s="4"/>
      <c r="S487" s="4"/>
      <c r="T487" s="72"/>
      <c r="U487" s="72"/>
      <c r="V487" s="79"/>
      <c r="W487" s="72"/>
      <c r="X487" s="79"/>
      <c r="Y487" s="72"/>
      <c r="Z487" s="79"/>
      <c r="AA487" s="72"/>
      <c r="AB487" s="79"/>
      <c r="AC487" s="72"/>
      <c r="AD487" s="79"/>
      <c r="AE487" s="72"/>
      <c r="AF487" s="79"/>
      <c r="AG487" s="72"/>
      <c r="AH487" s="79"/>
      <c r="AI487" s="72"/>
      <c r="AJ487" s="79"/>
      <c r="AK487" s="72"/>
      <c r="AL487" s="79"/>
      <c r="AM487" s="72"/>
      <c r="AN487" s="79"/>
      <c r="AO487" s="72"/>
      <c r="AP487" s="79"/>
      <c r="AQ487" s="72"/>
      <c r="AR487" s="79"/>
    </row>
    <row r="488" spans="18:44" s="1" customFormat="1" ht="123" customHeight="1" x14ac:dyDescent="0.25">
      <c r="R488" s="4"/>
      <c r="S488" s="4"/>
      <c r="T488" s="72"/>
      <c r="U488" s="72"/>
      <c r="V488" s="79"/>
      <c r="W488" s="72"/>
      <c r="X488" s="79"/>
      <c r="Y488" s="72"/>
      <c r="Z488" s="79"/>
      <c r="AA488" s="72"/>
      <c r="AB488" s="79"/>
      <c r="AC488" s="72"/>
      <c r="AD488" s="79"/>
      <c r="AE488" s="72"/>
      <c r="AF488" s="79"/>
      <c r="AG488" s="72"/>
      <c r="AH488" s="79"/>
      <c r="AI488" s="72"/>
      <c r="AJ488" s="79"/>
      <c r="AK488" s="72"/>
      <c r="AL488" s="79"/>
      <c r="AM488" s="72"/>
      <c r="AN488" s="79"/>
      <c r="AO488" s="72"/>
      <c r="AP488" s="79"/>
      <c r="AQ488" s="72"/>
      <c r="AR488" s="79"/>
    </row>
    <row r="489" spans="18:44" s="1" customFormat="1" ht="123" customHeight="1" x14ac:dyDescent="0.25">
      <c r="R489" s="4"/>
      <c r="S489" s="4"/>
      <c r="T489" s="72"/>
      <c r="U489" s="72"/>
      <c r="V489" s="79"/>
      <c r="W489" s="72"/>
      <c r="X489" s="79"/>
      <c r="Y489" s="72"/>
      <c r="Z489" s="79"/>
      <c r="AA489" s="72"/>
      <c r="AB489" s="79"/>
      <c r="AC489" s="72"/>
      <c r="AD489" s="79"/>
      <c r="AE489" s="72"/>
      <c r="AF489" s="79"/>
      <c r="AG489" s="72"/>
      <c r="AH489" s="79"/>
      <c r="AI489" s="72"/>
      <c r="AJ489" s="79"/>
      <c r="AK489" s="72"/>
      <c r="AL489" s="79"/>
      <c r="AM489" s="72"/>
      <c r="AN489" s="79"/>
      <c r="AO489" s="72"/>
      <c r="AP489" s="79"/>
      <c r="AQ489" s="72"/>
      <c r="AR489" s="79"/>
    </row>
    <row r="490" spans="18:44" s="1" customFormat="1" ht="123" customHeight="1" x14ac:dyDescent="0.25">
      <c r="R490" s="4"/>
      <c r="S490" s="4"/>
      <c r="T490" s="72"/>
      <c r="U490" s="72"/>
      <c r="V490" s="79"/>
      <c r="W490" s="72"/>
      <c r="X490" s="79"/>
      <c r="Y490" s="72"/>
      <c r="Z490" s="79"/>
      <c r="AA490" s="72"/>
      <c r="AB490" s="79"/>
      <c r="AC490" s="72"/>
      <c r="AD490" s="79"/>
      <c r="AE490" s="72"/>
      <c r="AF490" s="79"/>
      <c r="AG490" s="72"/>
      <c r="AH490" s="79"/>
      <c r="AI490" s="72"/>
      <c r="AJ490" s="79"/>
      <c r="AK490" s="72"/>
      <c r="AL490" s="79"/>
      <c r="AM490" s="72"/>
      <c r="AN490" s="79"/>
      <c r="AO490" s="72"/>
      <c r="AP490" s="79"/>
      <c r="AQ490" s="72"/>
      <c r="AR490" s="79"/>
    </row>
    <row r="491" spans="18:44" s="1" customFormat="1" ht="123" customHeight="1" x14ac:dyDescent="0.25">
      <c r="R491" s="4"/>
      <c r="S491" s="4"/>
      <c r="T491" s="72"/>
      <c r="U491" s="72"/>
      <c r="V491" s="79"/>
      <c r="W491" s="72"/>
      <c r="X491" s="79"/>
      <c r="Y491" s="72"/>
      <c r="Z491" s="79"/>
      <c r="AA491" s="72"/>
      <c r="AB491" s="79"/>
      <c r="AC491" s="72"/>
      <c r="AD491" s="79"/>
      <c r="AE491" s="72"/>
      <c r="AF491" s="79"/>
      <c r="AG491" s="72"/>
      <c r="AH491" s="79"/>
      <c r="AI491" s="72"/>
      <c r="AJ491" s="79"/>
      <c r="AK491" s="72"/>
      <c r="AL491" s="79"/>
      <c r="AM491" s="72"/>
      <c r="AN491" s="79"/>
      <c r="AO491" s="72"/>
      <c r="AP491" s="79"/>
      <c r="AQ491" s="72"/>
      <c r="AR491" s="79"/>
    </row>
    <row r="492" spans="18:44" s="1" customFormat="1" ht="123" customHeight="1" x14ac:dyDescent="0.25">
      <c r="R492" s="4"/>
      <c r="S492" s="4"/>
      <c r="T492" s="72"/>
      <c r="U492" s="72"/>
      <c r="V492" s="79"/>
      <c r="W492" s="72"/>
      <c r="X492" s="79"/>
      <c r="Y492" s="72"/>
      <c r="Z492" s="79"/>
      <c r="AA492" s="72"/>
      <c r="AB492" s="79"/>
      <c r="AC492" s="72"/>
      <c r="AD492" s="79"/>
      <c r="AE492" s="72"/>
      <c r="AF492" s="79"/>
      <c r="AG492" s="72"/>
      <c r="AH492" s="79"/>
      <c r="AI492" s="72"/>
      <c r="AJ492" s="79"/>
      <c r="AK492" s="72"/>
      <c r="AL492" s="79"/>
      <c r="AM492" s="72"/>
      <c r="AN492" s="79"/>
      <c r="AO492" s="72"/>
      <c r="AP492" s="79"/>
      <c r="AQ492" s="72"/>
      <c r="AR492" s="79"/>
    </row>
    <row r="493" spans="18:44" s="1" customFormat="1" ht="123" customHeight="1" x14ac:dyDescent="0.25">
      <c r="R493" s="4"/>
      <c r="S493" s="4"/>
      <c r="T493" s="72"/>
      <c r="U493" s="72"/>
      <c r="V493" s="79"/>
      <c r="W493" s="72"/>
      <c r="X493" s="79"/>
      <c r="Y493" s="72"/>
      <c r="Z493" s="79"/>
      <c r="AA493" s="72"/>
      <c r="AB493" s="79"/>
      <c r="AC493" s="72"/>
      <c r="AD493" s="79"/>
      <c r="AE493" s="72"/>
      <c r="AF493" s="79"/>
      <c r="AG493" s="72"/>
      <c r="AH493" s="79"/>
      <c r="AI493" s="72"/>
      <c r="AJ493" s="79"/>
      <c r="AK493" s="72"/>
      <c r="AL493" s="79"/>
      <c r="AM493" s="72"/>
      <c r="AN493" s="79"/>
      <c r="AO493" s="72"/>
      <c r="AP493" s="79"/>
      <c r="AQ493" s="72"/>
      <c r="AR493" s="79"/>
    </row>
    <row r="494" spans="18:44" s="1" customFormat="1" ht="123" customHeight="1" x14ac:dyDescent="0.25">
      <c r="R494" s="4"/>
      <c r="S494" s="4"/>
      <c r="T494" s="72"/>
      <c r="U494" s="72"/>
      <c r="V494" s="79"/>
      <c r="W494" s="72"/>
      <c r="X494" s="79"/>
      <c r="Y494" s="72"/>
      <c r="Z494" s="79"/>
      <c r="AA494" s="72"/>
      <c r="AB494" s="79"/>
      <c r="AC494" s="72"/>
      <c r="AD494" s="79"/>
      <c r="AE494" s="72"/>
      <c r="AF494" s="79"/>
      <c r="AG494" s="72"/>
      <c r="AH494" s="79"/>
      <c r="AI494" s="72"/>
      <c r="AJ494" s="79"/>
      <c r="AK494" s="72"/>
      <c r="AL494" s="79"/>
      <c r="AM494" s="72"/>
      <c r="AN494" s="79"/>
      <c r="AO494" s="72"/>
      <c r="AP494" s="79"/>
      <c r="AQ494" s="72"/>
      <c r="AR494" s="79"/>
    </row>
    <row r="495" spans="18:44" s="1" customFormat="1" ht="123" customHeight="1" x14ac:dyDescent="0.25">
      <c r="R495" s="4"/>
      <c r="S495" s="4"/>
      <c r="T495" s="72"/>
      <c r="U495" s="72"/>
      <c r="V495" s="79"/>
      <c r="W495" s="72"/>
      <c r="X495" s="79"/>
      <c r="Y495" s="72"/>
      <c r="Z495" s="79"/>
      <c r="AA495" s="72"/>
      <c r="AB495" s="79"/>
      <c r="AC495" s="72"/>
      <c r="AD495" s="79"/>
      <c r="AE495" s="72"/>
      <c r="AF495" s="79"/>
      <c r="AG495" s="72"/>
      <c r="AH495" s="79"/>
      <c r="AI495" s="72"/>
      <c r="AJ495" s="79"/>
      <c r="AK495" s="72"/>
      <c r="AL495" s="79"/>
      <c r="AM495" s="72"/>
      <c r="AN495" s="79"/>
      <c r="AO495" s="72"/>
      <c r="AP495" s="79"/>
      <c r="AQ495" s="72"/>
      <c r="AR495" s="79"/>
    </row>
    <row r="496" spans="18:44" s="1" customFormat="1" ht="123" customHeight="1" x14ac:dyDescent="0.25">
      <c r="R496" s="4"/>
      <c r="S496" s="4"/>
      <c r="T496" s="72"/>
      <c r="U496" s="72"/>
      <c r="V496" s="79"/>
      <c r="W496" s="72"/>
      <c r="X496" s="79"/>
      <c r="Y496" s="72"/>
      <c r="Z496" s="79"/>
      <c r="AA496" s="72"/>
      <c r="AB496" s="79"/>
      <c r="AC496" s="72"/>
      <c r="AD496" s="79"/>
      <c r="AE496" s="72"/>
      <c r="AF496" s="79"/>
      <c r="AG496" s="72"/>
      <c r="AH496" s="79"/>
      <c r="AI496" s="72"/>
      <c r="AJ496" s="79"/>
      <c r="AK496" s="72"/>
      <c r="AL496" s="79"/>
      <c r="AM496" s="72"/>
      <c r="AN496" s="79"/>
      <c r="AO496" s="72"/>
      <c r="AP496" s="79"/>
      <c r="AQ496" s="72"/>
      <c r="AR496" s="79"/>
    </row>
    <row r="497" spans="18:44" s="1" customFormat="1" ht="123" customHeight="1" x14ac:dyDescent="0.25">
      <c r="R497" s="4"/>
      <c r="S497" s="4"/>
      <c r="T497" s="72"/>
      <c r="U497" s="72"/>
      <c r="V497" s="79"/>
      <c r="W497" s="72"/>
      <c r="X497" s="79"/>
      <c r="Y497" s="72"/>
      <c r="Z497" s="79"/>
      <c r="AA497" s="72"/>
      <c r="AB497" s="79"/>
      <c r="AC497" s="72"/>
      <c r="AD497" s="79"/>
      <c r="AE497" s="72"/>
      <c r="AF497" s="79"/>
      <c r="AG497" s="72"/>
      <c r="AH497" s="79"/>
      <c r="AI497" s="72"/>
      <c r="AJ497" s="79"/>
      <c r="AK497" s="72"/>
      <c r="AL497" s="79"/>
      <c r="AM497" s="72"/>
      <c r="AN497" s="79"/>
      <c r="AO497" s="72"/>
      <c r="AP497" s="79"/>
      <c r="AQ497" s="72"/>
      <c r="AR497" s="79"/>
    </row>
    <row r="498" spans="18:44" s="1" customFormat="1" ht="123" customHeight="1" x14ac:dyDescent="0.25">
      <c r="R498" s="4"/>
      <c r="S498" s="4"/>
      <c r="T498" s="72"/>
      <c r="U498" s="72"/>
      <c r="V498" s="79"/>
      <c r="W498" s="72"/>
      <c r="X498" s="79"/>
      <c r="Y498" s="72"/>
      <c r="Z498" s="79"/>
      <c r="AA498" s="72"/>
      <c r="AB498" s="79"/>
      <c r="AC498" s="72"/>
      <c r="AD498" s="79"/>
      <c r="AE498" s="72"/>
      <c r="AF498" s="79"/>
      <c r="AG498" s="72"/>
      <c r="AH498" s="79"/>
      <c r="AI498" s="72"/>
      <c r="AJ498" s="79"/>
      <c r="AK498" s="72"/>
      <c r="AL498" s="79"/>
      <c r="AM498" s="72"/>
      <c r="AN498" s="79"/>
      <c r="AO498" s="72"/>
      <c r="AP498" s="79"/>
      <c r="AQ498" s="72"/>
      <c r="AR498" s="79"/>
    </row>
    <row r="499" spans="18:44" s="1" customFormat="1" ht="123" customHeight="1" x14ac:dyDescent="0.25">
      <c r="R499" s="4"/>
      <c r="S499" s="4"/>
      <c r="T499" s="72"/>
      <c r="U499" s="72"/>
      <c r="V499" s="79"/>
      <c r="W499" s="72"/>
      <c r="X499" s="79"/>
      <c r="Y499" s="72"/>
      <c r="Z499" s="79"/>
      <c r="AA499" s="72"/>
      <c r="AB499" s="79"/>
      <c r="AC499" s="72"/>
      <c r="AD499" s="79"/>
      <c r="AE499" s="72"/>
      <c r="AF499" s="79"/>
      <c r="AG499" s="72"/>
      <c r="AH499" s="79"/>
      <c r="AI499" s="72"/>
      <c r="AJ499" s="79"/>
      <c r="AK499" s="72"/>
      <c r="AL499" s="79"/>
      <c r="AM499" s="72"/>
      <c r="AN499" s="79"/>
      <c r="AO499" s="72"/>
      <c r="AP499" s="79"/>
      <c r="AQ499" s="72"/>
      <c r="AR499" s="79"/>
    </row>
    <row r="500" spans="18:44" s="1" customFormat="1" ht="123" customHeight="1" x14ac:dyDescent="0.25">
      <c r="R500" s="4"/>
      <c r="S500" s="4"/>
      <c r="T500" s="72"/>
      <c r="U500" s="72"/>
      <c r="V500" s="79"/>
      <c r="W500" s="72"/>
      <c r="X500" s="79"/>
      <c r="Y500" s="72"/>
      <c r="Z500" s="79"/>
      <c r="AA500" s="72"/>
      <c r="AB500" s="79"/>
      <c r="AC500" s="72"/>
      <c r="AD500" s="79"/>
      <c r="AE500" s="72"/>
      <c r="AF500" s="79"/>
      <c r="AG500" s="72"/>
      <c r="AH500" s="79"/>
      <c r="AI500" s="72"/>
      <c r="AJ500" s="79"/>
      <c r="AK500" s="72"/>
      <c r="AL500" s="79"/>
      <c r="AM500" s="72"/>
      <c r="AN500" s="79"/>
      <c r="AO500" s="72"/>
      <c r="AP500" s="79"/>
      <c r="AQ500" s="72"/>
      <c r="AR500" s="79"/>
    </row>
    <row r="501" spans="18:44" s="1" customFormat="1" ht="123" customHeight="1" x14ac:dyDescent="0.25">
      <c r="R501" s="4"/>
      <c r="S501" s="4"/>
      <c r="T501" s="72"/>
      <c r="U501" s="72"/>
      <c r="V501" s="79"/>
      <c r="W501" s="72"/>
      <c r="X501" s="79"/>
      <c r="Y501" s="72"/>
      <c r="Z501" s="79"/>
      <c r="AA501" s="72"/>
      <c r="AB501" s="79"/>
      <c r="AC501" s="72"/>
      <c r="AD501" s="79"/>
      <c r="AE501" s="72"/>
      <c r="AF501" s="79"/>
      <c r="AG501" s="72"/>
      <c r="AH501" s="79"/>
      <c r="AI501" s="72"/>
      <c r="AJ501" s="79"/>
      <c r="AK501" s="72"/>
      <c r="AL501" s="79"/>
      <c r="AM501" s="72"/>
      <c r="AN501" s="79"/>
      <c r="AO501" s="72"/>
      <c r="AP501" s="79"/>
      <c r="AQ501" s="72"/>
      <c r="AR501" s="79"/>
    </row>
    <row r="502" spans="18:44" s="1" customFormat="1" ht="123" customHeight="1" x14ac:dyDescent="0.25">
      <c r="R502" s="4"/>
      <c r="S502" s="4"/>
      <c r="T502" s="72"/>
      <c r="U502" s="72"/>
      <c r="V502" s="79"/>
      <c r="W502" s="72"/>
      <c r="X502" s="79"/>
      <c r="Y502" s="72"/>
      <c r="Z502" s="79"/>
      <c r="AA502" s="72"/>
      <c r="AB502" s="79"/>
      <c r="AC502" s="72"/>
      <c r="AD502" s="79"/>
      <c r="AE502" s="72"/>
      <c r="AF502" s="79"/>
      <c r="AG502" s="72"/>
      <c r="AH502" s="79"/>
      <c r="AI502" s="72"/>
      <c r="AJ502" s="79"/>
      <c r="AK502" s="72"/>
      <c r="AL502" s="79"/>
      <c r="AM502" s="72"/>
      <c r="AN502" s="79"/>
      <c r="AO502" s="72"/>
      <c r="AP502" s="79"/>
      <c r="AQ502" s="72"/>
      <c r="AR502" s="79"/>
    </row>
    <row r="503" spans="18:44" s="1" customFormat="1" ht="123" customHeight="1" x14ac:dyDescent="0.25">
      <c r="R503" s="4"/>
      <c r="S503" s="4"/>
      <c r="T503" s="72"/>
      <c r="U503" s="72"/>
      <c r="V503" s="79"/>
      <c r="W503" s="72"/>
      <c r="X503" s="79"/>
      <c r="Y503" s="72"/>
      <c r="Z503" s="79"/>
      <c r="AA503" s="72"/>
      <c r="AB503" s="79"/>
      <c r="AC503" s="72"/>
      <c r="AD503" s="79"/>
      <c r="AE503" s="72"/>
      <c r="AF503" s="79"/>
      <c r="AG503" s="72"/>
      <c r="AH503" s="79"/>
      <c r="AI503" s="72"/>
      <c r="AJ503" s="79"/>
      <c r="AK503" s="72"/>
      <c r="AL503" s="79"/>
      <c r="AM503" s="72"/>
      <c r="AN503" s="79"/>
      <c r="AO503" s="72"/>
      <c r="AP503" s="79"/>
      <c r="AQ503" s="72"/>
      <c r="AR503" s="79"/>
    </row>
    <row r="504" spans="18:44" s="1" customFormat="1" ht="123" customHeight="1" x14ac:dyDescent="0.25">
      <c r="R504" s="4"/>
      <c r="S504" s="4"/>
      <c r="T504" s="72"/>
      <c r="U504" s="72"/>
      <c r="V504" s="79"/>
      <c r="W504" s="72"/>
      <c r="X504" s="79"/>
      <c r="Y504" s="72"/>
      <c r="Z504" s="79"/>
      <c r="AA504" s="72"/>
      <c r="AB504" s="79"/>
      <c r="AC504" s="72"/>
      <c r="AD504" s="79"/>
      <c r="AE504" s="72"/>
      <c r="AF504" s="79"/>
      <c r="AG504" s="72"/>
      <c r="AH504" s="79"/>
      <c r="AI504" s="72"/>
      <c r="AJ504" s="79"/>
      <c r="AK504" s="72"/>
      <c r="AL504" s="79"/>
      <c r="AM504" s="72"/>
      <c r="AN504" s="79"/>
      <c r="AO504" s="72"/>
      <c r="AP504" s="79"/>
      <c r="AQ504" s="72"/>
      <c r="AR504" s="79"/>
    </row>
    <row r="505" spans="18:44" s="1" customFormat="1" ht="123" customHeight="1" x14ac:dyDescent="0.25">
      <c r="R505" s="4"/>
      <c r="S505" s="4"/>
      <c r="T505" s="72"/>
      <c r="U505" s="72"/>
      <c r="V505" s="79"/>
      <c r="W505" s="72"/>
      <c r="X505" s="79"/>
      <c r="Y505" s="72"/>
      <c r="Z505" s="79"/>
      <c r="AA505" s="72"/>
      <c r="AB505" s="79"/>
      <c r="AC505" s="72"/>
      <c r="AD505" s="79"/>
      <c r="AE505" s="72"/>
      <c r="AF505" s="79"/>
      <c r="AG505" s="72"/>
      <c r="AH505" s="79"/>
      <c r="AI505" s="72"/>
      <c r="AJ505" s="79"/>
      <c r="AK505" s="72"/>
      <c r="AL505" s="79"/>
      <c r="AM505" s="72"/>
      <c r="AN505" s="79"/>
      <c r="AO505" s="72"/>
      <c r="AP505" s="79"/>
      <c r="AQ505" s="72"/>
      <c r="AR505" s="79"/>
    </row>
    <row r="506" spans="18:44" s="1" customFormat="1" ht="123" customHeight="1" x14ac:dyDescent="0.25">
      <c r="R506" s="4"/>
      <c r="S506" s="4"/>
      <c r="T506" s="72"/>
      <c r="U506" s="72"/>
      <c r="V506" s="79"/>
      <c r="W506" s="72"/>
      <c r="X506" s="79"/>
      <c r="Y506" s="72"/>
      <c r="Z506" s="79"/>
      <c r="AA506" s="72"/>
      <c r="AB506" s="79"/>
      <c r="AC506" s="72"/>
      <c r="AD506" s="79"/>
      <c r="AE506" s="72"/>
      <c r="AF506" s="79"/>
      <c r="AG506" s="72"/>
      <c r="AH506" s="79"/>
      <c r="AI506" s="72"/>
      <c r="AJ506" s="79"/>
      <c r="AK506" s="72"/>
      <c r="AL506" s="79"/>
      <c r="AM506" s="72"/>
      <c r="AN506" s="79"/>
      <c r="AO506" s="72"/>
      <c r="AP506" s="79"/>
      <c r="AQ506" s="72"/>
      <c r="AR506" s="79"/>
    </row>
    <row r="507" spans="18:44" s="1" customFormat="1" ht="123" customHeight="1" x14ac:dyDescent="0.25">
      <c r="R507" s="4"/>
      <c r="S507" s="4"/>
      <c r="T507" s="72"/>
      <c r="U507" s="72"/>
      <c r="V507" s="79"/>
      <c r="W507" s="72"/>
      <c r="X507" s="79"/>
      <c r="Y507" s="72"/>
      <c r="Z507" s="79"/>
      <c r="AA507" s="72"/>
      <c r="AB507" s="79"/>
      <c r="AC507" s="72"/>
      <c r="AD507" s="79"/>
      <c r="AE507" s="72"/>
      <c r="AF507" s="79"/>
      <c r="AG507" s="72"/>
      <c r="AH507" s="79"/>
      <c r="AI507" s="72"/>
      <c r="AJ507" s="79"/>
      <c r="AK507" s="72"/>
      <c r="AL507" s="79"/>
      <c r="AM507" s="72"/>
      <c r="AN507" s="79"/>
      <c r="AO507" s="72"/>
      <c r="AP507" s="79"/>
      <c r="AQ507" s="72"/>
      <c r="AR507" s="79"/>
    </row>
    <row r="508" spans="18:44" s="1" customFormat="1" ht="123" customHeight="1" x14ac:dyDescent="0.25">
      <c r="R508" s="4"/>
      <c r="S508" s="4"/>
      <c r="T508" s="72"/>
      <c r="U508" s="72"/>
      <c r="V508" s="79"/>
      <c r="W508" s="72"/>
      <c r="X508" s="79"/>
      <c r="Y508" s="72"/>
      <c r="Z508" s="79"/>
      <c r="AA508" s="72"/>
      <c r="AB508" s="79"/>
      <c r="AC508" s="72"/>
      <c r="AD508" s="79"/>
      <c r="AE508" s="72"/>
      <c r="AF508" s="79"/>
      <c r="AG508" s="72"/>
      <c r="AH508" s="79"/>
      <c r="AI508" s="72"/>
      <c r="AJ508" s="79"/>
      <c r="AK508" s="72"/>
      <c r="AL508" s="79"/>
      <c r="AM508" s="72"/>
      <c r="AN508" s="79"/>
      <c r="AO508" s="72"/>
      <c r="AP508" s="79"/>
      <c r="AQ508" s="72"/>
      <c r="AR508" s="79"/>
    </row>
    <row r="509" spans="18:44" s="1" customFormat="1" ht="123" customHeight="1" x14ac:dyDescent="0.25">
      <c r="R509" s="4"/>
      <c r="S509" s="4"/>
      <c r="T509" s="72"/>
      <c r="U509" s="72"/>
      <c r="V509" s="79"/>
      <c r="W509" s="72"/>
      <c r="X509" s="79"/>
      <c r="Y509" s="72"/>
      <c r="Z509" s="79"/>
      <c r="AA509" s="72"/>
      <c r="AB509" s="79"/>
      <c r="AC509" s="72"/>
      <c r="AD509" s="79"/>
      <c r="AE509" s="72"/>
      <c r="AF509" s="79"/>
      <c r="AG509" s="72"/>
      <c r="AH509" s="79"/>
      <c r="AI509" s="72"/>
      <c r="AJ509" s="79"/>
      <c r="AK509" s="72"/>
      <c r="AL509" s="79"/>
      <c r="AM509" s="72"/>
      <c r="AN509" s="79"/>
      <c r="AO509" s="72"/>
      <c r="AP509" s="79"/>
      <c r="AQ509" s="72"/>
      <c r="AR509" s="79"/>
    </row>
    <row r="510" spans="18:44" s="1" customFormat="1" ht="123" customHeight="1" x14ac:dyDescent="0.25">
      <c r="R510" s="4"/>
      <c r="S510" s="4"/>
      <c r="T510" s="72"/>
      <c r="U510" s="72"/>
      <c r="V510" s="79"/>
      <c r="W510" s="72"/>
      <c r="X510" s="79"/>
      <c r="Y510" s="72"/>
      <c r="Z510" s="79"/>
      <c r="AA510" s="72"/>
      <c r="AB510" s="79"/>
      <c r="AC510" s="72"/>
      <c r="AD510" s="79"/>
      <c r="AE510" s="72"/>
      <c r="AF510" s="79"/>
      <c r="AG510" s="72"/>
      <c r="AH510" s="79"/>
      <c r="AI510" s="72"/>
      <c r="AJ510" s="79"/>
      <c r="AK510" s="72"/>
      <c r="AL510" s="79"/>
      <c r="AM510" s="72"/>
      <c r="AN510" s="79"/>
      <c r="AO510" s="72"/>
      <c r="AP510" s="79"/>
      <c r="AQ510" s="72"/>
      <c r="AR510" s="79"/>
    </row>
    <row r="511" spans="18:44" s="1" customFormat="1" ht="123" customHeight="1" x14ac:dyDescent="0.25">
      <c r="R511" s="4"/>
      <c r="S511" s="4"/>
      <c r="T511" s="72"/>
      <c r="U511" s="72"/>
      <c r="V511" s="79"/>
      <c r="W511" s="72"/>
      <c r="X511" s="79"/>
      <c r="Y511" s="72"/>
      <c r="Z511" s="79"/>
      <c r="AA511" s="72"/>
      <c r="AB511" s="79"/>
      <c r="AC511" s="72"/>
      <c r="AD511" s="79"/>
      <c r="AE511" s="72"/>
      <c r="AF511" s="79"/>
      <c r="AG511" s="72"/>
      <c r="AH511" s="79"/>
      <c r="AI511" s="72"/>
      <c r="AJ511" s="79"/>
      <c r="AK511" s="72"/>
      <c r="AL511" s="79"/>
      <c r="AM511" s="72"/>
      <c r="AN511" s="79"/>
      <c r="AO511" s="72"/>
      <c r="AP511" s="79"/>
      <c r="AQ511" s="72"/>
      <c r="AR511" s="79"/>
    </row>
    <row r="512" spans="18:44" s="1" customFormat="1" ht="123" customHeight="1" x14ac:dyDescent="0.25">
      <c r="R512" s="4"/>
      <c r="S512" s="4"/>
      <c r="T512" s="72"/>
      <c r="U512" s="72"/>
      <c r="V512" s="79"/>
      <c r="W512" s="72"/>
      <c r="X512" s="79"/>
      <c r="Y512" s="72"/>
      <c r="Z512" s="79"/>
      <c r="AA512" s="72"/>
      <c r="AB512" s="79"/>
      <c r="AC512" s="72"/>
      <c r="AD512" s="79"/>
      <c r="AE512" s="72"/>
      <c r="AF512" s="79"/>
      <c r="AG512" s="72"/>
      <c r="AH512" s="79"/>
      <c r="AI512" s="72"/>
      <c r="AJ512" s="79"/>
      <c r="AK512" s="72"/>
      <c r="AL512" s="79"/>
      <c r="AM512" s="72"/>
      <c r="AN512" s="79"/>
      <c r="AO512" s="72"/>
      <c r="AP512" s="79"/>
      <c r="AQ512" s="72"/>
      <c r="AR512" s="79"/>
    </row>
    <row r="513" spans="18:44" s="1" customFormat="1" ht="123" customHeight="1" x14ac:dyDescent="0.25">
      <c r="R513" s="4"/>
      <c r="S513" s="4"/>
      <c r="T513" s="72"/>
      <c r="U513" s="72"/>
      <c r="V513" s="79"/>
      <c r="W513" s="72"/>
      <c r="X513" s="79"/>
      <c r="Y513" s="72"/>
      <c r="Z513" s="79"/>
      <c r="AA513" s="72"/>
      <c r="AB513" s="79"/>
      <c r="AC513" s="72"/>
      <c r="AD513" s="79"/>
      <c r="AE513" s="72"/>
      <c r="AF513" s="79"/>
      <c r="AG513" s="72"/>
      <c r="AH513" s="79"/>
      <c r="AI513" s="72"/>
      <c r="AJ513" s="79"/>
      <c r="AK513" s="72"/>
      <c r="AL513" s="79"/>
      <c r="AM513" s="72"/>
      <c r="AN513" s="79"/>
      <c r="AO513" s="72"/>
      <c r="AP513" s="79"/>
      <c r="AQ513" s="72"/>
      <c r="AR513" s="79"/>
    </row>
    <row r="514" spans="18:44" s="1" customFormat="1" ht="123" customHeight="1" x14ac:dyDescent="0.25">
      <c r="R514" s="4"/>
      <c r="S514" s="4"/>
      <c r="T514" s="72"/>
      <c r="U514" s="72"/>
      <c r="V514" s="79"/>
      <c r="W514" s="72"/>
      <c r="X514" s="79"/>
      <c r="Y514" s="72"/>
      <c r="Z514" s="79"/>
      <c r="AA514" s="72"/>
      <c r="AB514" s="79"/>
      <c r="AC514" s="72"/>
      <c r="AD514" s="79"/>
      <c r="AE514" s="72"/>
      <c r="AF514" s="79"/>
      <c r="AG514" s="72"/>
      <c r="AH514" s="79"/>
      <c r="AI514" s="72"/>
      <c r="AJ514" s="79"/>
      <c r="AK514" s="72"/>
      <c r="AL514" s="79"/>
      <c r="AM514" s="72"/>
      <c r="AN514" s="79"/>
      <c r="AO514" s="72"/>
      <c r="AP514" s="79"/>
      <c r="AQ514" s="72"/>
      <c r="AR514" s="79"/>
    </row>
    <row r="515" spans="18:44" s="1" customFormat="1" ht="123" customHeight="1" x14ac:dyDescent="0.25">
      <c r="R515" s="4"/>
      <c r="S515" s="4"/>
      <c r="T515" s="72"/>
      <c r="U515" s="72"/>
      <c r="V515" s="79"/>
      <c r="W515" s="72"/>
      <c r="X515" s="79"/>
      <c r="Y515" s="72"/>
      <c r="Z515" s="79"/>
      <c r="AA515" s="72"/>
      <c r="AB515" s="79"/>
      <c r="AC515" s="72"/>
      <c r="AD515" s="79"/>
      <c r="AE515" s="72"/>
      <c r="AF515" s="79"/>
      <c r="AG515" s="72"/>
      <c r="AH515" s="79"/>
      <c r="AI515" s="72"/>
      <c r="AJ515" s="79"/>
      <c r="AK515" s="72"/>
      <c r="AL515" s="79"/>
      <c r="AM515" s="72"/>
      <c r="AN515" s="79"/>
      <c r="AO515" s="72"/>
      <c r="AP515" s="79"/>
      <c r="AQ515" s="72"/>
      <c r="AR515" s="79"/>
    </row>
    <row r="516" spans="18:44" s="1" customFormat="1" ht="123" customHeight="1" x14ac:dyDescent="0.25">
      <c r="R516" s="4"/>
      <c r="S516" s="4"/>
      <c r="T516" s="72"/>
      <c r="U516" s="72"/>
      <c r="V516" s="79"/>
      <c r="W516" s="72"/>
      <c r="X516" s="79"/>
      <c r="Y516" s="72"/>
      <c r="Z516" s="79"/>
      <c r="AA516" s="72"/>
      <c r="AB516" s="79"/>
      <c r="AC516" s="72"/>
      <c r="AD516" s="79"/>
      <c r="AE516" s="72"/>
      <c r="AF516" s="79"/>
      <c r="AG516" s="72"/>
      <c r="AH516" s="79"/>
      <c r="AI516" s="72"/>
      <c r="AJ516" s="79"/>
      <c r="AK516" s="72"/>
      <c r="AL516" s="79"/>
      <c r="AM516" s="72"/>
      <c r="AN516" s="79"/>
      <c r="AO516" s="72"/>
      <c r="AP516" s="79"/>
      <c r="AQ516" s="72"/>
      <c r="AR516" s="79"/>
    </row>
    <row r="517" spans="18:44" s="1" customFormat="1" ht="123" customHeight="1" x14ac:dyDescent="0.25">
      <c r="R517" s="4"/>
      <c r="S517" s="4"/>
      <c r="T517" s="72"/>
      <c r="U517" s="72"/>
      <c r="V517" s="79"/>
      <c r="W517" s="72"/>
      <c r="X517" s="79"/>
      <c r="Y517" s="72"/>
      <c r="Z517" s="79"/>
      <c r="AA517" s="72"/>
      <c r="AB517" s="79"/>
      <c r="AC517" s="72"/>
      <c r="AD517" s="79"/>
      <c r="AE517" s="72"/>
      <c r="AF517" s="79"/>
      <c r="AG517" s="72"/>
      <c r="AH517" s="79"/>
      <c r="AI517" s="72"/>
      <c r="AJ517" s="79"/>
      <c r="AK517" s="72"/>
      <c r="AL517" s="79"/>
      <c r="AM517" s="72"/>
      <c r="AN517" s="79"/>
      <c r="AO517" s="72"/>
      <c r="AP517" s="79"/>
      <c r="AQ517" s="72"/>
      <c r="AR517" s="79"/>
    </row>
    <row r="518" spans="18:44" s="1" customFormat="1" ht="123" customHeight="1" x14ac:dyDescent="0.25">
      <c r="R518" s="4"/>
      <c r="S518" s="4"/>
      <c r="T518" s="72"/>
      <c r="U518" s="72"/>
      <c r="V518" s="79"/>
      <c r="W518" s="72"/>
      <c r="X518" s="79"/>
      <c r="Y518" s="72"/>
      <c r="Z518" s="79"/>
      <c r="AA518" s="72"/>
      <c r="AB518" s="79"/>
      <c r="AC518" s="72"/>
      <c r="AD518" s="79"/>
      <c r="AE518" s="72"/>
      <c r="AF518" s="79"/>
      <c r="AG518" s="72"/>
      <c r="AH518" s="79"/>
      <c r="AI518" s="72"/>
      <c r="AJ518" s="79"/>
      <c r="AK518" s="72"/>
      <c r="AL518" s="79"/>
      <c r="AM518" s="72"/>
      <c r="AN518" s="79"/>
      <c r="AO518" s="72"/>
      <c r="AP518" s="79"/>
      <c r="AQ518" s="72"/>
      <c r="AR518" s="79"/>
    </row>
    <row r="519" spans="18:44" s="1" customFormat="1" ht="123" customHeight="1" x14ac:dyDescent="0.25">
      <c r="R519" s="4"/>
      <c r="S519" s="4"/>
      <c r="T519" s="72"/>
      <c r="U519" s="72"/>
      <c r="V519" s="79"/>
      <c r="W519" s="72"/>
      <c r="X519" s="79"/>
      <c r="Y519" s="72"/>
      <c r="Z519" s="79"/>
      <c r="AA519" s="72"/>
      <c r="AB519" s="79"/>
      <c r="AC519" s="72"/>
      <c r="AD519" s="79"/>
      <c r="AE519" s="72"/>
      <c r="AF519" s="79"/>
      <c r="AG519" s="72"/>
      <c r="AH519" s="79"/>
      <c r="AI519" s="72"/>
      <c r="AJ519" s="79"/>
      <c r="AK519" s="72"/>
      <c r="AL519" s="79"/>
      <c r="AM519" s="72"/>
      <c r="AN519" s="79"/>
      <c r="AO519" s="72"/>
      <c r="AP519" s="79"/>
      <c r="AQ519" s="72"/>
      <c r="AR519" s="79"/>
    </row>
    <row r="520" spans="18:44" s="1" customFormat="1" ht="123" customHeight="1" x14ac:dyDescent="0.25">
      <c r="R520" s="4"/>
      <c r="S520" s="4"/>
      <c r="T520" s="72"/>
      <c r="U520" s="72"/>
      <c r="V520" s="79"/>
      <c r="W520" s="72"/>
      <c r="X520" s="79"/>
      <c r="Y520" s="72"/>
      <c r="Z520" s="79"/>
      <c r="AA520" s="72"/>
      <c r="AB520" s="79"/>
      <c r="AC520" s="72"/>
      <c r="AD520" s="79"/>
      <c r="AE520" s="72"/>
      <c r="AF520" s="79"/>
      <c r="AG520" s="72"/>
      <c r="AH520" s="79"/>
      <c r="AI520" s="72"/>
      <c r="AJ520" s="79"/>
      <c r="AK520" s="72"/>
      <c r="AL520" s="79"/>
      <c r="AM520" s="72"/>
      <c r="AN520" s="79"/>
      <c r="AO520" s="72"/>
      <c r="AP520" s="79"/>
      <c r="AQ520" s="72"/>
      <c r="AR520" s="79"/>
    </row>
    <row r="521" spans="18:44" s="1" customFormat="1" ht="123" customHeight="1" x14ac:dyDescent="0.25">
      <c r="R521" s="4"/>
      <c r="S521" s="4"/>
      <c r="T521" s="72"/>
      <c r="U521" s="72"/>
      <c r="V521" s="79"/>
      <c r="W521" s="72"/>
      <c r="X521" s="79"/>
      <c r="Y521" s="72"/>
      <c r="Z521" s="79"/>
      <c r="AA521" s="72"/>
      <c r="AB521" s="79"/>
      <c r="AC521" s="72"/>
      <c r="AD521" s="79"/>
      <c r="AE521" s="72"/>
      <c r="AF521" s="79"/>
      <c r="AG521" s="72"/>
      <c r="AH521" s="79"/>
      <c r="AI521" s="72"/>
      <c r="AJ521" s="79"/>
      <c r="AK521" s="72"/>
      <c r="AL521" s="79"/>
      <c r="AM521" s="72"/>
      <c r="AN521" s="79"/>
      <c r="AO521" s="72"/>
      <c r="AP521" s="79"/>
      <c r="AQ521" s="72"/>
      <c r="AR521" s="79"/>
    </row>
    <row r="522" spans="18:44" s="1" customFormat="1" ht="123" customHeight="1" x14ac:dyDescent="0.25">
      <c r="R522" s="4"/>
      <c r="S522" s="4"/>
      <c r="T522" s="72"/>
      <c r="U522" s="72"/>
      <c r="V522" s="79"/>
      <c r="W522" s="72"/>
      <c r="X522" s="79"/>
      <c r="Y522" s="72"/>
      <c r="Z522" s="79"/>
      <c r="AA522" s="72"/>
      <c r="AB522" s="79"/>
      <c r="AC522" s="72"/>
      <c r="AD522" s="79"/>
      <c r="AE522" s="72"/>
      <c r="AF522" s="79"/>
      <c r="AG522" s="72"/>
      <c r="AH522" s="79"/>
      <c r="AI522" s="72"/>
      <c r="AJ522" s="79"/>
      <c r="AK522" s="72"/>
      <c r="AL522" s="79"/>
      <c r="AM522" s="72"/>
      <c r="AN522" s="79"/>
      <c r="AO522" s="72"/>
      <c r="AP522" s="79"/>
      <c r="AQ522" s="72"/>
      <c r="AR522" s="79"/>
    </row>
    <row r="523" spans="18:44" s="1" customFormat="1" ht="123" customHeight="1" x14ac:dyDescent="0.25">
      <c r="R523" s="4"/>
      <c r="S523" s="4"/>
      <c r="T523" s="72"/>
      <c r="U523" s="72"/>
      <c r="V523" s="79"/>
      <c r="W523" s="72"/>
      <c r="X523" s="79"/>
      <c r="Y523" s="72"/>
      <c r="Z523" s="79"/>
      <c r="AA523" s="72"/>
      <c r="AB523" s="79"/>
      <c r="AC523" s="72"/>
      <c r="AD523" s="79"/>
      <c r="AE523" s="72"/>
      <c r="AF523" s="79"/>
      <c r="AG523" s="72"/>
      <c r="AH523" s="79"/>
      <c r="AI523" s="72"/>
      <c r="AJ523" s="79"/>
      <c r="AK523" s="72"/>
      <c r="AL523" s="79"/>
      <c r="AM523" s="72"/>
      <c r="AN523" s="79"/>
      <c r="AO523" s="72"/>
      <c r="AP523" s="79"/>
      <c r="AQ523" s="72"/>
      <c r="AR523" s="79"/>
    </row>
    <row r="524" spans="18:44" s="1" customFormat="1" ht="123" customHeight="1" x14ac:dyDescent="0.25">
      <c r="R524" s="4"/>
      <c r="S524" s="4"/>
      <c r="T524" s="72"/>
      <c r="U524" s="72"/>
      <c r="V524" s="79"/>
      <c r="W524" s="72"/>
      <c r="X524" s="79"/>
      <c r="Y524" s="72"/>
      <c r="Z524" s="79"/>
      <c r="AA524" s="72"/>
      <c r="AB524" s="79"/>
      <c r="AC524" s="72"/>
      <c r="AD524" s="79"/>
      <c r="AE524" s="72"/>
      <c r="AF524" s="79"/>
      <c r="AG524" s="72"/>
      <c r="AH524" s="79"/>
      <c r="AI524" s="72"/>
      <c r="AJ524" s="79"/>
      <c r="AK524" s="72"/>
      <c r="AL524" s="79"/>
      <c r="AM524" s="72"/>
      <c r="AN524" s="79"/>
      <c r="AO524" s="72"/>
      <c r="AP524" s="79"/>
      <c r="AQ524" s="72"/>
      <c r="AR524" s="79"/>
    </row>
    <row r="525" spans="18:44" s="1" customFormat="1" ht="123" customHeight="1" x14ac:dyDescent="0.25">
      <c r="R525" s="4"/>
      <c r="S525" s="4"/>
      <c r="T525" s="72"/>
      <c r="U525" s="72"/>
      <c r="V525" s="79"/>
      <c r="W525" s="72"/>
      <c r="X525" s="79"/>
      <c r="Y525" s="72"/>
      <c r="Z525" s="79"/>
      <c r="AA525" s="72"/>
      <c r="AB525" s="79"/>
      <c r="AC525" s="72"/>
      <c r="AD525" s="79"/>
      <c r="AE525" s="72"/>
      <c r="AF525" s="79"/>
      <c r="AG525" s="72"/>
      <c r="AH525" s="79"/>
      <c r="AI525" s="72"/>
      <c r="AJ525" s="79"/>
      <c r="AK525" s="72"/>
      <c r="AL525" s="79"/>
      <c r="AM525" s="72"/>
      <c r="AN525" s="79"/>
      <c r="AO525" s="72"/>
      <c r="AP525" s="79"/>
      <c r="AQ525" s="72"/>
      <c r="AR525" s="79"/>
    </row>
  </sheetData>
  <autoFilter ref="AB1:AR154"/>
  <dataValidations disablePrompts="1" count="1">
    <dataValidation type="list" allowBlank="1" showInputMessage="1" showErrorMessage="1" sqref="J81:J91 J46:J49">
      <formula1>META</formula1>
    </dataValidation>
  </dataValidations>
  <pageMargins left="0.25" right="0.25" top="0.75" bottom="0.75" header="0.3" footer="0.3"/>
  <pageSetup paperSize="12" scale="13" fitToHeight="0" orientation="landscape" r:id="rId1"/>
  <colBreaks count="1" manualBreakCount="1">
    <brk id="6" max="1048575" man="1"/>
  </colBreaks>
  <ignoredErrors>
    <ignoredError sqref="S66 S62" calculatedColumn="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61"/>
  <sheetViews>
    <sheetView topLeftCell="A43" workbookViewId="0">
      <selection activeCell="C8" sqref="C8"/>
    </sheetView>
  </sheetViews>
  <sheetFormatPr baseColWidth="10" defaultRowHeight="15" x14ac:dyDescent="0.2"/>
  <cols>
    <col min="1" max="1" width="15.28515625" style="180" customWidth="1"/>
    <col min="2" max="2" width="45.5703125" style="179" customWidth="1"/>
    <col min="3" max="16384" width="11.42578125" style="179"/>
  </cols>
  <sheetData>
    <row r="1" spans="1:2" s="189" customFormat="1" ht="75.75" customHeight="1" x14ac:dyDescent="0.25">
      <c r="A1" s="191" t="s">
        <v>1228</v>
      </c>
      <c r="B1" s="190" t="s">
        <v>99</v>
      </c>
    </row>
    <row r="2" spans="1:2" ht="15.75" thickBot="1" x14ac:dyDescent="0.25"/>
    <row r="3" spans="1:2" ht="36" customHeight="1" thickBot="1" x14ac:dyDescent="0.25">
      <c r="A3" s="188" t="s">
        <v>1227</v>
      </c>
      <c r="B3" s="187" t="s">
        <v>1226</v>
      </c>
    </row>
    <row r="4" spans="1:2" x14ac:dyDescent="0.2">
      <c r="A4" s="186">
        <v>1</v>
      </c>
      <c r="B4" s="185" t="s">
        <v>614</v>
      </c>
    </row>
    <row r="5" spans="1:2" x14ac:dyDescent="0.2">
      <c r="A5" s="184">
        <f t="shared" ref="A5:A36" si="0">+A4+1</f>
        <v>2</v>
      </c>
      <c r="B5" s="183" t="s">
        <v>1225</v>
      </c>
    </row>
    <row r="6" spans="1:2" x14ac:dyDescent="0.2">
      <c r="A6" s="184">
        <f t="shared" si="0"/>
        <v>3</v>
      </c>
      <c r="B6" s="183" t="s">
        <v>1224</v>
      </c>
    </row>
    <row r="7" spans="1:2" x14ac:dyDescent="0.2">
      <c r="A7" s="184">
        <f t="shared" si="0"/>
        <v>4</v>
      </c>
      <c r="B7" s="183" t="s">
        <v>1223</v>
      </c>
    </row>
    <row r="8" spans="1:2" x14ac:dyDescent="0.2">
      <c r="A8" s="184">
        <f t="shared" si="0"/>
        <v>5</v>
      </c>
      <c r="B8" s="183" t="s">
        <v>1222</v>
      </c>
    </row>
    <row r="9" spans="1:2" x14ac:dyDescent="0.2">
      <c r="A9" s="184">
        <f t="shared" si="0"/>
        <v>6</v>
      </c>
      <c r="B9" s="183" t="s">
        <v>1221</v>
      </c>
    </row>
    <row r="10" spans="1:2" x14ac:dyDescent="0.2">
      <c r="A10" s="184">
        <f t="shared" si="0"/>
        <v>7</v>
      </c>
      <c r="B10" s="183" t="s">
        <v>1220</v>
      </c>
    </row>
    <row r="11" spans="1:2" x14ac:dyDescent="0.2">
      <c r="A11" s="184">
        <f t="shared" si="0"/>
        <v>8</v>
      </c>
      <c r="B11" s="183" t="s">
        <v>1219</v>
      </c>
    </row>
    <row r="12" spans="1:2" x14ac:dyDescent="0.2">
      <c r="A12" s="184">
        <f t="shared" si="0"/>
        <v>9</v>
      </c>
      <c r="B12" s="183" t="s">
        <v>1218</v>
      </c>
    </row>
    <row r="13" spans="1:2" x14ac:dyDescent="0.2">
      <c r="A13" s="184">
        <f t="shared" si="0"/>
        <v>10</v>
      </c>
      <c r="B13" s="183" t="s">
        <v>1217</v>
      </c>
    </row>
    <row r="14" spans="1:2" x14ac:dyDescent="0.2">
      <c r="A14" s="184">
        <f t="shared" si="0"/>
        <v>11</v>
      </c>
      <c r="B14" s="183" t="s">
        <v>1216</v>
      </c>
    </row>
    <row r="15" spans="1:2" x14ac:dyDescent="0.2">
      <c r="A15" s="184">
        <f t="shared" si="0"/>
        <v>12</v>
      </c>
      <c r="B15" s="183" t="s">
        <v>1215</v>
      </c>
    </row>
    <row r="16" spans="1:2" x14ac:dyDescent="0.2">
      <c r="A16" s="184">
        <f t="shared" si="0"/>
        <v>13</v>
      </c>
      <c r="B16" s="183" t="s">
        <v>1214</v>
      </c>
    </row>
    <row r="17" spans="1:2" x14ac:dyDescent="0.2">
      <c r="A17" s="184">
        <f t="shared" si="0"/>
        <v>14</v>
      </c>
      <c r="B17" s="183" t="s">
        <v>1213</v>
      </c>
    </row>
    <row r="18" spans="1:2" x14ac:dyDescent="0.2">
      <c r="A18" s="184">
        <f t="shared" si="0"/>
        <v>15</v>
      </c>
      <c r="B18" s="183" t="s">
        <v>1212</v>
      </c>
    </row>
    <row r="19" spans="1:2" x14ac:dyDescent="0.2">
      <c r="A19" s="184">
        <f t="shared" si="0"/>
        <v>16</v>
      </c>
      <c r="B19" s="183" t="s">
        <v>1211</v>
      </c>
    </row>
    <row r="20" spans="1:2" x14ac:dyDescent="0.2">
      <c r="A20" s="184">
        <f t="shared" si="0"/>
        <v>17</v>
      </c>
      <c r="B20" s="183" t="s">
        <v>1210</v>
      </c>
    </row>
    <row r="21" spans="1:2" x14ac:dyDescent="0.2">
      <c r="A21" s="184">
        <f t="shared" si="0"/>
        <v>18</v>
      </c>
      <c r="B21" s="183" t="s">
        <v>1209</v>
      </c>
    </row>
    <row r="22" spans="1:2" x14ac:dyDescent="0.2">
      <c r="A22" s="184">
        <f t="shared" si="0"/>
        <v>19</v>
      </c>
      <c r="B22" s="183" t="s">
        <v>1208</v>
      </c>
    </row>
    <row r="23" spans="1:2" x14ac:dyDescent="0.2">
      <c r="A23" s="184">
        <f t="shared" si="0"/>
        <v>20</v>
      </c>
      <c r="B23" s="183" t="s">
        <v>1207</v>
      </c>
    </row>
    <row r="24" spans="1:2" x14ac:dyDescent="0.2">
      <c r="A24" s="184">
        <f t="shared" si="0"/>
        <v>21</v>
      </c>
      <c r="B24" s="183" t="s">
        <v>1206</v>
      </c>
    </row>
    <row r="25" spans="1:2" x14ac:dyDescent="0.2">
      <c r="A25" s="184">
        <f t="shared" si="0"/>
        <v>22</v>
      </c>
      <c r="B25" s="183" t="s">
        <v>1205</v>
      </c>
    </row>
    <row r="26" spans="1:2" x14ac:dyDescent="0.2">
      <c r="A26" s="184">
        <f t="shared" si="0"/>
        <v>23</v>
      </c>
      <c r="B26" s="183" t="s">
        <v>1204</v>
      </c>
    </row>
    <row r="27" spans="1:2" x14ac:dyDescent="0.2">
      <c r="A27" s="184">
        <f t="shared" si="0"/>
        <v>24</v>
      </c>
      <c r="B27" s="183" t="s">
        <v>1203</v>
      </c>
    </row>
    <row r="28" spans="1:2" x14ac:dyDescent="0.2">
      <c r="A28" s="184">
        <f t="shared" si="0"/>
        <v>25</v>
      </c>
      <c r="B28" s="183" t="s">
        <v>1202</v>
      </c>
    </row>
    <row r="29" spans="1:2" x14ac:dyDescent="0.2">
      <c r="A29" s="184">
        <f t="shared" si="0"/>
        <v>26</v>
      </c>
      <c r="B29" s="183" t="s">
        <v>1201</v>
      </c>
    </row>
    <row r="30" spans="1:2" x14ac:dyDescent="0.2">
      <c r="A30" s="184">
        <f t="shared" si="0"/>
        <v>27</v>
      </c>
      <c r="B30" s="183" t="s">
        <v>1200</v>
      </c>
    </row>
    <row r="31" spans="1:2" x14ac:dyDescent="0.2">
      <c r="A31" s="184">
        <f t="shared" si="0"/>
        <v>28</v>
      </c>
      <c r="B31" s="183" t="s">
        <v>1199</v>
      </c>
    </row>
    <row r="32" spans="1:2" x14ac:dyDescent="0.2">
      <c r="A32" s="184">
        <f t="shared" si="0"/>
        <v>29</v>
      </c>
      <c r="B32" s="183" t="s">
        <v>1198</v>
      </c>
    </row>
    <row r="33" spans="1:2" x14ac:dyDescent="0.2">
      <c r="A33" s="184">
        <f t="shared" si="0"/>
        <v>30</v>
      </c>
      <c r="B33" s="183" t="s">
        <v>1197</v>
      </c>
    </row>
    <row r="34" spans="1:2" x14ac:dyDescent="0.2">
      <c r="A34" s="184">
        <f t="shared" si="0"/>
        <v>31</v>
      </c>
      <c r="B34" s="183" t="s">
        <v>1196</v>
      </c>
    </row>
    <row r="35" spans="1:2" x14ac:dyDescent="0.2">
      <c r="A35" s="184">
        <f t="shared" si="0"/>
        <v>32</v>
      </c>
      <c r="B35" s="183" t="s">
        <v>1195</v>
      </c>
    </row>
    <row r="36" spans="1:2" x14ac:dyDescent="0.2">
      <c r="A36" s="184">
        <f t="shared" si="0"/>
        <v>33</v>
      </c>
      <c r="B36" s="183" t="s">
        <v>1194</v>
      </c>
    </row>
    <row r="37" spans="1:2" x14ac:dyDescent="0.2">
      <c r="A37" s="184">
        <f t="shared" ref="A37:A61" si="1">+A36+1</f>
        <v>34</v>
      </c>
      <c r="B37" s="183" t="s">
        <v>1193</v>
      </c>
    </row>
    <row r="38" spans="1:2" x14ac:dyDescent="0.2">
      <c r="A38" s="184">
        <f t="shared" si="1"/>
        <v>35</v>
      </c>
      <c r="B38" s="183" t="s">
        <v>1192</v>
      </c>
    </row>
    <row r="39" spans="1:2" x14ac:dyDescent="0.2">
      <c r="A39" s="184">
        <f t="shared" si="1"/>
        <v>36</v>
      </c>
      <c r="B39" s="183" t="s">
        <v>1191</v>
      </c>
    </row>
    <row r="40" spans="1:2" x14ac:dyDescent="0.2">
      <c r="A40" s="184">
        <f t="shared" si="1"/>
        <v>37</v>
      </c>
      <c r="B40" s="183" t="s">
        <v>1190</v>
      </c>
    </row>
    <row r="41" spans="1:2" x14ac:dyDescent="0.2">
      <c r="A41" s="184">
        <f t="shared" si="1"/>
        <v>38</v>
      </c>
      <c r="B41" s="183" t="s">
        <v>1189</v>
      </c>
    </row>
    <row r="42" spans="1:2" x14ac:dyDescent="0.2">
      <c r="A42" s="184">
        <f t="shared" si="1"/>
        <v>39</v>
      </c>
      <c r="B42" s="183" t="s">
        <v>1188</v>
      </c>
    </row>
    <row r="43" spans="1:2" x14ac:dyDescent="0.2">
      <c r="A43" s="184">
        <f t="shared" si="1"/>
        <v>40</v>
      </c>
      <c r="B43" s="183" t="s">
        <v>1187</v>
      </c>
    </row>
    <row r="44" spans="1:2" x14ac:dyDescent="0.2">
      <c r="A44" s="184">
        <f t="shared" si="1"/>
        <v>41</v>
      </c>
      <c r="B44" s="183" t="s">
        <v>1186</v>
      </c>
    </row>
    <row r="45" spans="1:2" x14ac:dyDescent="0.2">
      <c r="A45" s="184">
        <f t="shared" si="1"/>
        <v>42</v>
      </c>
      <c r="B45" s="183" t="s">
        <v>1185</v>
      </c>
    </row>
    <row r="46" spans="1:2" x14ac:dyDescent="0.2">
      <c r="A46" s="184">
        <f t="shared" si="1"/>
        <v>43</v>
      </c>
      <c r="B46" s="183" t="s">
        <v>1184</v>
      </c>
    </row>
    <row r="47" spans="1:2" x14ac:dyDescent="0.2">
      <c r="A47" s="184">
        <f t="shared" si="1"/>
        <v>44</v>
      </c>
      <c r="B47" s="183" t="s">
        <v>1183</v>
      </c>
    </row>
    <row r="48" spans="1:2" x14ac:dyDescent="0.2">
      <c r="A48" s="184">
        <f t="shared" si="1"/>
        <v>45</v>
      </c>
      <c r="B48" s="183" t="s">
        <v>1182</v>
      </c>
    </row>
    <row r="49" spans="1:2" x14ac:dyDescent="0.2">
      <c r="A49" s="184">
        <f t="shared" si="1"/>
        <v>46</v>
      </c>
      <c r="B49" s="183" t="s">
        <v>1181</v>
      </c>
    </row>
    <row r="50" spans="1:2" x14ac:dyDescent="0.2">
      <c r="A50" s="184">
        <f t="shared" si="1"/>
        <v>47</v>
      </c>
      <c r="B50" s="183" t="s">
        <v>1180</v>
      </c>
    </row>
    <row r="51" spans="1:2" x14ac:dyDescent="0.2">
      <c r="A51" s="184">
        <f t="shared" si="1"/>
        <v>48</v>
      </c>
      <c r="B51" s="183" t="s">
        <v>1179</v>
      </c>
    </row>
    <row r="52" spans="1:2" x14ac:dyDescent="0.2">
      <c r="A52" s="184">
        <f t="shared" si="1"/>
        <v>49</v>
      </c>
      <c r="B52" s="183" t="s">
        <v>1178</v>
      </c>
    </row>
    <row r="53" spans="1:2" x14ac:dyDescent="0.2">
      <c r="A53" s="184">
        <f t="shared" si="1"/>
        <v>50</v>
      </c>
      <c r="B53" s="183" t="s">
        <v>1177</v>
      </c>
    </row>
    <row r="54" spans="1:2" x14ac:dyDescent="0.2">
      <c r="A54" s="184">
        <f t="shared" si="1"/>
        <v>51</v>
      </c>
      <c r="B54" s="183" t="s">
        <v>1176</v>
      </c>
    </row>
    <row r="55" spans="1:2" x14ac:dyDescent="0.2">
      <c r="A55" s="184">
        <f t="shared" si="1"/>
        <v>52</v>
      </c>
      <c r="B55" s="183" t="s">
        <v>1175</v>
      </c>
    </row>
    <row r="56" spans="1:2" x14ac:dyDescent="0.2">
      <c r="A56" s="184">
        <f t="shared" si="1"/>
        <v>53</v>
      </c>
      <c r="B56" s="183" t="s">
        <v>1174</v>
      </c>
    </row>
    <row r="57" spans="1:2" x14ac:dyDescent="0.2">
      <c r="A57" s="184">
        <f t="shared" si="1"/>
        <v>54</v>
      </c>
      <c r="B57" s="183" t="s">
        <v>1173</v>
      </c>
    </row>
    <row r="58" spans="1:2" x14ac:dyDescent="0.2">
      <c r="A58" s="184">
        <f t="shared" si="1"/>
        <v>55</v>
      </c>
      <c r="B58" s="183" t="s">
        <v>41</v>
      </c>
    </row>
    <row r="59" spans="1:2" x14ac:dyDescent="0.2">
      <c r="A59" s="184">
        <f t="shared" si="1"/>
        <v>56</v>
      </c>
      <c r="B59" s="183" t="s">
        <v>1172</v>
      </c>
    </row>
    <row r="60" spans="1:2" x14ac:dyDescent="0.2">
      <c r="A60" s="184">
        <f t="shared" si="1"/>
        <v>57</v>
      </c>
      <c r="B60" s="183" t="s">
        <v>1171</v>
      </c>
    </row>
    <row r="61" spans="1:2" ht="15.75" thickBot="1" x14ac:dyDescent="0.25">
      <c r="A61" s="182">
        <f t="shared" si="1"/>
        <v>58</v>
      </c>
      <c r="B61" s="181" t="s">
        <v>1170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7"/>
  <sheetViews>
    <sheetView topLeftCell="A10" zoomScale="90" zoomScaleNormal="90" workbookViewId="0">
      <selection activeCell="G11" sqref="G11"/>
    </sheetView>
  </sheetViews>
  <sheetFormatPr baseColWidth="10" defaultRowHeight="15" x14ac:dyDescent="0.2"/>
  <cols>
    <col min="1" max="1" width="51.28515625" style="192" customWidth="1"/>
    <col min="2" max="2" width="43.28515625" style="179" customWidth="1"/>
    <col min="3" max="3" width="56.28515625" style="179" bestFit="1" customWidth="1"/>
    <col min="4" max="4" width="28" style="179" customWidth="1"/>
    <col min="5" max="5" width="40.5703125" style="179" customWidth="1"/>
    <col min="6" max="6" width="17.85546875" style="179" customWidth="1"/>
    <col min="7" max="16384" width="11.42578125" style="179"/>
  </cols>
  <sheetData>
    <row r="1" spans="1:5" ht="33" customHeight="1" x14ac:dyDescent="0.2">
      <c r="A1" s="210" t="s">
        <v>1289</v>
      </c>
      <c r="B1" s="359" t="s">
        <v>118</v>
      </c>
      <c r="C1" s="359"/>
      <c r="D1" s="359"/>
      <c r="E1" s="359"/>
    </row>
    <row r="2" spans="1:5" ht="19.5" customHeight="1" thickBot="1" x14ac:dyDescent="0.25"/>
    <row r="3" spans="1:5" ht="30.75" customHeight="1" x14ac:dyDescent="0.2">
      <c r="A3" s="209" t="s">
        <v>1288</v>
      </c>
      <c r="B3" s="208" t="s">
        <v>1287</v>
      </c>
      <c r="C3" s="208" t="s">
        <v>1286</v>
      </c>
      <c r="D3" s="208" t="s">
        <v>1285</v>
      </c>
      <c r="E3" s="207" t="s">
        <v>1284</v>
      </c>
    </row>
    <row r="4" spans="1:5" x14ac:dyDescent="0.2">
      <c r="A4" s="203" t="s">
        <v>1283</v>
      </c>
      <c r="B4" s="202" t="s">
        <v>1282</v>
      </c>
      <c r="C4" s="202" t="s">
        <v>1281</v>
      </c>
      <c r="D4" s="206" t="s">
        <v>1280</v>
      </c>
      <c r="E4" s="183" t="s">
        <v>1279</v>
      </c>
    </row>
    <row r="5" spans="1:5" x14ac:dyDescent="0.2">
      <c r="A5" s="203" t="s">
        <v>1278</v>
      </c>
      <c r="B5" s="202" t="s">
        <v>1277</v>
      </c>
      <c r="C5" s="202" t="s">
        <v>1276</v>
      </c>
      <c r="D5" s="206" t="s">
        <v>1275</v>
      </c>
      <c r="E5" s="183" t="s">
        <v>1274</v>
      </c>
    </row>
    <row r="6" spans="1:5" x14ac:dyDescent="0.2">
      <c r="A6" s="203" t="s">
        <v>1273</v>
      </c>
      <c r="B6" s="202" t="s">
        <v>1272</v>
      </c>
      <c r="C6" s="202" t="s">
        <v>1271</v>
      </c>
      <c r="D6" s="202"/>
      <c r="E6" s="183" t="s">
        <v>1270</v>
      </c>
    </row>
    <row r="7" spans="1:5" x14ac:dyDescent="0.2">
      <c r="A7" s="203" t="s">
        <v>1269</v>
      </c>
      <c r="B7" s="202" t="s">
        <v>1268</v>
      </c>
      <c r="C7" s="202" t="s">
        <v>1267</v>
      </c>
      <c r="D7" s="202"/>
      <c r="E7" s="183" t="s">
        <v>1266</v>
      </c>
    </row>
    <row r="8" spans="1:5" x14ac:dyDescent="0.2">
      <c r="A8" s="203" t="s">
        <v>1265</v>
      </c>
      <c r="B8" s="202" t="s">
        <v>1264</v>
      </c>
      <c r="C8" s="202" t="s">
        <v>1263</v>
      </c>
      <c r="D8" s="202"/>
      <c r="E8" s="183" t="s">
        <v>1262</v>
      </c>
    </row>
    <row r="9" spans="1:5" x14ac:dyDescent="0.2">
      <c r="A9" s="203" t="s">
        <v>1261</v>
      </c>
      <c r="B9" s="202" t="s">
        <v>1260</v>
      </c>
      <c r="C9" s="202" t="s">
        <v>1259</v>
      </c>
      <c r="D9" s="202"/>
      <c r="E9" s="183" t="s">
        <v>1258</v>
      </c>
    </row>
    <row r="10" spans="1:5" x14ac:dyDescent="0.2">
      <c r="A10" s="203" t="s">
        <v>1257</v>
      </c>
      <c r="B10" s="202" t="s">
        <v>1256</v>
      </c>
      <c r="C10" s="202" t="s">
        <v>1255</v>
      </c>
      <c r="D10" s="202"/>
      <c r="E10" s="183"/>
    </row>
    <row r="11" spans="1:5" x14ac:dyDescent="0.2">
      <c r="A11" s="203" t="s">
        <v>1254</v>
      </c>
      <c r="B11" s="202" t="s">
        <v>1253</v>
      </c>
      <c r="C11" s="202" t="s">
        <v>1252</v>
      </c>
      <c r="D11" s="202"/>
      <c r="E11" s="183"/>
    </row>
    <row r="12" spans="1:5" x14ac:dyDescent="0.2">
      <c r="A12" s="203" t="s">
        <v>1251</v>
      </c>
      <c r="B12" s="202" t="s">
        <v>1250</v>
      </c>
      <c r="C12" s="202" t="s">
        <v>1249</v>
      </c>
      <c r="D12" s="202"/>
      <c r="E12" s="183"/>
    </row>
    <row r="13" spans="1:5" x14ac:dyDescent="0.2">
      <c r="A13" s="203" t="s">
        <v>1248</v>
      </c>
      <c r="B13" s="202" t="s">
        <v>1247</v>
      </c>
      <c r="C13" s="202" t="s">
        <v>1246</v>
      </c>
      <c r="D13" s="202"/>
      <c r="E13" s="183"/>
    </row>
    <row r="14" spans="1:5" x14ac:dyDescent="0.2">
      <c r="A14" s="203" t="s">
        <v>1245</v>
      </c>
      <c r="B14" s="202" t="s">
        <v>1244</v>
      </c>
      <c r="C14" s="202" t="s">
        <v>1243</v>
      </c>
      <c r="D14" s="202"/>
      <c r="E14" s="183"/>
    </row>
    <row r="15" spans="1:5" ht="30" x14ac:dyDescent="0.2">
      <c r="A15" s="205" t="s">
        <v>1242</v>
      </c>
      <c r="B15" s="202" t="s">
        <v>1241</v>
      </c>
      <c r="C15" s="204" t="s">
        <v>1240</v>
      </c>
      <c r="D15" s="202"/>
      <c r="E15" s="183"/>
    </row>
    <row r="16" spans="1:5" x14ac:dyDescent="0.2">
      <c r="A16" s="203" t="s">
        <v>1239</v>
      </c>
      <c r="B16" s="202" t="s">
        <v>1238</v>
      </c>
      <c r="C16" s="202"/>
      <c r="D16" s="202"/>
      <c r="E16" s="183"/>
    </row>
    <row r="17" spans="1:5" x14ac:dyDescent="0.2">
      <c r="A17" s="203" t="s">
        <v>1237</v>
      </c>
      <c r="B17" s="202"/>
      <c r="C17" s="202"/>
      <c r="D17" s="202"/>
      <c r="E17" s="183"/>
    </row>
    <row r="18" spans="1:5" x14ac:dyDescent="0.2">
      <c r="A18" s="203" t="s">
        <v>1236</v>
      </c>
      <c r="B18" s="202"/>
      <c r="C18" s="202"/>
      <c r="D18" s="202"/>
      <c r="E18" s="183"/>
    </row>
    <row r="19" spans="1:5" x14ac:dyDescent="0.2">
      <c r="A19" s="203" t="s">
        <v>1235</v>
      </c>
      <c r="B19" s="202"/>
      <c r="C19" s="202"/>
      <c r="D19" s="202"/>
      <c r="E19" s="183"/>
    </row>
    <row r="20" spans="1:5" x14ac:dyDescent="0.2">
      <c r="A20" s="203" t="s">
        <v>1234</v>
      </c>
      <c r="B20" s="202"/>
      <c r="C20" s="202"/>
      <c r="D20" s="202"/>
      <c r="E20" s="183"/>
    </row>
    <row r="21" spans="1:5" x14ac:dyDescent="0.2">
      <c r="A21" s="203" t="s">
        <v>1233</v>
      </c>
      <c r="B21" s="202"/>
      <c r="C21" s="202"/>
      <c r="D21" s="202"/>
      <c r="E21" s="183"/>
    </row>
    <row r="22" spans="1:5" x14ac:dyDescent="0.2">
      <c r="A22" s="203" t="s">
        <v>1232</v>
      </c>
      <c r="B22" s="202"/>
      <c r="C22" s="202"/>
      <c r="D22" s="202"/>
      <c r="E22" s="183"/>
    </row>
    <row r="23" spans="1:5" x14ac:dyDescent="0.2">
      <c r="A23" s="203" t="s">
        <v>1231</v>
      </c>
      <c r="B23" s="202"/>
      <c r="C23" s="202"/>
      <c r="D23" s="202"/>
      <c r="E23" s="183"/>
    </row>
    <row r="24" spans="1:5" x14ac:dyDescent="0.2">
      <c r="A24" s="203" t="s">
        <v>1230</v>
      </c>
      <c r="B24" s="202"/>
      <c r="C24" s="202"/>
      <c r="D24" s="202"/>
      <c r="E24" s="183"/>
    </row>
    <row r="25" spans="1:5" ht="15.75" thickBot="1" x14ac:dyDescent="0.25">
      <c r="A25" s="201" t="s">
        <v>1229</v>
      </c>
      <c r="B25" s="200"/>
      <c r="C25" s="200"/>
      <c r="D25" s="200"/>
      <c r="E25" s="181"/>
    </row>
    <row r="26" spans="1:5" ht="15.75" thickBot="1" x14ac:dyDescent="0.25">
      <c r="A26" s="199">
        <v>22</v>
      </c>
      <c r="B26" s="198">
        <v>13</v>
      </c>
      <c r="C26" s="198">
        <v>12</v>
      </c>
      <c r="D26" s="198">
        <v>2</v>
      </c>
      <c r="E26" s="197">
        <v>6</v>
      </c>
    </row>
    <row r="27" spans="1:5" ht="16.5" thickBot="1" x14ac:dyDescent="0.3">
      <c r="A27" s="196"/>
      <c r="B27" s="194"/>
      <c r="C27" s="195">
        <f>SUM(A26:E26)</f>
        <v>55</v>
      </c>
      <c r="D27" s="194"/>
      <c r="E27" s="193"/>
    </row>
  </sheetData>
  <mergeCells count="1">
    <mergeCell ref="B1:E1"/>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8"/>
  <sheetViews>
    <sheetView workbookViewId="0">
      <selection activeCell="G11" sqref="G11"/>
    </sheetView>
  </sheetViews>
  <sheetFormatPr baseColWidth="10" defaultRowHeight="12.75" x14ac:dyDescent="0.2"/>
  <cols>
    <col min="1" max="1" width="7.85546875" style="212" customWidth="1"/>
    <col min="2" max="2" width="15.28515625" style="211" customWidth="1"/>
    <col min="3" max="3" width="56.85546875" style="211" customWidth="1"/>
    <col min="4" max="4" width="34.7109375" style="211" customWidth="1"/>
    <col min="5" max="16384" width="11.42578125" style="211"/>
  </cols>
  <sheetData>
    <row r="1" spans="1:4" ht="27" customHeight="1" x14ac:dyDescent="0.2">
      <c r="A1" s="224" t="s">
        <v>1298</v>
      </c>
      <c r="B1" s="363" t="s">
        <v>139</v>
      </c>
      <c r="C1" s="363"/>
      <c r="D1" s="363"/>
    </row>
    <row r="2" spans="1:4" ht="13.5" thickBot="1" x14ac:dyDescent="0.25"/>
    <row r="3" spans="1:4" ht="15.75" x14ac:dyDescent="0.2">
      <c r="A3" s="223" t="s">
        <v>1227</v>
      </c>
      <c r="B3" s="360" t="s">
        <v>1297</v>
      </c>
      <c r="C3" s="361"/>
      <c r="D3" s="362"/>
    </row>
    <row r="4" spans="1:4" ht="61.5" customHeight="1" x14ac:dyDescent="0.2">
      <c r="A4" s="220">
        <v>1</v>
      </c>
      <c r="B4" s="219" t="s">
        <v>1190</v>
      </c>
      <c r="C4" s="222" t="s">
        <v>743</v>
      </c>
      <c r="D4" s="221" t="s">
        <v>1296</v>
      </c>
    </row>
    <row r="5" spans="1:4" ht="38.25" x14ac:dyDescent="0.2">
      <c r="A5" s="220">
        <v>2</v>
      </c>
      <c r="B5" s="219" t="s">
        <v>1182</v>
      </c>
      <c r="C5" s="218" t="s">
        <v>1295</v>
      </c>
      <c r="D5" s="217"/>
    </row>
    <row r="6" spans="1:4" ht="25.5" x14ac:dyDescent="0.2">
      <c r="A6" s="220">
        <v>3</v>
      </c>
      <c r="B6" s="219" t="s">
        <v>1188</v>
      </c>
      <c r="C6" s="218" t="s">
        <v>1294</v>
      </c>
      <c r="D6" s="217"/>
    </row>
    <row r="7" spans="1:4" ht="51" x14ac:dyDescent="0.2">
      <c r="A7" s="220">
        <v>4</v>
      </c>
      <c r="B7" s="219" t="s">
        <v>1293</v>
      </c>
      <c r="C7" s="218" t="s">
        <v>1292</v>
      </c>
      <c r="D7" s="217"/>
    </row>
    <row r="8" spans="1:4" ht="51.75" thickBot="1" x14ac:dyDescent="0.25">
      <c r="A8" s="216">
        <v>5</v>
      </c>
      <c r="B8" s="215" t="s">
        <v>1291</v>
      </c>
      <c r="C8" s="214" t="s">
        <v>1290</v>
      </c>
      <c r="D8" s="213"/>
    </row>
  </sheetData>
  <mergeCells count="2">
    <mergeCell ref="B3:D3"/>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16"/>
  <sheetViews>
    <sheetView workbookViewId="0">
      <selection activeCell="G11" sqref="G11"/>
    </sheetView>
  </sheetViews>
  <sheetFormatPr baseColWidth="10" defaultRowHeight="15" x14ac:dyDescent="0.2"/>
  <cols>
    <col min="1" max="1" width="8.85546875" style="225" customWidth="1"/>
    <col min="2" max="2" width="119.28515625" style="179" customWidth="1"/>
    <col min="3" max="16384" width="11.42578125" style="179"/>
  </cols>
  <sheetData>
    <row r="1" spans="1:2" x14ac:dyDescent="0.2">
      <c r="A1" s="210" t="s">
        <v>1289</v>
      </c>
      <c r="B1" s="233" t="s">
        <v>161</v>
      </c>
    </row>
    <row r="2" spans="1:2" ht="15.75" thickBot="1" x14ac:dyDescent="0.25"/>
    <row r="3" spans="1:2" ht="16.5" thickBot="1" x14ac:dyDescent="0.25">
      <c r="A3" s="232" t="s">
        <v>1227</v>
      </c>
      <c r="B3" s="231" t="s">
        <v>1303</v>
      </c>
    </row>
    <row r="4" spans="1:2" x14ac:dyDescent="0.2">
      <c r="A4" s="229">
        <v>1</v>
      </c>
      <c r="B4" s="230" t="s">
        <v>1302</v>
      </c>
    </row>
    <row r="5" spans="1:2" x14ac:dyDescent="0.2">
      <c r="A5" s="229">
        <v>2</v>
      </c>
      <c r="B5" s="228" t="s">
        <v>1301</v>
      </c>
    </row>
    <row r="6" spans="1:2" ht="30" x14ac:dyDescent="0.2">
      <c r="A6" s="229">
        <v>4</v>
      </c>
      <c r="B6" s="228" t="s">
        <v>1300</v>
      </c>
    </row>
    <row r="7" spans="1:2" ht="30" x14ac:dyDescent="0.2">
      <c r="A7" s="229">
        <v>5</v>
      </c>
      <c r="B7" s="228" t="s">
        <v>571</v>
      </c>
    </row>
    <row r="8" spans="1:2" x14ac:dyDescent="0.2">
      <c r="A8" s="229">
        <v>3</v>
      </c>
      <c r="B8" s="228" t="s">
        <v>572</v>
      </c>
    </row>
    <row r="9" spans="1:2" x14ac:dyDescent="0.2">
      <c r="A9" s="229">
        <v>2</v>
      </c>
      <c r="B9" s="228" t="s">
        <v>573</v>
      </c>
    </row>
    <row r="10" spans="1:2" x14ac:dyDescent="0.2">
      <c r="A10" s="229">
        <v>4</v>
      </c>
      <c r="B10" s="228" t="s">
        <v>574</v>
      </c>
    </row>
    <row r="11" spans="1:2" x14ac:dyDescent="0.2">
      <c r="A11" s="229">
        <v>3</v>
      </c>
      <c r="B11" s="228" t="s">
        <v>1063</v>
      </c>
    </row>
    <row r="12" spans="1:2" x14ac:dyDescent="0.2">
      <c r="A12" s="229">
        <v>1</v>
      </c>
      <c r="B12" s="228" t="s">
        <v>1064</v>
      </c>
    </row>
    <row r="13" spans="1:2" ht="30" x14ac:dyDescent="0.2">
      <c r="A13" s="229">
        <v>3</v>
      </c>
      <c r="B13" s="228" t="s">
        <v>1299</v>
      </c>
    </row>
    <row r="14" spans="1:2" ht="30" x14ac:dyDescent="0.2">
      <c r="A14" s="229">
        <v>3</v>
      </c>
      <c r="B14" s="228" t="s">
        <v>1066</v>
      </c>
    </row>
    <row r="15" spans="1:2" ht="30.75" thickBot="1" x14ac:dyDescent="0.25">
      <c r="A15" s="227">
        <v>3</v>
      </c>
      <c r="B15" s="226" t="s">
        <v>1067</v>
      </c>
    </row>
    <row r="16" spans="1:2" x14ac:dyDescent="0.2">
      <c r="A16" s="225">
        <f>SUM(A4:A15)</f>
        <v>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7"/>
  <sheetViews>
    <sheetView workbookViewId="0">
      <selection activeCell="G11" sqref="G11"/>
    </sheetView>
  </sheetViews>
  <sheetFormatPr baseColWidth="10" defaultRowHeight="15" x14ac:dyDescent="0.25"/>
  <cols>
    <col min="1" max="1" width="11.42578125" style="235"/>
    <col min="2" max="2" width="59.85546875" style="234" customWidth="1"/>
    <col min="3" max="16384" width="11.42578125" style="234"/>
  </cols>
  <sheetData>
    <row r="1" spans="1:2" ht="45" x14ac:dyDescent="0.25">
      <c r="A1" s="210" t="s">
        <v>1289</v>
      </c>
      <c r="B1" s="191" t="s">
        <v>149</v>
      </c>
    </row>
    <row r="2" spans="1:2" ht="15.75" thickBot="1" x14ac:dyDescent="0.3"/>
    <row r="3" spans="1:2" ht="16.5" thickBot="1" x14ac:dyDescent="0.3">
      <c r="A3" s="231" t="s">
        <v>1309</v>
      </c>
      <c r="B3" s="231" t="s">
        <v>1308</v>
      </c>
    </row>
    <row r="4" spans="1:2" x14ac:dyDescent="0.25">
      <c r="A4" s="237">
        <v>1</v>
      </c>
      <c r="B4" s="236" t="s">
        <v>1307</v>
      </c>
    </row>
    <row r="5" spans="1:2" x14ac:dyDescent="0.25">
      <c r="A5" s="237">
        <v>2</v>
      </c>
      <c r="B5" s="236" t="s">
        <v>1306</v>
      </c>
    </row>
    <row r="6" spans="1:2" x14ac:dyDescent="0.25">
      <c r="A6" s="237">
        <v>3</v>
      </c>
      <c r="B6" s="236" t="s">
        <v>1305</v>
      </c>
    </row>
    <row r="7" spans="1:2" x14ac:dyDescent="0.25">
      <c r="A7" s="237">
        <v>4</v>
      </c>
      <c r="B7" s="236" t="s">
        <v>1304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8"/>
  <sheetViews>
    <sheetView workbookViewId="0">
      <selection activeCell="G11" sqref="G11"/>
    </sheetView>
  </sheetViews>
  <sheetFormatPr baseColWidth="10" defaultRowHeight="15" x14ac:dyDescent="0.25"/>
  <cols>
    <col min="1" max="1" width="11.42578125" style="238"/>
    <col min="2" max="2" width="124.42578125" style="234" customWidth="1"/>
    <col min="3" max="16384" width="11.42578125" style="234"/>
  </cols>
  <sheetData>
    <row r="1" spans="1:2" ht="30" x14ac:dyDescent="0.25">
      <c r="A1" s="210" t="s">
        <v>1289</v>
      </c>
      <c r="B1" s="191" t="s">
        <v>154</v>
      </c>
    </row>
    <row r="2" spans="1:2" ht="15.75" thickBot="1" x14ac:dyDescent="0.3"/>
    <row r="3" spans="1:2" ht="16.5" thickBot="1" x14ac:dyDescent="0.3">
      <c r="A3" s="231" t="s">
        <v>1227</v>
      </c>
      <c r="B3" s="231" t="s">
        <v>1314</v>
      </c>
    </row>
    <row r="4" spans="1:2" ht="30" x14ac:dyDescent="0.25">
      <c r="A4" s="242">
        <v>1</v>
      </c>
      <c r="B4" s="243" t="s">
        <v>1313</v>
      </c>
    </row>
    <row r="5" spans="1:2" ht="30" x14ac:dyDescent="0.25">
      <c r="A5" s="242">
        <v>3</v>
      </c>
      <c r="B5" s="241" t="s">
        <v>1312</v>
      </c>
    </row>
    <row r="6" spans="1:2" ht="165" x14ac:dyDescent="0.25">
      <c r="A6" s="242">
        <v>3</v>
      </c>
      <c r="B6" s="241" t="s">
        <v>1311</v>
      </c>
    </row>
    <row r="7" spans="1:2" ht="56.25" customHeight="1" thickBot="1" x14ac:dyDescent="0.3">
      <c r="A7" s="240">
        <v>3</v>
      </c>
      <c r="B7" s="239" t="s">
        <v>1310</v>
      </c>
    </row>
    <row r="8" spans="1:2" x14ac:dyDescent="0.25">
      <c r="A8" s="238">
        <f>SUM(A4:A7)</f>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1"/>
  <sheetViews>
    <sheetView workbookViewId="0">
      <selection activeCell="E10" sqref="E10"/>
    </sheetView>
  </sheetViews>
  <sheetFormatPr baseColWidth="10" defaultRowHeight="15" x14ac:dyDescent="0.25"/>
  <cols>
    <col min="1" max="1" width="10.42578125" style="234" customWidth="1"/>
    <col min="2" max="2" width="83.42578125" style="234" customWidth="1"/>
    <col min="3" max="3" width="51.85546875" style="234" customWidth="1"/>
    <col min="4" max="16384" width="11.42578125" style="234"/>
  </cols>
  <sheetData>
    <row r="1" spans="1:3" ht="30" customHeight="1" thickBot="1" x14ac:dyDescent="0.3">
      <c r="A1" s="247" t="s">
        <v>1289</v>
      </c>
      <c r="B1" s="366" t="s">
        <v>113</v>
      </c>
      <c r="C1" s="367"/>
    </row>
    <row r="2" spans="1:3" ht="15.75" thickBot="1" x14ac:dyDescent="0.3"/>
    <row r="3" spans="1:3" ht="16.5" thickBot="1" x14ac:dyDescent="0.3">
      <c r="A3" s="231" t="s">
        <v>1227</v>
      </c>
      <c r="B3" s="231" t="s">
        <v>1317</v>
      </c>
      <c r="C3" s="231" t="s">
        <v>1316</v>
      </c>
    </row>
    <row r="4" spans="1:3" x14ac:dyDescent="0.25">
      <c r="A4" s="242">
        <v>26</v>
      </c>
      <c r="B4" s="246" t="s">
        <v>639</v>
      </c>
      <c r="C4" s="418" t="s">
        <v>2257</v>
      </c>
    </row>
    <row r="5" spans="1:3" x14ac:dyDescent="0.25">
      <c r="A5" s="242">
        <f>102+66</f>
        <v>168</v>
      </c>
      <c r="B5" s="246" t="s">
        <v>640</v>
      </c>
      <c r="C5" s="364"/>
    </row>
    <row r="6" spans="1:3" x14ac:dyDescent="0.25">
      <c r="A6" s="242">
        <v>40</v>
      </c>
      <c r="B6" s="246" t="s">
        <v>641</v>
      </c>
      <c r="C6" s="364"/>
    </row>
    <row r="7" spans="1:3" ht="30" x14ac:dyDescent="0.25">
      <c r="A7" s="242">
        <v>154</v>
      </c>
      <c r="B7" s="246" t="s">
        <v>1315</v>
      </c>
      <c r="C7" s="364"/>
    </row>
    <row r="8" spans="1:3" x14ac:dyDescent="0.25">
      <c r="A8" s="242">
        <v>141</v>
      </c>
      <c r="B8" s="245" t="s">
        <v>643</v>
      </c>
      <c r="C8" s="364"/>
    </row>
    <row r="9" spans="1:3" x14ac:dyDescent="0.25">
      <c r="A9" s="242">
        <v>4</v>
      </c>
      <c r="B9" s="245" t="s">
        <v>644</v>
      </c>
      <c r="C9" s="364"/>
    </row>
    <row r="10" spans="1:3" ht="90.75" thickBot="1" x14ac:dyDescent="0.3">
      <c r="A10" s="240">
        <v>68</v>
      </c>
      <c r="B10" s="244" t="s">
        <v>645</v>
      </c>
      <c r="C10" s="365"/>
    </row>
    <row r="11" spans="1:3" x14ac:dyDescent="0.25">
      <c r="A11" s="234">
        <f>SUM(A4:A10)</f>
        <v>601</v>
      </c>
    </row>
  </sheetData>
  <mergeCells count="2">
    <mergeCell ref="C4:C10"/>
    <mergeCell ref="B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6"/>
  <sheetViews>
    <sheetView workbookViewId="0">
      <selection activeCell="G11" sqref="G11"/>
    </sheetView>
  </sheetViews>
  <sheetFormatPr baseColWidth="10" defaultRowHeight="15" x14ac:dyDescent="0.25"/>
  <cols>
    <col min="1" max="1" width="11.42578125" style="235"/>
    <col min="2" max="2" width="44.7109375" style="234" customWidth="1"/>
    <col min="3" max="16384" width="11.42578125" style="234"/>
  </cols>
  <sheetData>
    <row r="1" spans="1:2" ht="45.75" thickBot="1" x14ac:dyDescent="0.3">
      <c r="A1" s="247" t="s">
        <v>1289</v>
      </c>
      <c r="B1" s="252" t="s">
        <v>170</v>
      </c>
    </row>
    <row r="2" spans="1:2" ht="15.75" thickBot="1" x14ac:dyDescent="0.3"/>
    <row r="3" spans="1:2" ht="16.5" thickBot="1" x14ac:dyDescent="0.3">
      <c r="A3" s="231" t="s">
        <v>1331</v>
      </c>
      <c r="B3" s="231" t="s">
        <v>1330</v>
      </c>
    </row>
    <row r="4" spans="1:2" x14ac:dyDescent="0.25">
      <c r="A4" s="251">
        <v>55</v>
      </c>
      <c r="B4" s="250" t="s">
        <v>1329</v>
      </c>
    </row>
    <row r="5" spans="1:2" x14ac:dyDescent="0.25">
      <c r="A5" s="251">
        <v>86</v>
      </c>
      <c r="B5" s="250" t="s">
        <v>1328</v>
      </c>
    </row>
    <row r="6" spans="1:2" x14ac:dyDescent="0.25">
      <c r="A6" s="251">
        <v>71</v>
      </c>
      <c r="B6" s="250" t="s">
        <v>1327</v>
      </c>
    </row>
    <row r="7" spans="1:2" x14ac:dyDescent="0.25">
      <c r="A7" s="251">
        <v>132</v>
      </c>
      <c r="B7" s="250" t="s">
        <v>1326</v>
      </c>
    </row>
    <row r="8" spans="1:2" x14ac:dyDescent="0.25">
      <c r="A8" s="251">
        <v>102</v>
      </c>
      <c r="B8" s="250" t="s">
        <v>1325</v>
      </c>
    </row>
    <row r="9" spans="1:2" x14ac:dyDescent="0.25">
      <c r="A9" s="251">
        <v>75</v>
      </c>
      <c r="B9" s="250" t="s">
        <v>1324</v>
      </c>
    </row>
    <row r="10" spans="1:2" x14ac:dyDescent="0.25">
      <c r="A10" s="251">
        <v>58</v>
      </c>
      <c r="B10" s="250" t="s">
        <v>1323</v>
      </c>
    </row>
    <row r="11" spans="1:2" x14ac:dyDescent="0.25">
      <c r="A11" s="251">
        <v>90</v>
      </c>
      <c r="B11" s="250" t="s">
        <v>1322</v>
      </c>
    </row>
    <row r="12" spans="1:2" x14ac:dyDescent="0.25">
      <c r="A12" s="251">
        <v>97</v>
      </c>
      <c r="B12" s="250" t="s">
        <v>1321</v>
      </c>
    </row>
    <row r="13" spans="1:2" x14ac:dyDescent="0.25">
      <c r="A13" s="251">
        <v>74</v>
      </c>
      <c r="B13" s="250" t="s">
        <v>1320</v>
      </c>
    </row>
    <row r="14" spans="1:2" x14ac:dyDescent="0.25">
      <c r="A14" s="251">
        <v>66</v>
      </c>
      <c r="B14" s="250" t="s">
        <v>1319</v>
      </c>
    </row>
    <row r="15" spans="1:2" ht="15.75" thickBot="1" x14ac:dyDescent="0.3">
      <c r="A15" s="249">
        <v>58</v>
      </c>
      <c r="B15" s="248" t="s">
        <v>1318</v>
      </c>
    </row>
    <row r="16" spans="1:2" x14ac:dyDescent="0.25">
      <c r="A16" s="235">
        <f>SUM(A4:A15)</f>
        <v>964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6"/>
  <sheetViews>
    <sheetView workbookViewId="0">
      <selection activeCell="G11" sqref="G11"/>
    </sheetView>
  </sheetViews>
  <sheetFormatPr baseColWidth="10" defaultRowHeight="12.75" x14ac:dyDescent="0.2"/>
  <cols>
    <col min="1" max="1" width="11.42578125" style="253"/>
    <col min="2" max="2" width="69.140625" style="211" customWidth="1"/>
    <col min="3" max="16384" width="11.42578125" style="211"/>
  </cols>
  <sheetData>
    <row r="1" spans="1:2" ht="30.75" thickBot="1" x14ac:dyDescent="0.25">
      <c r="A1" s="247" t="s">
        <v>1289</v>
      </c>
      <c r="B1" s="252" t="s">
        <v>175</v>
      </c>
    </row>
    <row r="2" spans="1:2" ht="13.5" thickBot="1" x14ac:dyDescent="0.25"/>
    <row r="3" spans="1:2" ht="33.75" customHeight="1" thickBot="1" x14ac:dyDescent="0.25">
      <c r="A3" s="231" t="s">
        <v>1227</v>
      </c>
      <c r="B3" s="231" t="s">
        <v>1332</v>
      </c>
    </row>
    <row r="4" spans="1:2" ht="25.5" x14ac:dyDescent="0.2">
      <c r="A4" s="258">
        <v>5654</v>
      </c>
      <c r="B4" s="261" t="s">
        <v>875</v>
      </c>
    </row>
    <row r="5" spans="1:2" ht="25.5" x14ac:dyDescent="0.2">
      <c r="A5" s="258">
        <v>14626</v>
      </c>
      <c r="B5" s="260" t="s">
        <v>876</v>
      </c>
    </row>
    <row r="6" spans="1:2" ht="25.5" x14ac:dyDescent="0.2">
      <c r="A6" s="258">
        <v>5269</v>
      </c>
      <c r="B6" s="259" t="s">
        <v>877</v>
      </c>
    </row>
    <row r="7" spans="1:2" ht="25.5" x14ac:dyDescent="0.2">
      <c r="A7" s="258">
        <v>7262</v>
      </c>
      <c r="B7" s="259" t="s">
        <v>878</v>
      </c>
    </row>
    <row r="8" spans="1:2" ht="25.5" x14ac:dyDescent="0.2">
      <c r="A8" s="258">
        <v>7404</v>
      </c>
      <c r="B8" s="259" t="s">
        <v>879</v>
      </c>
    </row>
    <row r="9" spans="1:2" ht="25.5" x14ac:dyDescent="0.2">
      <c r="A9" s="258">
        <v>2615</v>
      </c>
      <c r="B9" s="259" t="s">
        <v>880</v>
      </c>
    </row>
    <row r="10" spans="1:2" ht="25.5" x14ac:dyDescent="0.2">
      <c r="A10" s="258">
        <v>5999</v>
      </c>
      <c r="B10" s="259" t="s">
        <v>881</v>
      </c>
    </row>
    <row r="11" spans="1:2" ht="25.5" x14ac:dyDescent="0.2">
      <c r="A11" s="258">
        <v>7880</v>
      </c>
      <c r="B11" s="259" t="s">
        <v>882</v>
      </c>
    </row>
    <row r="12" spans="1:2" ht="25.5" x14ac:dyDescent="0.2">
      <c r="A12" s="258">
        <v>8725</v>
      </c>
      <c r="B12" s="259" t="s">
        <v>883</v>
      </c>
    </row>
    <row r="13" spans="1:2" x14ac:dyDescent="0.2">
      <c r="A13" s="258">
        <v>110613</v>
      </c>
      <c r="B13" s="259" t="s">
        <v>884</v>
      </c>
    </row>
    <row r="14" spans="1:2" ht="25.5" x14ac:dyDescent="0.2">
      <c r="A14" s="258">
        <v>6731</v>
      </c>
      <c r="B14" s="257" t="s">
        <v>976</v>
      </c>
    </row>
    <row r="15" spans="1:2" ht="26.25" thickBot="1" x14ac:dyDescent="0.25">
      <c r="A15" s="256">
        <v>3489</v>
      </c>
      <c r="B15" s="255" t="s">
        <v>1045</v>
      </c>
    </row>
    <row r="16" spans="1:2" x14ac:dyDescent="0.2">
      <c r="A16" s="254">
        <f>SUM(A4:A15)</f>
        <v>186267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441"/>
  <sheetViews>
    <sheetView workbookViewId="0">
      <selection activeCell="B3" sqref="B3"/>
    </sheetView>
  </sheetViews>
  <sheetFormatPr baseColWidth="10" defaultRowHeight="15" x14ac:dyDescent="0.25"/>
  <cols>
    <col min="1" max="1" width="16.7109375" style="71" customWidth="1"/>
    <col min="2" max="2" width="116.28515625" customWidth="1"/>
    <col min="3" max="3" width="27" customWidth="1"/>
    <col min="4" max="4" width="30" customWidth="1"/>
  </cols>
  <sheetData>
    <row r="1" spans="1:4" ht="39.75" customHeight="1" x14ac:dyDescent="0.25"/>
    <row r="2" spans="1:4" ht="13.5" customHeight="1" thickBot="1" x14ac:dyDescent="0.3">
      <c r="A2" s="419" t="s">
        <v>2258</v>
      </c>
    </row>
    <row r="3" spans="1:4" s="423" customFormat="1" ht="16.5" thickBot="1" x14ac:dyDescent="0.3">
      <c r="A3" s="420" t="s">
        <v>50</v>
      </c>
      <c r="B3" s="421" t="s">
        <v>2259</v>
      </c>
      <c r="C3" s="421" t="s">
        <v>2260</v>
      </c>
      <c r="D3" s="422" t="s">
        <v>2261</v>
      </c>
    </row>
    <row r="4" spans="1:4" x14ac:dyDescent="0.25">
      <c r="A4" s="424">
        <v>1</v>
      </c>
      <c r="B4" s="425" t="s">
        <v>2262</v>
      </c>
      <c r="C4" s="425" t="s">
        <v>2263</v>
      </c>
      <c r="D4" s="426" t="s">
        <v>2264</v>
      </c>
    </row>
    <row r="5" spans="1:4" x14ac:dyDescent="0.25">
      <c r="A5" s="427">
        <v>2</v>
      </c>
      <c r="B5" s="428" t="s">
        <v>2265</v>
      </c>
      <c r="C5" s="428" t="s">
        <v>2266</v>
      </c>
      <c r="D5" s="429" t="s">
        <v>2267</v>
      </c>
    </row>
    <row r="6" spans="1:4" x14ac:dyDescent="0.25">
      <c r="A6" s="427">
        <v>3</v>
      </c>
      <c r="B6" s="428" t="s">
        <v>2268</v>
      </c>
      <c r="C6" s="428" t="s">
        <v>2269</v>
      </c>
      <c r="D6" s="429" t="s">
        <v>2270</v>
      </c>
    </row>
    <row r="7" spans="1:4" x14ac:dyDescent="0.25">
      <c r="A7" s="427">
        <v>4</v>
      </c>
      <c r="B7" s="428" t="s">
        <v>2271</v>
      </c>
      <c r="C7" s="428" t="s">
        <v>2272</v>
      </c>
      <c r="D7" s="429" t="s">
        <v>2273</v>
      </c>
    </row>
    <row r="8" spans="1:4" x14ac:dyDescent="0.25">
      <c r="A8" s="427">
        <v>5</v>
      </c>
      <c r="B8" s="428" t="s">
        <v>2274</v>
      </c>
      <c r="C8" s="428" t="s">
        <v>2275</v>
      </c>
      <c r="D8" s="429" t="s">
        <v>2276</v>
      </c>
    </row>
    <row r="9" spans="1:4" x14ac:dyDescent="0.25">
      <c r="A9" s="427">
        <v>6</v>
      </c>
      <c r="B9" s="428" t="s">
        <v>2277</v>
      </c>
      <c r="C9" s="428" t="s">
        <v>2278</v>
      </c>
      <c r="D9" s="429" t="s">
        <v>2279</v>
      </c>
    </row>
    <row r="10" spans="1:4" x14ac:dyDescent="0.25">
      <c r="A10" s="427">
        <v>7</v>
      </c>
      <c r="B10" s="428" t="s">
        <v>2280</v>
      </c>
      <c r="C10" s="428" t="s">
        <v>2281</v>
      </c>
      <c r="D10" s="429" t="s">
        <v>2282</v>
      </c>
    </row>
    <row r="11" spans="1:4" x14ac:dyDescent="0.25">
      <c r="A11" s="427">
        <v>8</v>
      </c>
      <c r="B11" s="428" t="s">
        <v>2283</v>
      </c>
      <c r="C11" s="428" t="s">
        <v>2284</v>
      </c>
      <c r="D11" s="429" t="s">
        <v>2285</v>
      </c>
    </row>
    <row r="12" spans="1:4" x14ac:dyDescent="0.25">
      <c r="A12" s="427">
        <v>9</v>
      </c>
      <c r="B12" s="428" t="s">
        <v>2286</v>
      </c>
      <c r="C12" s="428" t="s">
        <v>2287</v>
      </c>
      <c r="D12" s="429" t="s">
        <v>2288</v>
      </c>
    </row>
    <row r="13" spans="1:4" x14ac:dyDescent="0.25">
      <c r="A13" s="427">
        <v>10</v>
      </c>
      <c r="B13" s="428" t="s">
        <v>2289</v>
      </c>
      <c r="C13" s="428" t="s">
        <v>2290</v>
      </c>
      <c r="D13" s="429" t="s">
        <v>2291</v>
      </c>
    </row>
    <row r="14" spans="1:4" x14ac:dyDescent="0.25">
      <c r="A14" s="427">
        <v>11</v>
      </c>
      <c r="B14" s="430" t="s">
        <v>2292</v>
      </c>
      <c r="C14" s="428" t="s">
        <v>2293</v>
      </c>
      <c r="D14" s="429" t="s">
        <v>2294</v>
      </c>
    </row>
    <row r="15" spans="1:4" x14ac:dyDescent="0.25">
      <c r="A15" s="427">
        <v>12</v>
      </c>
      <c r="B15" s="428" t="s">
        <v>2295</v>
      </c>
      <c r="C15" s="428" t="s">
        <v>2296</v>
      </c>
      <c r="D15" s="429" t="s">
        <v>2297</v>
      </c>
    </row>
    <row r="16" spans="1:4" x14ac:dyDescent="0.25">
      <c r="A16" s="427">
        <v>13</v>
      </c>
      <c r="B16" s="428" t="s">
        <v>2298</v>
      </c>
      <c r="C16" s="428" t="s">
        <v>2299</v>
      </c>
      <c r="D16" s="429" t="s">
        <v>2300</v>
      </c>
    </row>
    <row r="17" spans="1:4" x14ac:dyDescent="0.25">
      <c r="A17" s="427">
        <v>14</v>
      </c>
      <c r="B17" s="428" t="s">
        <v>2301</v>
      </c>
      <c r="C17" s="428" t="s">
        <v>2302</v>
      </c>
      <c r="D17" s="429" t="s">
        <v>2303</v>
      </c>
    </row>
    <row r="18" spans="1:4" x14ac:dyDescent="0.25">
      <c r="A18" s="427">
        <v>15</v>
      </c>
      <c r="B18" s="428" t="s">
        <v>2304</v>
      </c>
      <c r="C18" s="428" t="s">
        <v>2305</v>
      </c>
      <c r="D18" s="429" t="s">
        <v>2306</v>
      </c>
    </row>
    <row r="19" spans="1:4" x14ac:dyDescent="0.25">
      <c r="A19" s="427">
        <v>16</v>
      </c>
      <c r="B19" s="428" t="s">
        <v>2307</v>
      </c>
      <c r="C19" s="428" t="s">
        <v>2308</v>
      </c>
      <c r="D19" s="429" t="s">
        <v>2309</v>
      </c>
    </row>
    <row r="20" spans="1:4" x14ac:dyDescent="0.25">
      <c r="A20" s="427">
        <v>17</v>
      </c>
      <c r="B20" s="428" t="s">
        <v>2310</v>
      </c>
      <c r="C20" s="428" t="s">
        <v>2311</v>
      </c>
      <c r="D20" s="429" t="s">
        <v>2312</v>
      </c>
    </row>
    <row r="21" spans="1:4" x14ac:dyDescent="0.25">
      <c r="A21" s="427">
        <v>18</v>
      </c>
      <c r="B21" s="428" t="s">
        <v>2313</v>
      </c>
      <c r="C21" s="428" t="s">
        <v>2314</v>
      </c>
      <c r="D21" s="429" t="s">
        <v>2315</v>
      </c>
    </row>
    <row r="22" spans="1:4" x14ac:dyDescent="0.25">
      <c r="A22" s="427">
        <v>19</v>
      </c>
      <c r="B22" s="428" t="s">
        <v>2316</v>
      </c>
      <c r="C22" s="428" t="s">
        <v>2317</v>
      </c>
      <c r="D22" s="429" t="s">
        <v>2318</v>
      </c>
    </row>
    <row r="23" spans="1:4" x14ac:dyDescent="0.25">
      <c r="A23" s="427">
        <v>20</v>
      </c>
      <c r="B23" s="428" t="s">
        <v>2319</v>
      </c>
      <c r="C23" s="428" t="s">
        <v>2320</v>
      </c>
      <c r="D23" s="429" t="s">
        <v>2321</v>
      </c>
    </row>
    <row r="24" spans="1:4" x14ac:dyDescent="0.25">
      <c r="A24" s="427">
        <v>21</v>
      </c>
      <c r="B24" s="428" t="s">
        <v>2322</v>
      </c>
      <c r="C24" s="428" t="s">
        <v>2323</v>
      </c>
      <c r="D24" s="429" t="s">
        <v>2324</v>
      </c>
    </row>
    <row r="25" spans="1:4" x14ac:dyDescent="0.25">
      <c r="A25" s="427">
        <v>22</v>
      </c>
      <c r="B25" s="428" t="s">
        <v>2325</v>
      </c>
      <c r="C25" s="428" t="s">
        <v>2326</v>
      </c>
      <c r="D25" s="429" t="s">
        <v>2327</v>
      </c>
    </row>
    <row r="26" spans="1:4" x14ac:dyDescent="0.25">
      <c r="A26" s="427">
        <v>23</v>
      </c>
      <c r="B26" s="428" t="s">
        <v>2328</v>
      </c>
      <c r="C26" s="428" t="s">
        <v>2329</v>
      </c>
      <c r="D26" s="429" t="s">
        <v>2330</v>
      </c>
    </row>
    <row r="27" spans="1:4" x14ac:dyDescent="0.25">
      <c r="A27" s="427">
        <v>24</v>
      </c>
      <c r="B27" s="428" t="s">
        <v>2331</v>
      </c>
      <c r="C27" s="428" t="s">
        <v>2332</v>
      </c>
      <c r="D27" s="429" t="s">
        <v>2333</v>
      </c>
    </row>
    <row r="28" spans="1:4" x14ac:dyDescent="0.25">
      <c r="A28" s="427">
        <v>25</v>
      </c>
      <c r="B28" s="428" t="s">
        <v>2334</v>
      </c>
      <c r="C28" s="428" t="s">
        <v>2335</v>
      </c>
      <c r="D28" s="429" t="s">
        <v>2336</v>
      </c>
    </row>
    <row r="29" spans="1:4" x14ac:dyDescent="0.25">
      <c r="A29" s="427">
        <v>26</v>
      </c>
      <c r="B29" s="428" t="s">
        <v>2337</v>
      </c>
      <c r="C29" s="428" t="s">
        <v>2338</v>
      </c>
      <c r="D29" s="429" t="s">
        <v>2339</v>
      </c>
    </row>
    <row r="30" spans="1:4" x14ac:dyDescent="0.25">
      <c r="A30" s="427">
        <v>27</v>
      </c>
      <c r="B30" s="428" t="s">
        <v>2340</v>
      </c>
      <c r="C30" s="428" t="s">
        <v>2341</v>
      </c>
      <c r="D30" s="429" t="s">
        <v>2342</v>
      </c>
    </row>
    <row r="31" spans="1:4" x14ac:dyDescent="0.25">
      <c r="A31" s="427">
        <v>28</v>
      </c>
      <c r="B31" s="428" t="s">
        <v>2343</v>
      </c>
      <c r="C31" s="428" t="s">
        <v>2344</v>
      </c>
      <c r="D31" s="429" t="s">
        <v>2345</v>
      </c>
    </row>
    <row r="32" spans="1:4" x14ac:dyDescent="0.25">
      <c r="A32" s="427">
        <v>29</v>
      </c>
      <c r="B32" s="428" t="s">
        <v>2322</v>
      </c>
      <c r="C32" s="428" t="s">
        <v>2346</v>
      </c>
      <c r="D32" s="429" t="s">
        <v>2347</v>
      </c>
    </row>
    <row r="33" spans="1:4" x14ac:dyDescent="0.25">
      <c r="A33" s="427">
        <v>30</v>
      </c>
      <c r="B33" s="428" t="s">
        <v>2348</v>
      </c>
      <c r="C33" s="428" t="s">
        <v>2349</v>
      </c>
      <c r="D33" s="429" t="s">
        <v>2350</v>
      </c>
    </row>
    <row r="34" spans="1:4" x14ac:dyDescent="0.25">
      <c r="A34" s="427">
        <v>31</v>
      </c>
      <c r="B34" s="428" t="s">
        <v>2351</v>
      </c>
      <c r="C34" s="428" t="s">
        <v>2352</v>
      </c>
      <c r="D34" s="429" t="s">
        <v>2353</v>
      </c>
    </row>
    <row r="35" spans="1:4" x14ac:dyDescent="0.25">
      <c r="A35" s="427">
        <v>32</v>
      </c>
      <c r="B35" s="428" t="s">
        <v>2354</v>
      </c>
      <c r="C35" s="428" t="s">
        <v>2355</v>
      </c>
      <c r="D35" s="429" t="s">
        <v>2356</v>
      </c>
    </row>
    <row r="36" spans="1:4" x14ac:dyDescent="0.25">
      <c r="A36" s="427">
        <v>33</v>
      </c>
      <c r="B36" s="428" t="s">
        <v>2357</v>
      </c>
      <c r="C36" s="428" t="s">
        <v>2358</v>
      </c>
      <c r="D36" s="429" t="s">
        <v>2359</v>
      </c>
    </row>
    <row r="37" spans="1:4" x14ac:dyDescent="0.25">
      <c r="A37" s="427">
        <v>34</v>
      </c>
      <c r="B37" s="428" t="s">
        <v>2360</v>
      </c>
      <c r="C37" s="428" t="s">
        <v>2361</v>
      </c>
      <c r="D37" s="429" t="s">
        <v>2362</v>
      </c>
    </row>
    <row r="38" spans="1:4" x14ac:dyDescent="0.25">
      <c r="A38" s="427">
        <v>35</v>
      </c>
      <c r="B38" s="428" t="s">
        <v>2363</v>
      </c>
      <c r="C38" s="428" t="s">
        <v>2364</v>
      </c>
      <c r="D38" s="429" t="s">
        <v>2365</v>
      </c>
    </row>
    <row r="39" spans="1:4" x14ac:dyDescent="0.25">
      <c r="A39" s="427">
        <v>36</v>
      </c>
      <c r="B39" s="428" t="s">
        <v>2366</v>
      </c>
      <c r="C39" s="428" t="s">
        <v>2367</v>
      </c>
      <c r="D39" s="429" t="s">
        <v>2368</v>
      </c>
    </row>
    <row r="40" spans="1:4" x14ac:dyDescent="0.25">
      <c r="A40" s="427">
        <v>37</v>
      </c>
      <c r="B40" s="428" t="s">
        <v>2369</v>
      </c>
      <c r="C40" s="428" t="s">
        <v>2370</v>
      </c>
      <c r="D40" s="429" t="s">
        <v>2371</v>
      </c>
    </row>
    <row r="41" spans="1:4" x14ac:dyDescent="0.25">
      <c r="A41" s="427">
        <v>38</v>
      </c>
      <c r="B41" s="428" t="s">
        <v>2372</v>
      </c>
      <c r="C41" s="428" t="s">
        <v>2373</v>
      </c>
      <c r="D41" s="429" t="s">
        <v>2374</v>
      </c>
    </row>
    <row r="42" spans="1:4" x14ac:dyDescent="0.25">
      <c r="A42" s="427">
        <v>39</v>
      </c>
      <c r="B42" s="428" t="s">
        <v>2375</v>
      </c>
      <c r="C42" s="428" t="s">
        <v>2376</v>
      </c>
      <c r="D42" s="429" t="s">
        <v>2377</v>
      </c>
    </row>
    <row r="43" spans="1:4" x14ac:dyDescent="0.25">
      <c r="A43" s="427">
        <v>40</v>
      </c>
      <c r="B43" s="428" t="s">
        <v>2378</v>
      </c>
      <c r="C43" s="428" t="s">
        <v>2379</v>
      </c>
      <c r="D43" s="429" t="s">
        <v>2380</v>
      </c>
    </row>
    <row r="44" spans="1:4" x14ac:dyDescent="0.25">
      <c r="A44" s="427">
        <v>41</v>
      </c>
      <c r="B44" s="428" t="s">
        <v>2381</v>
      </c>
      <c r="C44" s="428" t="s">
        <v>2382</v>
      </c>
      <c r="D44" s="429" t="s">
        <v>2383</v>
      </c>
    </row>
    <row r="45" spans="1:4" x14ac:dyDescent="0.25">
      <c r="A45" s="427">
        <v>42</v>
      </c>
      <c r="B45" s="428" t="s">
        <v>2384</v>
      </c>
      <c r="C45" s="428" t="s">
        <v>2385</v>
      </c>
      <c r="D45" s="429" t="s">
        <v>2386</v>
      </c>
    </row>
    <row r="46" spans="1:4" x14ac:dyDescent="0.25">
      <c r="A46" s="427">
        <v>43</v>
      </c>
      <c r="B46" s="428" t="s">
        <v>2387</v>
      </c>
      <c r="C46" s="428" t="s">
        <v>2388</v>
      </c>
      <c r="D46" s="429" t="s">
        <v>2389</v>
      </c>
    </row>
    <row r="47" spans="1:4" x14ac:dyDescent="0.25">
      <c r="A47" s="427">
        <v>44</v>
      </c>
      <c r="B47" s="428" t="s">
        <v>2390</v>
      </c>
      <c r="C47" s="428" t="s">
        <v>2391</v>
      </c>
      <c r="D47" s="429" t="s">
        <v>2392</v>
      </c>
    </row>
    <row r="48" spans="1:4" x14ac:dyDescent="0.25">
      <c r="A48" s="427">
        <v>45</v>
      </c>
      <c r="B48" s="428" t="s">
        <v>2393</v>
      </c>
      <c r="C48" s="428" t="s">
        <v>2394</v>
      </c>
      <c r="D48" s="429" t="s">
        <v>2395</v>
      </c>
    </row>
    <row r="49" spans="1:4" x14ac:dyDescent="0.25">
      <c r="A49" s="427">
        <v>46</v>
      </c>
      <c r="B49" s="428" t="s">
        <v>2396</v>
      </c>
      <c r="C49" s="428" t="s">
        <v>2397</v>
      </c>
      <c r="D49" s="429" t="s">
        <v>2398</v>
      </c>
    </row>
    <row r="50" spans="1:4" x14ac:dyDescent="0.25">
      <c r="A50" s="427">
        <v>47</v>
      </c>
      <c r="B50" s="428" t="s">
        <v>2399</v>
      </c>
      <c r="C50" s="428" t="s">
        <v>2400</v>
      </c>
      <c r="D50" s="429" t="s">
        <v>2401</v>
      </c>
    </row>
    <row r="51" spans="1:4" x14ac:dyDescent="0.25">
      <c r="A51" s="427">
        <v>48</v>
      </c>
      <c r="B51" s="428" t="s">
        <v>2402</v>
      </c>
      <c r="C51" s="428" t="s">
        <v>2403</v>
      </c>
      <c r="D51" s="429" t="s">
        <v>2404</v>
      </c>
    </row>
    <row r="52" spans="1:4" x14ac:dyDescent="0.25">
      <c r="A52" s="427">
        <v>49</v>
      </c>
      <c r="B52" s="428" t="s">
        <v>2405</v>
      </c>
      <c r="C52" s="428" t="s">
        <v>2406</v>
      </c>
      <c r="D52" s="429" t="s">
        <v>2407</v>
      </c>
    </row>
    <row r="53" spans="1:4" x14ac:dyDescent="0.25">
      <c r="A53" s="427">
        <v>50</v>
      </c>
      <c r="B53" s="428" t="s">
        <v>2408</v>
      </c>
      <c r="C53" s="428" t="s">
        <v>2409</v>
      </c>
      <c r="D53" s="429" t="s">
        <v>2410</v>
      </c>
    </row>
    <row r="54" spans="1:4" x14ac:dyDescent="0.25">
      <c r="A54" s="427">
        <v>51</v>
      </c>
      <c r="B54" s="428" t="s">
        <v>2411</v>
      </c>
      <c r="C54" s="428" t="s">
        <v>2412</v>
      </c>
      <c r="D54" s="429" t="s">
        <v>2413</v>
      </c>
    </row>
    <row r="55" spans="1:4" x14ac:dyDescent="0.25">
      <c r="A55" s="427">
        <v>52</v>
      </c>
      <c r="B55" s="428" t="s">
        <v>2414</v>
      </c>
      <c r="C55" s="428" t="s">
        <v>2415</v>
      </c>
      <c r="D55" s="429" t="s">
        <v>2416</v>
      </c>
    </row>
    <row r="56" spans="1:4" x14ac:dyDescent="0.25">
      <c r="A56" s="427">
        <v>53</v>
      </c>
      <c r="B56" s="428" t="s">
        <v>2417</v>
      </c>
      <c r="C56" s="428" t="s">
        <v>2418</v>
      </c>
      <c r="D56" s="429" t="s">
        <v>2419</v>
      </c>
    </row>
    <row r="57" spans="1:4" x14ac:dyDescent="0.25">
      <c r="A57" s="427">
        <v>54</v>
      </c>
      <c r="B57" s="428" t="s">
        <v>2420</v>
      </c>
      <c r="C57" s="428" t="s">
        <v>2421</v>
      </c>
      <c r="D57" s="429" t="s">
        <v>2422</v>
      </c>
    </row>
    <row r="58" spans="1:4" x14ac:dyDescent="0.25">
      <c r="A58" s="427">
        <v>55</v>
      </c>
      <c r="B58" s="428" t="s">
        <v>2369</v>
      </c>
      <c r="C58" s="428" t="s">
        <v>2423</v>
      </c>
      <c r="D58" s="429" t="s">
        <v>2424</v>
      </c>
    </row>
    <row r="59" spans="1:4" x14ac:dyDescent="0.25">
      <c r="A59" s="427">
        <v>56</v>
      </c>
      <c r="B59" s="428" t="s">
        <v>2425</v>
      </c>
      <c r="C59" s="428" t="s">
        <v>2426</v>
      </c>
      <c r="D59" s="429" t="s">
        <v>2427</v>
      </c>
    </row>
    <row r="60" spans="1:4" x14ac:dyDescent="0.25">
      <c r="A60" s="427">
        <v>57</v>
      </c>
      <c r="B60" s="428" t="s">
        <v>2428</v>
      </c>
      <c r="C60" s="428" t="s">
        <v>2429</v>
      </c>
      <c r="D60" s="429" t="s">
        <v>2430</v>
      </c>
    </row>
    <row r="61" spans="1:4" x14ac:dyDescent="0.25">
      <c r="A61" s="427">
        <v>58</v>
      </c>
      <c r="B61" s="428" t="s">
        <v>2431</v>
      </c>
      <c r="C61" s="428" t="s">
        <v>2432</v>
      </c>
      <c r="D61" s="429" t="s">
        <v>2433</v>
      </c>
    </row>
    <row r="62" spans="1:4" x14ac:dyDescent="0.25">
      <c r="A62" s="427">
        <v>59</v>
      </c>
      <c r="B62" s="428" t="s">
        <v>2434</v>
      </c>
      <c r="C62" s="428" t="s">
        <v>2435</v>
      </c>
      <c r="D62" s="429" t="s">
        <v>2436</v>
      </c>
    </row>
    <row r="63" spans="1:4" x14ac:dyDescent="0.25">
      <c r="A63" s="427">
        <v>60</v>
      </c>
      <c r="B63" s="428" t="s">
        <v>2437</v>
      </c>
      <c r="C63" s="428" t="s">
        <v>2438</v>
      </c>
      <c r="D63" s="429" t="s">
        <v>2439</v>
      </c>
    </row>
    <row r="64" spans="1:4" x14ac:dyDescent="0.25">
      <c r="A64" s="427">
        <v>61</v>
      </c>
      <c r="B64" s="428" t="s">
        <v>2440</v>
      </c>
      <c r="C64" s="428" t="s">
        <v>2441</v>
      </c>
      <c r="D64" s="429" t="s">
        <v>2442</v>
      </c>
    </row>
    <row r="65" spans="1:4" x14ac:dyDescent="0.25">
      <c r="A65" s="427">
        <v>62</v>
      </c>
      <c r="B65" s="428" t="s">
        <v>2443</v>
      </c>
      <c r="C65" s="428" t="s">
        <v>2444</v>
      </c>
      <c r="D65" s="429" t="s">
        <v>2445</v>
      </c>
    </row>
    <row r="66" spans="1:4" x14ac:dyDescent="0.25">
      <c r="A66" s="427">
        <v>63</v>
      </c>
      <c r="B66" s="428" t="s">
        <v>2446</v>
      </c>
      <c r="C66" s="428" t="s">
        <v>2447</v>
      </c>
      <c r="D66" s="429" t="s">
        <v>2448</v>
      </c>
    </row>
    <row r="67" spans="1:4" x14ac:dyDescent="0.25">
      <c r="A67" s="427">
        <v>64</v>
      </c>
      <c r="B67" s="428" t="s">
        <v>2449</v>
      </c>
      <c r="C67" s="428" t="s">
        <v>2450</v>
      </c>
      <c r="D67" s="429" t="s">
        <v>2451</v>
      </c>
    </row>
    <row r="68" spans="1:4" x14ac:dyDescent="0.25">
      <c r="A68" s="427">
        <v>65</v>
      </c>
      <c r="B68" s="428" t="s">
        <v>2369</v>
      </c>
      <c r="C68" s="428" t="s">
        <v>2452</v>
      </c>
      <c r="D68" s="429" t="s">
        <v>2453</v>
      </c>
    </row>
    <row r="69" spans="1:4" x14ac:dyDescent="0.25">
      <c r="A69" s="427">
        <v>66</v>
      </c>
      <c r="B69" s="428" t="s">
        <v>2454</v>
      </c>
      <c r="C69" s="428" t="s">
        <v>2455</v>
      </c>
      <c r="D69" s="429" t="s">
        <v>2456</v>
      </c>
    </row>
    <row r="70" spans="1:4" x14ac:dyDescent="0.25">
      <c r="A70" s="427">
        <v>67</v>
      </c>
      <c r="B70" s="428" t="s">
        <v>2457</v>
      </c>
      <c r="C70" s="428" t="s">
        <v>2458</v>
      </c>
      <c r="D70" s="429" t="s">
        <v>2459</v>
      </c>
    </row>
    <row r="71" spans="1:4" x14ac:dyDescent="0.25">
      <c r="A71" s="427">
        <v>68</v>
      </c>
      <c r="B71" s="428" t="s">
        <v>2460</v>
      </c>
      <c r="C71" s="428" t="s">
        <v>2461</v>
      </c>
      <c r="D71" s="429" t="s">
        <v>2462</v>
      </c>
    </row>
    <row r="72" spans="1:4" x14ac:dyDescent="0.25">
      <c r="A72" s="427">
        <v>69</v>
      </c>
      <c r="B72" s="428" t="s">
        <v>2463</v>
      </c>
      <c r="C72" s="428" t="s">
        <v>2464</v>
      </c>
      <c r="D72" s="429" t="s">
        <v>2465</v>
      </c>
    </row>
    <row r="73" spans="1:4" x14ac:dyDescent="0.25">
      <c r="A73" s="427">
        <v>70</v>
      </c>
      <c r="B73" s="428" t="s">
        <v>2466</v>
      </c>
      <c r="C73" s="428" t="s">
        <v>2467</v>
      </c>
      <c r="D73" s="429" t="s">
        <v>2468</v>
      </c>
    </row>
    <row r="74" spans="1:4" x14ac:dyDescent="0.25">
      <c r="A74" s="427">
        <v>71</v>
      </c>
      <c r="B74" s="428" t="s">
        <v>2469</v>
      </c>
      <c r="C74" s="428" t="s">
        <v>2470</v>
      </c>
      <c r="D74" s="429" t="s">
        <v>2471</v>
      </c>
    </row>
    <row r="75" spans="1:4" x14ac:dyDescent="0.25">
      <c r="A75" s="427">
        <v>72</v>
      </c>
      <c r="B75" s="428" t="s">
        <v>2472</v>
      </c>
      <c r="C75" s="428" t="s">
        <v>2473</v>
      </c>
      <c r="D75" s="429" t="s">
        <v>2474</v>
      </c>
    </row>
    <row r="76" spans="1:4" x14ac:dyDescent="0.25">
      <c r="A76" s="427">
        <v>73</v>
      </c>
      <c r="B76" s="428" t="s">
        <v>2475</v>
      </c>
      <c r="C76" s="428" t="s">
        <v>2476</v>
      </c>
      <c r="D76" s="429" t="s">
        <v>2477</v>
      </c>
    </row>
    <row r="77" spans="1:4" x14ac:dyDescent="0.25">
      <c r="A77" s="427">
        <v>74</v>
      </c>
      <c r="B77" s="428" t="s">
        <v>2478</v>
      </c>
      <c r="C77" s="428" t="s">
        <v>2479</v>
      </c>
      <c r="D77" s="429" t="s">
        <v>2480</v>
      </c>
    </row>
    <row r="78" spans="1:4" x14ac:dyDescent="0.25">
      <c r="A78" s="427">
        <v>75</v>
      </c>
      <c r="B78" s="428" t="s">
        <v>2481</v>
      </c>
      <c r="C78" s="428" t="s">
        <v>2482</v>
      </c>
      <c r="D78" s="429" t="s">
        <v>2483</v>
      </c>
    </row>
    <row r="79" spans="1:4" x14ac:dyDescent="0.25">
      <c r="A79" s="427">
        <v>76</v>
      </c>
      <c r="B79" s="428" t="s">
        <v>2484</v>
      </c>
      <c r="C79" s="428" t="s">
        <v>2485</v>
      </c>
      <c r="D79" s="429" t="s">
        <v>2486</v>
      </c>
    </row>
    <row r="80" spans="1:4" x14ac:dyDescent="0.25">
      <c r="A80" s="427">
        <v>77</v>
      </c>
      <c r="B80" s="428" t="s">
        <v>2487</v>
      </c>
      <c r="C80" s="428" t="s">
        <v>2488</v>
      </c>
      <c r="D80" s="429" t="s">
        <v>2489</v>
      </c>
    </row>
    <row r="81" spans="1:4" x14ac:dyDescent="0.25">
      <c r="A81" s="427">
        <v>78</v>
      </c>
      <c r="B81" s="428" t="s">
        <v>2490</v>
      </c>
      <c r="C81" s="428" t="s">
        <v>2491</v>
      </c>
      <c r="D81" s="429" t="s">
        <v>2492</v>
      </c>
    </row>
    <row r="82" spans="1:4" x14ac:dyDescent="0.25">
      <c r="A82" s="427">
        <v>79</v>
      </c>
      <c r="B82" s="428" t="s">
        <v>2493</v>
      </c>
      <c r="C82" s="428" t="s">
        <v>2494</v>
      </c>
      <c r="D82" s="429" t="s">
        <v>2495</v>
      </c>
    </row>
    <row r="83" spans="1:4" x14ac:dyDescent="0.25">
      <c r="A83" s="427">
        <v>80</v>
      </c>
      <c r="B83" s="428" t="s">
        <v>2496</v>
      </c>
      <c r="C83" s="428" t="s">
        <v>2497</v>
      </c>
      <c r="D83" s="429" t="s">
        <v>2498</v>
      </c>
    </row>
    <row r="84" spans="1:4" x14ac:dyDescent="0.25">
      <c r="A84" s="427">
        <v>81</v>
      </c>
      <c r="B84" s="428" t="s">
        <v>2499</v>
      </c>
      <c r="C84" s="428" t="s">
        <v>2500</v>
      </c>
      <c r="D84" s="429" t="s">
        <v>2501</v>
      </c>
    </row>
    <row r="85" spans="1:4" x14ac:dyDescent="0.25">
      <c r="A85" s="427">
        <v>82</v>
      </c>
      <c r="B85" s="428" t="s">
        <v>2502</v>
      </c>
      <c r="C85" s="428" t="s">
        <v>2503</v>
      </c>
      <c r="D85" s="429" t="s">
        <v>2504</v>
      </c>
    </row>
    <row r="86" spans="1:4" x14ac:dyDescent="0.25">
      <c r="A86" s="427">
        <v>83</v>
      </c>
      <c r="B86" s="428" t="s">
        <v>2505</v>
      </c>
      <c r="C86" s="428" t="s">
        <v>2506</v>
      </c>
      <c r="D86" s="429" t="s">
        <v>2507</v>
      </c>
    </row>
    <row r="87" spans="1:4" x14ac:dyDescent="0.25">
      <c r="A87" s="427">
        <v>84</v>
      </c>
      <c r="B87" s="428" t="s">
        <v>2508</v>
      </c>
      <c r="C87" s="428" t="s">
        <v>2509</v>
      </c>
      <c r="D87" s="429" t="s">
        <v>2498</v>
      </c>
    </row>
    <row r="88" spans="1:4" x14ac:dyDescent="0.25">
      <c r="A88" s="427">
        <v>85</v>
      </c>
      <c r="B88" s="428" t="s">
        <v>2510</v>
      </c>
      <c r="C88" s="428" t="s">
        <v>2511</v>
      </c>
      <c r="D88" s="429" t="s">
        <v>2512</v>
      </c>
    </row>
    <row r="89" spans="1:4" x14ac:dyDescent="0.25">
      <c r="A89" s="427">
        <v>86</v>
      </c>
      <c r="B89" s="428" t="s">
        <v>2513</v>
      </c>
      <c r="C89" s="428" t="s">
        <v>2514</v>
      </c>
      <c r="D89" s="429" t="s">
        <v>2515</v>
      </c>
    </row>
    <row r="90" spans="1:4" x14ac:dyDescent="0.25">
      <c r="A90" s="427">
        <v>87</v>
      </c>
      <c r="B90" s="428" t="s">
        <v>2516</v>
      </c>
      <c r="C90" s="428" t="s">
        <v>2517</v>
      </c>
      <c r="D90" s="429" t="s">
        <v>2518</v>
      </c>
    </row>
    <row r="91" spans="1:4" x14ac:dyDescent="0.25">
      <c r="A91" s="427">
        <v>88</v>
      </c>
      <c r="B91" s="428" t="s">
        <v>2519</v>
      </c>
      <c r="C91" s="428" t="s">
        <v>2520</v>
      </c>
      <c r="D91" s="429" t="s">
        <v>2521</v>
      </c>
    </row>
    <row r="92" spans="1:4" x14ac:dyDescent="0.25">
      <c r="A92" s="427">
        <v>89</v>
      </c>
      <c r="B92" s="428" t="s">
        <v>2522</v>
      </c>
      <c r="C92" s="428" t="s">
        <v>2523</v>
      </c>
      <c r="D92" s="429" t="s">
        <v>2524</v>
      </c>
    </row>
    <row r="93" spans="1:4" x14ac:dyDescent="0.25">
      <c r="A93" s="427">
        <v>90</v>
      </c>
      <c r="B93" s="428" t="s">
        <v>2525</v>
      </c>
      <c r="C93" s="428" t="s">
        <v>2526</v>
      </c>
      <c r="D93" s="429" t="s">
        <v>2527</v>
      </c>
    </row>
    <row r="94" spans="1:4" x14ac:dyDescent="0.25">
      <c r="A94" s="427">
        <v>91</v>
      </c>
      <c r="B94" s="428" t="s">
        <v>2528</v>
      </c>
      <c r="C94" s="428" t="s">
        <v>2529</v>
      </c>
      <c r="D94" s="429" t="s">
        <v>2530</v>
      </c>
    </row>
    <row r="95" spans="1:4" x14ac:dyDescent="0.25">
      <c r="A95" s="427">
        <v>92</v>
      </c>
      <c r="B95" s="428" t="s">
        <v>2531</v>
      </c>
      <c r="C95" s="428" t="s">
        <v>2532</v>
      </c>
      <c r="D95" s="429" t="s">
        <v>2533</v>
      </c>
    </row>
    <row r="96" spans="1:4" x14ac:dyDescent="0.25">
      <c r="A96" s="427">
        <v>93</v>
      </c>
      <c r="B96" s="428" t="s">
        <v>2534</v>
      </c>
      <c r="C96" s="428" t="s">
        <v>2535</v>
      </c>
      <c r="D96" s="429" t="s">
        <v>2536</v>
      </c>
    </row>
    <row r="97" spans="1:4" x14ac:dyDescent="0.25">
      <c r="A97" s="427">
        <v>94</v>
      </c>
      <c r="B97" s="428" t="s">
        <v>2537</v>
      </c>
      <c r="C97" s="428" t="s">
        <v>2538</v>
      </c>
      <c r="D97" s="429" t="s">
        <v>2539</v>
      </c>
    </row>
    <row r="98" spans="1:4" x14ac:dyDescent="0.25">
      <c r="A98" s="427">
        <v>95</v>
      </c>
      <c r="B98" s="428" t="s">
        <v>2540</v>
      </c>
      <c r="C98" s="428" t="s">
        <v>2541</v>
      </c>
      <c r="D98" s="429" t="s">
        <v>2542</v>
      </c>
    </row>
    <row r="99" spans="1:4" x14ac:dyDescent="0.25">
      <c r="A99" s="427">
        <v>96</v>
      </c>
      <c r="B99" s="428" t="s">
        <v>2543</v>
      </c>
      <c r="C99" s="428" t="s">
        <v>2544</v>
      </c>
      <c r="D99" s="429" t="s">
        <v>2545</v>
      </c>
    </row>
    <row r="100" spans="1:4" x14ac:dyDescent="0.25">
      <c r="A100" s="427">
        <v>97</v>
      </c>
      <c r="B100" s="428" t="s">
        <v>2546</v>
      </c>
      <c r="C100" s="428" t="s">
        <v>2547</v>
      </c>
      <c r="D100" s="429" t="s">
        <v>2548</v>
      </c>
    </row>
    <row r="101" spans="1:4" x14ac:dyDescent="0.25">
      <c r="A101" s="427">
        <v>98</v>
      </c>
      <c r="B101" s="428" t="s">
        <v>2549</v>
      </c>
      <c r="C101" s="428" t="s">
        <v>2550</v>
      </c>
      <c r="D101" s="429" t="s">
        <v>2551</v>
      </c>
    </row>
    <row r="102" spans="1:4" x14ac:dyDescent="0.25">
      <c r="A102" s="427">
        <v>99</v>
      </c>
      <c r="B102" s="428" t="s">
        <v>2322</v>
      </c>
      <c r="C102" s="428" t="s">
        <v>2552</v>
      </c>
      <c r="D102" s="429" t="s">
        <v>2553</v>
      </c>
    </row>
    <row r="103" spans="1:4" x14ac:dyDescent="0.25">
      <c r="A103" s="427">
        <v>100</v>
      </c>
      <c r="B103" s="428" t="s">
        <v>2554</v>
      </c>
      <c r="C103" s="428" t="s">
        <v>2555</v>
      </c>
      <c r="D103" s="429" t="s">
        <v>2556</v>
      </c>
    </row>
    <row r="104" spans="1:4" x14ac:dyDescent="0.25">
      <c r="A104" s="427">
        <v>101</v>
      </c>
      <c r="B104" s="428" t="s">
        <v>2557</v>
      </c>
      <c r="C104" s="428" t="s">
        <v>2558</v>
      </c>
      <c r="D104" s="429" t="s">
        <v>2559</v>
      </c>
    </row>
    <row r="105" spans="1:4" x14ac:dyDescent="0.25">
      <c r="A105" s="427">
        <v>102</v>
      </c>
      <c r="B105" s="428" t="s">
        <v>2560</v>
      </c>
      <c r="C105" s="428" t="s">
        <v>2561</v>
      </c>
      <c r="D105" s="429" t="s">
        <v>2562</v>
      </c>
    </row>
    <row r="106" spans="1:4" x14ac:dyDescent="0.25">
      <c r="A106" s="427">
        <v>103</v>
      </c>
      <c r="B106" s="428" t="s">
        <v>2563</v>
      </c>
      <c r="C106" s="428" t="s">
        <v>2564</v>
      </c>
      <c r="D106" s="429" t="s">
        <v>2565</v>
      </c>
    </row>
    <row r="107" spans="1:4" x14ac:dyDescent="0.25">
      <c r="A107" s="427">
        <v>104</v>
      </c>
      <c r="B107" s="428" t="s">
        <v>2566</v>
      </c>
      <c r="C107" s="428" t="s">
        <v>2567</v>
      </c>
      <c r="D107" s="429" t="s">
        <v>2568</v>
      </c>
    </row>
    <row r="108" spans="1:4" x14ac:dyDescent="0.25">
      <c r="A108" s="427">
        <v>105</v>
      </c>
      <c r="B108" s="428" t="s">
        <v>2569</v>
      </c>
      <c r="C108" s="428" t="s">
        <v>2570</v>
      </c>
      <c r="D108" s="429" t="s">
        <v>2571</v>
      </c>
    </row>
    <row r="109" spans="1:4" x14ac:dyDescent="0.25">
      <c r="A109" s="427">
        <v>106</v>
      </c>
      <c r="B109" s="428" t="s">
        <v>2572</v>
      </c>
      <c r="C109" s="428" t="s">
        <v>2573</v>
      </c>
      <c r="D109" s="429" t="s">
        <v>2574</v>
      </c>
    </row>
    <row r="110" spans="1:4" x14ac:dyDescent="0.25">
      <c r="A110" s="427">
        <v>107</v>
      </c>
      <c r="B110" s="428" t="s">
        <v>2575</v>
      </c>
      <c r="C110" s="428" t="s">
        <v>2576</v>
      </c>
      <c r="D110" s="429" t="s">
        <v>2577</v>
      </c>
    </row>
    <row r="111" spans="1:4" x14ac:dyDescent="0.25">
      <c r="A111" s="427">
        <v>108</v>
      </c>
      <c r="B111" s="428" t="s">
        <v>2578</v>
      </c>
      <c r="C111" s="428" t="s">
        <v>2579</v>
      </c>
      <c r="D111" s="429" t="s">
        <v>2580</v>
      </c>
    </row>
    <row r="112" spans="1:4" x14ac:dyDescent="0.25">
      <c r="A112" s="427">
        <v>109</v>
      </c>
      <c r="B112" s="428" t="s">
        <v>2581</v>
      </c>
      <c r="C112" s="428" t="s">
        <v>2582</v>
      </c>
      <c r="D112" s="429" t="s">
        <v>2583</v>
      </c>
    </row>
    <row r="113" spans="1:4" x14ac:dyDescent="0.25">
      <c r="A113" s="427">
        <v>110</v>
      </c>
      <c r="B113" s="428" t="s">
        <v>2428</v>
      </c>
      <c r="C113" s="428" t="s">
        <v>2584</v>
      </c>
      <c r="D113" s="429" t="s">
        <v>2585</v>
      </c>
    </row>
    <row r="114" spans="1:4" x14ac:dyDescent="0.25">
      <c r="A114" s="427">
        <v>111</v>
      </c>
      <c r="B114" s="428" t="s">
        <v>2586</v>
      </c>
      <c r="C114" s="428" t="s">
        <v>2587</v>
      </c>
      <c r="D114" s="429" t="s">
        <v>2588</v>
      </c>
    </row>
    <row r="115" spans="1:4" x14ac:dyDescent="0.25">
      <c r="A115" s="427">
        <v>112</v>
      </c>
      <c r="B115" s="428" t="s">
        <v>2589</v>
      </c>
      <c r="C115" s="428" t="s">
        <v>2590</v>
      </c>
      <c r="D115" s="429" t="s">
        <v>2591</v>
      </c>
    </row>
    <row r="116" spans="1:4" x14ac:dyDescent="0.25">
      <c r="A116" s="427">
        <v>113</v>
      </c>
      <c r="B116" s="428" t="s">
        <v>2592</v>
      </c>
      <c r="C116" s="428" t="s">
        <v>2593</v>
      </c>
      <c r="D116" s="429" t="s">
        <v>2594</v>
      </c>
    </row>
    <row r="117" spans="1:4" x14ac:dyDescent="0.25">
      <c r="A117" s="427">
        <v>114</v>
      </c>
      <c r="B117" s="428" t="s">
        <v>2595</v>
      </c>
      <c r="C117" s="428" t="s">
        <v>2596</v>
      </c>
      <c r="D117" s="429" t="s">
        <v>2597</v>
      </c>
    </row>
    <row r="118" spans="1:4" x14ac:dyDescent="0.25">
      <c r="A118" s="427">
        <v>115</v>
      </c>
      <c r="B118" s="428" t="s">
        <v>2598</v>
      </c>
      <c r="C118" s="428" t="s">
        <v>2599</v>
      </c>
      <c r="D118" s="429" t="s">
        <v>2600</v>
      </c>
    </row>
    <row r="119" spans="1:4" x14ac:dyDescent="0.25">
      <c r="A119" s="427">
        <v>116</v>
      </c>
      <c r="B119" s="428" t="s">
        <v>2601</v>
      </c>
      <c r="C119" s="428" t="s">
        <v>2602</v>
      </c>
      <c r="D119" s="429" t="s">
        <v>2603</v>
      </c>
    </row>
    <row r="120" spans="1:4" x14ac:dyDescent="0.25">
      <c r="A120" s="427">
        <v>117</v>
      </c>
      <c r="B120" s="428" t="s">
        <v>2604</v>
      </c>
      <c r="C120" s="428" t="s">
        <v>2605</v>
      </c>
      <c r="D120" s="429" t="s">
        <v>2606</v>
      </c>
    </row>
    <row r="121" spans="1:4" x14ac:dyDescent="0.25">
      <c r="A121" s="427">
        <v>118</v>
      </c>
      <c r="B121" s="428" t="s">
        <v>2607</v>
      </c>
      <c r="C121" s="428" t="s">
        <v>2608</v>
      </c>
      <c r="D121" s="429" t="s">
        <v>2609</v>
      </c>
    </row>
    <row r="122" spans="1:4" x14ac:dyDescent="0.25">
      <c r="A122" s="427">
        <v>119</v>
      </c>
      <c r="B122" s="428" t="s">
        <v>2610</v>
      </c>
      <c r="C122" s="428" t="s">
        <v>2611</v>
      </c>
      <c r="D122" s="429" t="s">
        <v>2612</v>
      </c>
    </row>
    <row r="123" spans="1:4" x14ac:dyDescent="0.25">
      <c r="A123" s="427">
        <v>120</v>
      </c>
      <c r="B123" s="428" t="s">
        <v>2613</v>
      </c>
      <c r="C123" s="428" t="s">
        <v>2614</v>
      </c>
      <c r="D123" s="429" t="s">
        <v>2615</v>
      </c>
    </row>
    <row r="124" spans="1:4" x14ac:dyDescent="0.25">
      <c r="A124" s="427">
        <v>121</v>
      </c>
      <c r="B124" s="428" t="s">
        <v>2616</v>
      </c>
      <c r="C124" s="428" t="s">
        <v>2617</v>
      </c>
      <c r="D124" s="429" t="s">
        <v>2618</v>
      </c>
    </row>
    <row r="125" spans="1:4" x14ac:dyDescent="0.25">
      <c r="A125" s="427">
        <v>122</v>
      </c>
      <c r="B125" s="428" t="s">
        <v>2619</v>
      </c>
      <c r="C125" s="428" t="s">
        <v>2620</v>
      </c>
      <c r="D125" s="429" t="s">
        <v>2621</v>
      </c>
    </row>
    <row r="126" spans="1:4" x14ac:dyDescent="0.25">
      <c r="A126" s="427">
        <v>123</v>
      </c>
      <c r="B126" s="428" t="s">
        <v>2622</v>
      </c>
      <c r="C126" s="428" t="s">
        <v>2623</v>
      </c>
      <c r="D126" s="429" t="s">
        <v>2624</v>
      </c>
    </row>
    <row r="127" spans="1:4" x14ac:dyDescent="0.25">
      <c r="A127" s="427">
        <v>124</v>
      </c>
      <c r="B127" s="428" t="s">
        <v>2463</v>
      </c>
      <c r="C127" s="428" t="s">
        <v>2625</v>
      </c>
      <c r="D127" s="429" t="s">
        <v>2626</v>
      </c>
    </row>
    <row r="128" spans="1:4" x14ac:dyDescent="0.25">
      <c r="A128" s="427">
        <v>125</v>
      </c>
      <c r="B128" s="428" t="s">
        <v>2420</v>
      </c>
      <c r="C128" s="428" t="s">
        <v>2627</v>
      </c>
      <c r="D128" s="429" t="s">
        <v>2628</v>
      </c>
    </row>
    <row r="129" spans="1:4" x14ac:dyDescent="0.25">
      <c r="A129" s="427">
        <v>126</v>
      </c>
      <c r="B129" s="428" t="s">
        <v>2629</v>
      </c>
      <c r="C129" s="428" t="s">
        <v>2630</v>
      </c>
      <c r="D129" s="429" t="s">
        <v>2631</v>
      </c>
    </row>
    <row r="130" spans="1:4" x14ac:dyDescent="0.25">
      <c r="A130" s="427">
        <v>127</v>
      </c>
      <c r="B130" s="428" t="s">
        <v>2632</v>
      </c>
      <c r="C130" s="428" t="s">
        <v>2633</v>
      </c>
      <c r="D130" s="429" t="s">
        <v>2634</v>
      </c>
    </row>
    <row r="131" spans="1:4" x14ac:dyDescent="0.25">
      <c r="A131" s="427">
        <v>128</v>
      </c>
      <c r="B131" s="428" t="s">
        <v>2635</v>
      </c>
      <c r="C131" s="428" t="s">
        <v>2636</v>
      </c>
      <c r="D131" s="429" t="s">
        <v>2637</v>
      </c>
    </row>
    <row r="132" spans="1:4" x14ac:dyDescent="0.25">
      <c r="A132" s="427">
        <v>129</v>
      </c>
      <c r="B132" s="428" t="s">
        <v>2638</v>
      </c>
      <c r="C132" s="428" t="s">
        <v>2639</v>
      </c>
      <c r="D132" s="429" t="s">
        <v>2640</v>
      </c>
    </row>
    <row r="133" spans="1:4" x14ac:dyDescent="0.25">
      <c r="A133" s="427">
        <v>130</v>
      </c>
      <c r="B133" s="428" t="s">
        <v>2641</v>
      </c>
      <c r="C133" s="428" t="s">
        <v>2642</v>
      </c>
      <c r="D133" s="429" t="s">
        <v>2643</v>
      </c>
    </row>
    <row r="134" spans="1:4" x14ac:dyDescent="0.25">
      <c r="A134" s="427">
        <v>131</v>
      </c>
      <c r="B134" s="428" t="s">
        <v>2644</v>
      </c>
      <c r="C134" s="428" t="s">
        <v>2645</v>
      </c>
      <c r="D134" s="429" t="s">
        <v>2646</v>
      </c>
    </row>
    <row r="135" spans="1:4" x14ac:dyDescent="0.25">
      <c r="A135" s="427">
        <v>132</v>
      </c>
      <c r="B135" s="428" t="s">
        <v>2647</v>
      </c>
      <c r="C135" s="428" t="s">
        <v>2648</v>
      </c>
      <c r="D135" s="429" t="s">
        <v>2649</v>
      </c>
    </row>
    <row r="136" spans="1:4" x14ac:dyDescent="0.25">
      <c r="A136" s="427">
        <v>133</v>
      </c>
      <c r="B136" s="428" t="s">
        <v>2619</v>
      </c>
      <c r="C136" s="428" t="s">
        <v>2650</v>
      </c>
      <c r="D136" s="429" t="s">
        <v>2651</v>
      </c>
    </row>
    <row r="137" spans="1:4" x14ac:dyDescent="0.25">
      <c r="A137" s="427">
        <v>134</v>
      </c>
      <c r="B137" s="428" t="s">
        <v>2652</v>
      </c>
      <c r="C137" s="428" t="s">
        <v>2653</v>
      </c>
      <c r="D137" s="429" t="s">
        <v>2654</v>
      </c>
    </row>
    <row r="138" spans="1:4" x14ac:dyDescent="0.25">
      <c r="A138" s="427">
        <v>135</v>
      </c>
      <c r="B138" s="428" t="s">
        <v>2655</v>
      </c>
      <c r="C138" s="428" t="s">
        <v>2656</v>
      </c>
      <c r="D138" s="429" t="s">
        <v>2657</v>
      </c>
    </row>
    <row r="139" spans="1:4" x14ac:dyDescent="0.25">
      <c r="A139" s="427">
        <v>136</v>
      </c>
      <c r="B139" s="428" t="s">
        <v>2658</v>
      </c>
      <c r="C139" s="428" t="s">
        <v>2659</v>
      </c>
      <c r="D139" s="429" t="s">
        <v>2660</v>
      </c>
    </row>
    <row r="140" spans="1:4" x14ac:dyDescent="0.25">
      <c r="A140" s="427">
        <v>137</v>
      </c>
      <c r="B140" s="428" t="s">
        <v>2661</v>
      </c>
      <c r="C140" s="428" t="s">
        <v>2662</v>
      </c>
      <c r="D140" s="429" t="s">
        <v>2663</v>
      </c>
    </row>
    <row r="141" spans="1:4" x14ac:dyDescent="0.25">
      <c r="A141" s="427">
        <v>138</v>
      </c>
      <c r="B141" s="428" t="s">
        <v>2664</v>
      </c>
      <c r="C141" s="428" t="s">
        <v>2665</v>
      </c>
      <c r="D141" s="429" t="s">
        <v>2666</v>
      </c>
    </row>
    <row r="142" spans="1:4" x14ac:dyDescent="0.25">
      <c r="A142" s="427">
        <v>139</v>
      </c>
      <c r="B142" s="428" t="s">
        <v>2667</v>
      </c>
      <c r="C142" s="428" t="s">
        <v>2668</v>
      </c>
      <c r="D142" s="429" t="s">
        <v>2669</v>
      </c>
    </row>
    <row r="143" spans="1:4" x14ac:dyDescent="0.25">
      <c r="A143" s="427">
        <v>140</v>
      </c>
      <c r="B143" s="428" t="s">
        <v>2670</v>
      </c>
      <c r="C143" s="428" t="s">
        <v>2671</v>
      </c>
      <c r="D143" s="429" t="s">
        <v>2672</v>
      </c>
    </row>
    <row r="144" spans="1:4" x14ac:dyDescent="0.25">
      <c r="A144" s="427">
        <v>141</v>
      </c>
      <c r="B144" s="428" t="s">
        <v>2673</v>
      </c>
      <c r="C144" s="428" t="s">
        <v>2674</v>
      </c>
      <c r="D144" s="429" t="s">
        <v>2675</v>
      </c>
    </row>
    <row r="145" spans="1:4" x14ac:dyDescent="0.25">
      <c r="A145" s="427">
        <v>142</v>
      </c>
      <c r="B145" s="428" t="s">
        <v>2676</v>
      </c>
      <c r="C145" s="428" t="s">
        <v>2677</v>
      </c>
      <c r="D145" s="429" t="s">
        <v>2678</v>
      </c>
    </row>
    <row r="146" spans="1:4" x14ac:dyDescent="0.25">
      <c r="A146" s="427">
        <v>143</v>
      </c>
      <c r="B146" s="428" t="s">
        <v>2679</v>
      </c>
      <c r="C146" s="428" t="s">
        <v>2680</v>
      </c>
      <c r="D146" s="429" t="s">
        <v>2681</v>
      </c>
    </row>
    <row r="147" spans="1:4" x14ac:dyDescent="0.25">
      <c r="A147" s="427">
        <v>144</v>
      </c>
      <c r="B147" s="428" t="s">
        <v>2682</v>
      </c>
      <c r="C147" s="428" t="s">
        <v>2683</v>
      </c>
      <c r="D147" s="429" t="s">
        <v>2684</v>
      </c>
    </row>
    <row r="148" spans="1:4" x14ac:dyDescent="0.25">
      <c r="A148" s="427">
        <v>145</v>
      </c>
      <c r="B148" s="428" t="s">
        <v>2685</v>
      </c>
      <c r="C148" s="428" t="s">
        <v>2686</v>
      </c>
      <c r="D148" s="429" t="s">
        <v>2687</v>
      </c>
    </row>
    <row r="149" spans="1:4" x14ac:dyDescent="0.25">
      <c r="A149" s="427">
        <v>146</v>
      </c>
      <c r="B149" s="428" t="s">
        <v>2688</v>
      </c>
      <c r="C149" s="428" t="s">
        <v>2689</v>
      </c>
      <c r="D149" s="429" t="s">
        <v>2690</v>
      </c>
    </row>
    <row r="150" spans="1:4" x14ac:dyDescent="0.25">
      <c r="A150" s="427">
        <v>147</v>
      </c>
      <c r="B150" s="428" t="s">
        <v>2691</v>
      </c>
      <c r="C150" s="428" t="s">
        <v>2692</v>
      </c>
      <c r="D150" s="429" t="s">
        <v>2693</v>
      </c>
    </row>
    <row r="151" spans="1:4" x14ac:dyDescent="0.25">
      <c r="A151" s="427">
        <v>148</v>
      </c>
      <c r="B151" s="428" t="s">
        <v>2694</v>
      </c>
      <c r="C151" s="428" t="s">
        <v>2695</v>
      </c>
      <c r="D151" s="429" t="s">
        <v>2696</v>
      </c>
    </row>
    <row r="152" spans="1:4" x14ac:dyDescent="0.25">
      <c r="A152" s="427">
        <v>149</v>
      </c>
      <c r="B152" s="428" t="s">
        <v>2472</v>
      </c>
      <c r="C152" s="428" t="s">
        <v>2697</v>
      </c>
      <c r="D152" s="429" t="s">
        <v>2698</v>
      </c>
    </row>
    <row r="153" spans="1:4" x14ac:dyDescent="0.25">
      <c r="A153" s="427">
        <v>150</v>
      </c>
      <c r="B153" s="428" t="s">
        <v>2699</v>
      </c>
      <c r="C153" s="428" t="s">
        <v>2700</v>
      </c>
      <c r="D153" s="429" t="s">
        <v>2701</v>
      </c>
    </row>
    <row r="154" spans="1:4" x14ac:dyDescent="0.25">
      <c r="A154" s="427">
        <v>151</v>
      </c>
      <c r="B154" s="428" t="s">
        <v>2702</v>
      </c>
      <c r="C154" s="428" t="s">
        <v>2703</v>
      </c>
      <c r="D154" s="429" t="s">
        <v>2704</v>
      </c>
    </row>
    <row r="155" spans="1:4" x14ac:dyDescent="0.25">
      <c r="A155" s="427">
        <v>152</v>
      </c>
      <c r="B155" s="428" t="s">
        <v>2705</v>
      </c>
      <c r="C155" s="428" t="s">
        <v>2706</v>
      </c>
      <c r="D155" s="429" t="s">
        <v>2707</v>
      </c>
    </row>
    <row r="156" spans="1:4" x14ac:dyDescent="0.25">
      <c r="A156" s="427">
        <v>153</v>
      </c>
      <c r="B156" s="428" t="s">
        <v>2708</v>
      </c>
      <c r="C156" s="428" t="s">
        <v>2709</v>
      </c>
      <c r="D156" s="429" t="s">
        <v>2710</v>
      </c>
    </row>
    <row r="157" spans="1:4" x14ac:dyDescent="0.25">
      <c r="A157" s="427">
        <v>154</v>
      </c>
      <c r="B157" s="428" t="s">
        <v>2711</v>
      </c>
      <c r="C157" s="428" t="s">
        <v>2712</v>
      </c>
      <c r="D157" s="429" t="s">
        <v>2713</v>
      </c>
    </row>
    <row r="158" spans="1:4" x14ac:dyDescent="0.25">
      <c r="A158" s="427">
        <v>155</v>
      </c>
      <c r="B158" s="428" t="s">
        <v>2714</v>
      </c>
      <c r="C158" s="428" t="s">
        <v>2715</v>
      </c>
      <c r="D158" s="429" t="s">
        <v>2716</v>
      </c>
    </row>
    <row r="159" spans="1:4" x14ac:dyDescent="0.25">
      <c r="A159" s="427">
        <v>156</v>
      </c>
      <c r="B159" s="428" t="s">
        <v>2717</v>
      </c>
      <c r="C159" s="428" t="s">
        <v>2718</v>
      </c>
      <c r="D159" s="429" t="s">
        <v>2719</v>
      </c>
    </row>
    <row r="160" spans="1:4" x14ac:dyDescent="0.25">
      <c r="A160" s="427">
        <v>157</v>
      </c>
      <c r="B160" s="428" t="s">
        <v>2720</v>
      </c>
      <c r="C160" s="428" t="s">
        <v>2721</v>
      </c>
      <c r="D160" s="429" t="s">
        <v>2722</v>
      </c>
    </row>
    <row r="161" spans="1:4" x14ac:dyDescent="0.25">
      <c r="A161" s="427">
        <v>158</v>
      </c>
      <c r="B161" s="428" t="s">
        <v>2723</v>
      </c>
      <c r="C161" s="428" t="s">
        <v>2724</v>
      </c>
      <c r="D161" s="429" t="s">
        <v>2725</v>
      </c>
    </row>
    <row r="162" spans="1:4" x14ac:dyDescent="0.25">
      <c r="A162" s="427">
        <v>159</v>
      </c>
      <c r="B162" s="428" t="s">
        <v>2726</v>
      </c>
      <c r="C162" s="428" t="s">
        <v>2727</v>
      </c>
      <c r="D162" s="429" t="s">
        <v>2728</v>
      </c>
    </row>
    <row r="163" spans="1:4" x14ac:dyDescent="0.25">
      <c r="A163" s="427">
        <v>160</v>
      </c>
      <c r="B163" s="428" t="s">
        <v>2664</v>
      </c>
      <c r="C163" s="428" t="s">
        <v>2729</v>
      </c>
      <c r="D163" s="429" t="s">
        <v>2730</v>
      </c>
    </row>
    <row r="164" spans="1:4" x14ac:dyDescent="0.25">
      <c r="A164" s="427">
        <v>161</v>
      </c>
      <c r="B164" s="428" t="s">
        <v>2731</v>
      </c>
      <c r="C164" s="428" t="s">
        <v>2732</v>
      </c>
      <c r="D164" s="429" t="s">
        <v>2733</v>
      </c>
    </row>
    <row r="165" spans="1:4" x14ac:dyDescent="0.25">
      <c r="A165" s="427">
        <v>162</v>
      </c>
      <c r="B165" s="428" t="s">
        <v>2734</v>
      </c>
      <c r="C165" s="428" t="s">
        <v>2735</v>
      </c>
      <c r="D165" s="429" t="s">
        <v>2736</v>
      </c>
    </row>
    <row r="166" spans="1:4" x14ac:dyDescent="0.25">
      <c r="A166" s="427">
        <v>163</v>
      </c>
      <c r="B166" s="428" t="s">
        <v>2737</v>
      </c>
      <c r="C166" s="428" t="s">
        <v>2738</v>
      </c>
      <c r="D166" s="429" t="s">
        <v>2739</v>
      </c>
    </row>
    <row r="167" spans="1:4" x14ac:dyDescent="0.25">
      <c r="A167" s="427">
        <v>164</v>
      </c>
      <c r="B167" s="428" t="s">
        <v>2740</v>
      </c>
      <c r="C167" s="428" t="s">
        <v>2741</v>
      </c>
      <c r="D167" s="429" t="s">
        <v>2742</v>
      </c>
    </row>
    <row r="168" spans="1:4" x14ac:dyDescent="0.25">
      <c r="A168" s="427">
        <v>165</v>
      </c>
      <c r="B168" s="428" t="s">
        <v>2743</v>
      </c>
      <c r="C168" s="428" t="s">
        <v>2744</v>
      </c>
      <c r="D168" s="429" t="s">
        <v>2745</v>
      </c>
    </row>
    <row r="169" spans="1:4" x14ac:dyDescent="0.25">
      <c r="A169" s="427">
        <v>166</v>
      </c>
      <c r="B169" s="428" t="s">
        <v>2673</v>
      </c>
      <c r="C169" s="428" t="s">
        <v>2746</v>
      </c>
      <c r="D169" s="429" t="s">
        <v>2747</v>
      </c>
    </row>
    <row r="170" spans="1:4" x14ac:dyDescent="0.25">
      <c r="A170" s="427">
        <v>167</v>
      </c>
      <c r="B170" s="428" t="s">
        <v>2748</v>
      </c>
      <c r="C170" s="428" t="s">
        <v>2749</v>
      </c>
      <c r="D170" s="429" t="s">
        <v>2750</v>
      </c>
    </row>
    <row r="171" spans="1:4" x14ac:dyDescent="0.25">
      <c r="A171" s="427">
        <v>168</v>
      </c>
      <c r="B171" s="428" t="s">
        <v>2751</v>
      </c>
      <c r="C171" s="428" t="s">
        <v>2752</v>
      </c>
      <c r="D171" s="429" t="s">
        <v>2753</v>
      </c>
    </row>
    <row r="172" spans="1:4" x14ac:dyDescent="0.25">
      <c r="A172" s="427">
        <v>169</v>
      </c>
      <c r="B172" s="428" t="s">
        <v>2754</v>
      </c>
      <c r="C172" s="428" t="s">
        <v>2755</v>
      </c>
      <c r="D172" s="429" t="s">
        <v>2756</v>
      </c>
    </row>
    <row r="173" spans="1:4" x14ac:dyDescent="0.25">
      <c r="A173" s="427">
        <v>170</v>
      </c>
      <c r="B173" s="428" t="s">
        <v>2757</v>
      </c>
      <c r="C173" s="428" t="s">
        <v>2758</v>
      </c>
      <c r="D173" s="429" t="s">
        <v>2759</v>
      </c>
    </row>
    <row r="174" spans="1:4" x14ac:dyDescent="0.25">
      <c r="A174" s="427">
        <v>171</v>
      </c>
      <c r="B174" s="428" t="s">
        <v>2760</v>
      </c>
      <c r="C174" s="428" t="s">
        <v>2761</v>
      </c>
      <c r="D174" s="429" t="s">
        <v>2762</v>
      </c>
    </row>
    <row r="175" spans="1:4" x14ac:dyDescent="0.25">
      <c r="A175" s="427">
        <v>172</v>
      </c>
      <c r="B175" s="428" t="s">
        <v>2763</v>
      </c>
      <c r="C175" s="428" t="s">
        <v>2764</v>
      </c>
      <c r="D175" s="429" t="s">
        <v>2765</v>
      </c>
    </row>
    <row r="176" spans="1:4" x14ac:dyDescent="0.25">
      <c r="A176" s="427">
        <v>173</v>
      </c>
      <c r="B176" s="428" t="s">
        <v>2766</v>
      </c>
      <c r="C176" s="428" t="s">
        <v>2767</v>
      </c>
      <c r="D176" s="429" t="s">
        <v>2768</v>
      </c>
    </row>
    <row r="177" spans="1:4" x14ac:dyDescent="0.25">
      <c r="A177" s="427">
        <v>174</v>
      </c>
      <c r="B177" s="428" t="s">
        <v>2769</v>
      </c>
      <c r="C177" s="428" t="s">
        <v>2770</v>
      </c>
      <c r="D177" s="429" t="s">
        <v>2771</v>
      </c>
    </row>
    <row r="178" spans="1:4" x14ac:dyDescent="0.25">
      <c r="A178" s="427">
        <v>175</v>
      </c>
      <c r="B178" s="428" t="s">
        <v>2772</v>
      </c>
      <c r="C178" s="428" t="s">
        <v>2773</v>
      </c>
      <c r="D178" s="429" t="s">
        <v>2774</v>
      </c>
    </row>
    <row r="179" spans="1:4" x14ac:dyDescent="0.25">
      <c r="A179" s="427">
        <v>176</v>
      </c>
      <c r="B179" s="428" t="s">
        <v>2775</v>
      </c>
      <c r="C179" s="428" t="s">
        <v>2776</v>
      </c>
      <c r="D179" s="429" t="s">
        <v>2777</v>
      </c>
    </row>
    <row r="180" spans="1:4" x14ac:dyDescent="0.25">
      <c r="A180" s="427">
        <v>177</v>
      </c>
      <c r="B180" s="428" t="s">
        <v>2778</v>
      </c>
      <c r="C180" s="428" t="s">
        <v>2779</v>
      </c>
      <c r="D180" s="429" t="s">
        <v>2780</v>
      </c>
    </row>
    <row r="181" spans="1:4" x14ac:dyDescent="0.25">
      <c r="A181" s="427">
        <v>178</v>
      </c>
      <c r="B181" s="428" t="s">
        <v>2717</v>
      </c>
      <c r="C181" s="428" t="s">
        <v>2781</v>
      </c>
      <c r="D181" s="429" t="s">
        <v>2782</v>
      </c>
    </row>
    <row r="182" spans="1:4" x14ac:dyDescent="0.25">
      <c r="A182" s="427">
        <v>179</v>
      </c>
      <c r="B182" s="428" t="s">
        <v>2783</v>
      </c>
      <c r="C182" s="428" t="s">
        <v>2784</v>
      </c>
      <c r="D182" s="429" t="s">
        <v>2785</v>
      </c>
    </row>
    <row r="183" spans="1:4" x14ac:dyDescent="0.25">
      <c r="A183" s="427">
        <v>180</v>
      </c>
      <c r="B183" s="428" t="s">
        <v>2786</v>
      </c>
      <c r="C183" s="428" t="s">
        <v>2787</v>
      </c>
      <c r="D183" s="429" t="s">
        <v>2788</v>
      </c>
    </row>
    <row r="184" spans="1:4" x14ac:dyDescent="0.25">
      <c r="A184" s="427">
        <v>181</v>
      </c>
      <c r="B184" s="428" t="s">
        <v>2789</v>
      </c>
      <c r="C184" s="428" t="s">
        <v>2790</v>
      </c>
      <c r="D184" s="429" t="s">
        <v>2791</v>
      </c>
    </row>
    <row r="185" spans="1:4" x14ac:dyDescent="0.25">
      <c r="A185" s="427">
        <v>182</v>
      </c>
      <c r="B185" s="428" t="s">
        <v>2792</v>
      </c>
      <c r="C185" s="428" t="s">
        <v>2793</v>
      </c>
      <c r="D185" s="429" t="s">
        <v>2794</v>
      </c>
    </row>
    <row r="186" spans="1:4" x14ac:dyDescent="0.25">
      <c r="A186" s="427">
        <v>183</v>
      </c>
      <c r="B186" s="428" t="s">
        <v>2795</v>
      </c>
      <c r="C186" s="428" t="s">
        <v>2796</v>
      </c>
      <c r="D186" s="429" t="s">
        <v>2797</v>
      </c>
    </row>
    <row r="187" spans="1:4" x14ac:dyDescent="0.25">
      <c r="A187" s="427">
        <v>184</v>
      </c>
      <c r="B187" s="428" t="s">
        <v>2798</v>
      </c>
      <c r="C187" s="428" t="s">
        <v>2799</v>
      </c>
      <c r="D187" s="429" t="s">
        <v>2800</v>
      </c>
    </row>
    <row r="188" spans="1:4" x14ac:dyDescent="0.25">
      <c r="A188" s="427">
        <v>185</v>
      </c>
      <c r="B188" s="428" t="s">
        <v>2801</v>
      </c>
      <c r="C188" s="428" t="s">
        <v>2802</v>
      </c>
      <c r="D188" s="429" t="s">
        <v>2803</v>
      </c>
    </row>
    <row r="189" spans="1:4" x14ac:dyDescent="0.25">
      <c r="A189" s="427">
        <v>186</v>
      </c>
      <c r="B189" s="428" t="s">
        <v>2804</v>
      </c>
      <c r="C189" s="428" t="s">
        <v>2805</v>
      </c>
      <c r="D189" s="429" t="s">
        <v>2806</v>
      </c>
    </row>
    <row r="190" spans="1:4" x14ac:dyDescent="0.25">
      <c r="A190" s="427">
        <v>187</v>
      </c>
      <c r="B190" s="428" t="s">
        <v>2807</v>
      </c>
      <c r="C190" s="428" t="s">
        <v>2808</v>
      </c>
      <c r="D190" s="429" t="s">
        <v>2809</v>
      </c>
    </row>
    <row r="191" spans="1:4" x14ac:dyDescent="0.25">
      <c r="A191" s="427">
        <v>188</v>
      </c>
      <c r="B191" s="428" t="s">
        <v>2810</v>
      </c>
      <c r="C191" s="428" t="s">
        <v>2811</v>
      </c>
      <c r="D191" s="429" t="s">
        <v>2812</v>
      </c>
    </row>
    <row r="192" spans="1:4" x14ac:dyDescent="0.25">
      <c r="A192" s="427">
        <v>189</v>
      </c>
      <c r="B192" s="428" t="s">
        <v>2813</v>
      </c>
      <c r="C192" s="428" t="s">
        <v>2814</v>
      </c>
      <c r="D192" s="429" t="s">
        <v>2815</v>
      </c>
    </row>
    <row r="193" spans="1:4" x14ac:dyDescent="0.25">
      <c r="A193" s="427">
        <v>190</v>
      </c>
      <c r="B193" s="428" t="s">
        <v>2816</v>
      </c>
      <c r="C193" s="428" t="s">
        <v>2817</v>
      </c>
      <c r="D193" s="429" t="s">
        <v>2818</v>
      </c>
    </row>
    <row r="194" spans="1:4" x14ac:dyDescent="0.25">
      <c r="A194" s="427">
        <v>191</v>
      </c>
      <c r="B194" s="428" t="s">
        <v>2819</v>
      </c>
      <c r="C194" s="428" t="s">
        <v>2820</v>
      </c>
      <c r="D194" s="429" t="s">
        <v>2821</v>
      </c>
    </row>
    <row r="195" spans="1:4" x14ac:dyDescent="0.25">
      <c r="A195" s="427">
        <v>192</v>
      </c>
      <c r="B195" s="428" t="s">
        <v>2822</v>
      </c>
      <c r="C195" s="428" t="s">
        <v>2823</v>
      </c>
      <c r="D195" s="429" t="s">
        <v>2824</v>
      </c>
    </row>
    <row r="196" spans="1:4" x14ac:dyDescent="0.25">
      <c r="A196" s="427">
        <v>193</v>
      </c>
      <c r="B196" s="428" t="s">
        <v>2825</v>
      </c>
      <c r="C196" s="428" t="s">
        <v>2826</v>
      </c>
      <c r="D196" s="429" t="s">
        <v>2827</v>
      </c>
    </row>
    <row r="197" spans="1:4" x14ac:dyDescent="0.25">
      <c r="A197" s="427">
        <v>194</v>
      </c>
      <c r="B197" s="428" t="s">
        <v>2828</v>
      </c>
      <c r="C197" s="428" t="s">
        <v>2829</v>
      </c>
      <c r="D197" s="429" t="s">
        <v>2830</v>
      </c>
    </row>
    <row r="198" spans="1:4" x14ac:dyDescent="0.25">
      <c r="A198" s="427">
        <v>195</v>
      </c>
      <c r="B198" s="428" t="s">
        <v>2831</v>
      </c>
      <c r="C198" s="428" t="s">
        <v>2832</v>
      </c>
      <c r="D198" s="429" t="s">
        <v>2833</v>
      </c>
    </row>
    <row r="199" spans="1:4" x14ac:dyDescent="0.25">
      <c r="A199" s="427">
        <v>196</v>
      </c>
      <c r="B199" s="428" t="s">
        <v>2834</v>
      </c>
      <c r="C199" s="428" t="s">
        <v>2835</v>
      </c>
      <c r="D199" s="429" t="s">
        <v>2836</v>
      </c>
    </row>
    <row r="200" spans="1:4" x14ac:dyDescent="0.25">
      <c r="A200" s="427">
        <v>197</v>
      </c>
      <c r="B200" s="428" t="s">
        <v>2837</v>
      </c>
      <c r="C200" s="428" t="s">
        <v>2838</v>
      </c>
      <c r="D200" s="429" t="s">
        <v>2839</v>
      </c>
    </row>
    <row r="201" spans="1:4" x14ac:dyDescent="0.25">
      <c r="A201" s="427">
        <v>198</v>
      </c>
      <c r="B201" s="428" t="s">
        <v>2840</v>
      </c>
      <c r="C201" s="428" t="s">
        <v>2841</v>
      </c>
      <c r="D201" s="429" t="s">
        <v>2842</v>
      </c>
    </row>
    <row r="202" spans="1:4" x14ac:dyDescent="0.25">
      <c r="A202" s="427">
        <v>199</v>
      </c>
      <c r="B202" s="428" t="s">
        <v>2775</v>
      </c>
      <c r="C202" s="428" t="s">
        <v>2843</v>
      </c>
      <c r="D202" s="429" t="s">
        <v>2844</v>
      </c>
    </row>
    <row r="203" spans="1:4" x14ac:dyDescent="0.25">
      <c r="A203" s="427">
        <v>200</v>
      </c>
      <c r="B203" s="428" t="s">
        <v>2775</v>
      </c>
      <c r="C203" s="428" t="s">
        <v>2845</v>
      </c>
      <c r="D203" s="429" t="s">
        <v>2846</v>
      </c>
    </row>
    <row r="204" spans="1:4" x14ac:dyDescent="0.25">
      <c r="A204" s="427">
        <v>201</v>
      </c>
      <c r="B204" s="428" t="s">
        <v>2847</v>
      </c>
      <c r="C204" s="428" t="s">
        <v>2848</v>
      </c>
      <c r="D204" s="429" t="s">
        <v>2849</v>
      </c>
    </row>
    <row r="205" spans="1:4" x14ac:dyDescent="0.25">
      <c r="A205" s="427">
        <v>202</v>
      </c>
      <c r="B205" s="428" t="s">
        <v>2772</v>
      </c>
      <c r="C205" s="428" t="s">
        <v>2850</v>
      </c>
      <c r="D205" s="429" t="s">
        <v>2851</v>
      </c>
    </row>
    <row r="206" spans="1:4" x14ac:dyDescent="0.25">
      <c r="A206" s="427">
        <v>203</v>
      </c>
      <c r="B206" s="428" t="s">
        <v>2852</v>
      </c>
      <c r="C206" s="428" t="s">
        <v>2853</v>
      </c>
      <c r="D206" s="429" t="s">
        <v>2854</v>
      </c>
    </row>
    <row r="207" spans="1:4" x14ac:dyDescent="0.25">
      <c r="A207" s="427">
        <v>204</v>
      </c>
      <c r="B207" s="428" t="s">
        <v>2855</v>
      </c>
      <c r="C207" s="428" t="s">
        <v>2856</v>
      </c>
      <c r="D207" s="429" t="s">
        <v>2857</v>
      </c>
    </row>
    <row r="208" spans="1:4" x14ac:dyDescent="0.25">
      <c r="A208" s="427">
        <v>205</v>
      </c>
      <c r="B208" s="428" t="s">
        <v>2858</v>
      </c>
      <c r="C208" s="428" t="s">
        <v>2859</v>
      </c>
      <c r="D208" s="429" t="s">
        <v>2860</v>
      </c>
    </row>
    <row r="209" spans="1:4" x14ac:dyDescent="0.25">
      <c r="A209" s="427">
        <v>206</v>
      </c>
      <c r="B209" s="428" t="s">
        <v>2861</v>
      </c>
      <c r="C209" s="428" t="s">
        <v>2862</v>
      </c>
      <c r="D209" s="429" t="s">
        <v>2863</v>
      </c>
    </row>
    <row r="210" spans="1:4" x14ac:dyDescent="0.25">
      <c r="A210" s="427">
        <v>207</v>
      </c>
      <c r="B210" s="428" t="s">
        <v>2864</v>
      </c>
      <c r="C210" s="428" t="s">
        <v>2865</v>
      </c>
      <c r="D210" s="429" t="s">
        <v>2866</v>
      </c>
    </row>
    <row r="211" spans="1:4" x14ac:dyDescent="0.25">
      <c r="A211" s="427">
        <v>208</v>
      </c>
      <c r="B211" s="428" t="s">
        <v>2775</v>
      </c>
      <c r="C211" s="428" t="s">
        <v>2867</v>
      </c>
      <c r="D211" s="429" t="s">
        <v>2868</v>
      </c>
    </row>
    <row r="212" spans="1:4" x14ac:dyDescent="0.25">
      <c r="A212" s="427">
        <v>209</v>
      </c>
      <c r="B212" s="428" t="s">
        <v>2869</v>
      </c>
      <c r="C212" s="428" t="s">
        <v>2870</v>
      </c>
      <c r="D212" s="429" t="s">
        <v>2871</v>
      </c>
    </row>
    <row r="213" spans="1:4" x14ac:dyDescent="0.25">
      <c r="A213" s="427">
        <v>210</v>
      </c>
      <c r="B213" s="428" t="s">
        <v>2872</v>
      </c>
      <c r="C213" s="428" t="s">
        <v>2873</v>
      </c>
      <c r="D213" s="429" t="s">
        <v>2874</v>
      </c>
    </row>
    <row r="214" spans="1:4" x14ac:dyDescent="0.25">
      <c r="A214" s="427">
        <v>211</v>
      </c>
      <c r="B214" s="428" t="s">
        <v>2875</v>
      </c>
      <c r="C214" s="428" t="s">
        <v>2876</v>
      </c>
      <c r="D214" s="429" t="s">
        <v>2877</v>
      </c>
    </row>
    <row r="215" spans="1:4" x14ac:dyDescent="0.25">
      <c r="A215" s="427">
        <v>212</v>
      </c>
      <c r="B215" s="428" t="s">
        <v>2878</v>
      </c>
      <c r="C215" s="428" t="s">
        <v>2879</v>
      </c>
      <c r="D215" s="429" t="s">
        <v>2880</v>
      </c>
    </row>
    <row r="216" spans="1:4" x14ac:dyDescent="0.25">
      <c r="A216" s="427">
        <v>213</v>
      </c>
      <c r="B216" s="428" t="s">
        <v>2881</v>
      </c>
      <c r="C216" s="428" t="s">
        <v>2882</v>
      </c>
      <c r="D216" s="429" t="s">
        <v>2883</v>
      </c>
    </row>
    <row r="217" spans="1:4" x14ac:dyDescent="0.25">
      <c r="A217" s="427">
        <v>214</v>
      </c>
      <c r="B217" s="428" t="s">
        <v>2884</v>
      </c>
      <c r="C217" s="428" t="s">
        <v>2885</v>
      </c>
      <c r="D217" s="429" t="s">
        <v>2886</v>
      </c>
    </row>
    <row r="218" spans="1:4" x14ac:dyDescent="0.25">
      <c r="A218" s="427">
        <v>215</v>
      </c>
      <c r="B218" s="428" t="s">
        <v>2887</v>
      </c>
      <c r="C218" s="428" t="s">
        <v>2888</v>
      </c>
      <c r="D218" s="429" t="s">
        <v>2889</v>
      </c>
    </row>
    <row r="219" spans="1:4" x14ac:dyDescent="0.25">
      <c r="A219" s="427">
        <v>216</v>
      </c>
      <c r="B219" s="428" t="s">
        <v>2890</v>
      </c>
      <c r="C219" s="428" t="s">
        <v>2891</v>
      </c>
      <c r="D219" s="429" t="s">
        <v>2892</v>
      </c>
    </row>
    <row r="220" spans="1:4" x14ac:dyDescent="0.25">
      <c r="A220" s="427">
        <v>217</v>
      </c>
      <c r="B220" s="428" t="s">
        <v>2893</v>
      </c>
      <c r="C220" s="428" t="s">
        <v>2894</v>
      </c>
      <c r="D220" s="429" t="s">
        <v>2895</v>
      </c>
    </row>
    <row r="221" spans="1:4" x14ac:dyDescent="0.25">
      <c r="A221" s="427">
        <v>218</v>
      </c>
      <c r="B221" s="428" t="s">
        <v>2896</v>
      </c>
      <c r="C221" s="428" t="s">
        <v>2897</v>
      </c>
      <c r="D221" s="429" t="s">
        <v>2898</v>
      </c>
    </row>
    <row r="222" spans="1:4" x14ac:dyDescent="0.25">
      <c r="A222" s="427">
        <v>219</v>
      </c>
      <c r="B222" s="428" t="s">
        <v>2775</v>
      </c>
      <c r="C222" s="428" t="s">
        <v>2899</v>
      </c>
      <c r="D222" s="429" t="s">
        <v>2900</v>
      </c>
    </row>
    <row r="223" spans="1:4" x14ac:dyDescent="0.25">
      <c r="A223" s="427">
        <v>220</v>
      </c>
      <c r="B223" s="428" t="s">
        <v>2901</v>
      </c>
      <c r="C223" s="428" t="s">
        <v>2902</v>
      </c>
      <c r="D223" s="429" t="s">
        <v>2903</v>
      </c>
    </row>
    <row r="224" spans="1:4" x14ac:dyDescent="0.25">
      <c r="A224" s="427">
        <v>221</v>
      </c>
      <c r="B224" s="428" t="s">
        <v>2904</v>
      </c>
      <c r="C224" s="428" t="s">
        <v>2905</v>
      </c>
      <c r="D224" s="429" t="s">
        <v>2906</v>
      </c>
    </row>
    <row r="225" spans="1:4" x14ac:dyDescent="0.25">
      <c r="A225" s="427">
        <v>222</v>
      </c>
      <c r="B225" s="428" t="s">
        <v>2907</v>
      </c>
      <c r="C225" s="428" t="s">
        <v>2908</v>
      </c>
      <c r="D225" s="429" t="s">
        <v>2909</v>
      </c>
    </row>
    <row r="226" spans="1:4" x14ac:dyDescent="0.25">
      <c r="A226" s="427">
        <v>223</v>
      </c>
      <c r="B226" s="428" t="s">
        <v>2910</v>
      </c>
      <c r="C226" s="428" t="s">
        <v>2911</v>
      </c>
      <c r="D226" s="429" t="s">
        <v>2912</v>
      </c>
    </row>
    <row r="227" spans="1:4" x14ac:dyDescent="0.25">
      <c r="A227" s="427">
        <v>224</v>
      </c>
      <c r="B227" s="428" t="s">
        <v>2913</v>
      </c>
      <c r="C227" s="428" t="s">
        <v>2914</v>
      </c>
      <c r="D227" s="429" t="s">
        <v>2915</v>
      </c>
    </row>
    <row r="228" spans="1:4" x14ac:dyDescent="0.25">
      <c r="A228" s="427">
        <v>225</v>
      </c>
      <c r="B228" s="428" t="s">
        <v>2864</v>
      </c>
      <c r="C228" s="428" t="s">
        <v>2916</v>
      </c>
      <c r="D228" s="429" t="s">
        <v>2917</v>
      </c>
    </row>
    <row r="229" spans="1:4" x14ac:dyDescent="0.25">
      <c r="A229" s="427">
        <v>226</v>
      </c>
      <c r="B229" s="428" t="s">
        <v>2918</v>
      </c>
      <c r="C229" s="428" t="s">
        <v>2919</v>
      </c>
      <c r="D229" s="429" t="s">
        <v>2920</v>
      </c>
    </row>
    <row r="230" spans="1:4" x14ac:dyDescent="0.25">
      <c r="A230" s="427">
        <v>227</v>
      </c>
      <c r="B230" s="428" t="s">
        <v>2921</v>
      </c>
      <c r="C230" s="428" t="s">
        <v>2922</v>
      </c>
      <c r="D230" s="429" t="s">
        <v>2923</v>
      </c>
    </row>
    <row r="231" spans="1:4" x14ac:dyDescent="0.25">
      <c r="A231" s="427">
        <v>228</v>
      </c>
      <c r="B231" s="428" t="s">
        <v>2924</v>
      </c>
      <c r="C231" s="428" t="s">
        <v>2925</v>
      </c>
      <c r="D231" s="429" t="s">
        <v>2926</v>
      </c>
    </row>
    <row r="232" spans="1:4" x14ac:dyDescent="0.25">
      <c r="A232" s="427">
        <v>229</v>
      </c>
      <c r="B232" s="428" t="s">
        <v>2927</v>
      </c>
      <c r="C232" s="428" t="s">
        <v>2928</v>
      </c>
      <c r="D232" s="429" t="s">
        <v>2929</v>
      </c>
    </row>
    <row r="233" spans="1:4" x14ac:dyDescent="0.25">
      <c r="A233" s="427">
        <v>230</v>
      </c>
      <c r="B233" s="428" t="s">
        <v>2930</v>
      </c>
      <c r="C233" s="428" t="s">
        <v>2931</v>
      </c>
      <c r="D233" s="429" t="s">
        <v>2932</v>
      </c>
    </row>
    <row r="234" spans="1:4" x14ac:dyDescent="0.25">
      <c r="A234" s="427">
        <v>231</v>
      </c>
      <c r="B234" s="428" t="s">
        <v>2933</v>
      </c>
      <c r="C234" s="428" t="s">
        <v>2934</v>
      </c>
      <c r="D234" s="429" t="s">
        <v>2935</v>
      </c>
    </row>
    <row r="235" spans="1:4" x14ac:dyDescent="0.25">
      <c r="A235" s="427">
        <v>232</v>
      </c>
      <c r="B235" s="428" t="s">
        <v>2887</v>
      </c>
      <c r="C235" s="428" t="s">
        <v>2936</v>
      </c>
      <c r="D235" s="429" t="s">
        <v>2937</v>
      </c>
    </row>
    <row r="236" spans="1:4" x14ac:dyDescent="0.25">
      <c r="A236" s="427">
        <v>233</v>
      </c>
      <c r="B236" s="428" t="s">
        <v>2938</v>
      </c>
      <c r="C236" s="428" t="s">
        <v>2939</v>
      </c>
      <c r="D236" s="429" t="s">
        <v>2940</v>
      </c>
    </row>
    <row r="237" spans="1:4" x14ac:dyDescent="0.25">
      <c r="A237" s="427">
        <v>234</v>
      </c>
      <c r="B237" s="428" t="s">
        <v>2941</v>
      </c>
      <c r="C237" s="428" t="s">
        <v>2942</v>
      </c>
      <c r="D237" s="429" t="s">
        <v>2943</v>
      </c>
    </row>
    <row r="238" spans="1:4" x14ac:dyDescent="0.25">
      <c r="A238" s="427">
        <v>235</v>
      </c>
      <c r="B238" s="428" t="s">
        <v>2944</v>
      </c>
      <c r="C238" s="428" t="s">
        <v>2945</v>
      </c>
      <c r="D238" s="429" t="s">
        <v>2946</v>
      </c>
    </row>
    <row r="239" spans="1:4" x14ac:dyDescent="0.25">
      <c r="A239" s="427">
        <v>236</v>
      </c>
      <c r="B239" s="428" t="s">
        <v>2947</v>
      </c>
      <c r="C239" s="428" t="s">
        <v>2948</v>
      </c>
      <c r="D239" s="429" t="s">
        <v>2949</v>
      </c>
    </row>
    <row r="240" spans="1:4" x14ac:dyDescent="0.25">
      <c r="A240" s="427">
        <v>237</v>
      </c>
      <c r="B240" s="428" t="s">
        <v>2950</v>
      </c>
      <c r="C240" s="428" t="s">
        <v>2951</v>
      </c>
      <c r="D240" s="429" t="s">
        <v>2952</v>
      </c>
    </row>
    <row r="241" spans="1:4" x14ac:dyDescent="0.25">
      <c r="A241" s="427">
        <v>238</v>
      </c>
      <c r="B241" s="428" t="s">
        <v>2953</v>
      </c>
      <c r="C241" s="428" t="s">
        <v>2954</v>
      </c>
      <c r="D241" s="429" t="s">
        <v>2955</v>
      </c>
    </row>
    <row r="242" spans="1:4" x14ac:dyDescent="0.25">
      <c r="A242" s="427">
        <v>239</v>
      </c>
      <c r="B242" s="428" t="s">
        <v>2861</v>
      </c>
      <c r="C242" s="428" t="s">
        <v>2956</v>
      </c>
      <c r="D242" s="429" t="s">
        <v>2957</v>
      </c>
    </row>
    <row r="243" spans="1:4" x14ac:dyDescent="0.25">
      <c r="A243" s="427">
        <v>240</v>
      </c>
      <c r="B243" s="428" t="s">
        <v>2958</v>
      </c>
      <c r="C243" s="428" t="s">
        <v>2959</v>
      </c>
      <c r="D243" s="429" t="s">
        <v>2960</v>
      </c>
    </row>
    <row r="244" spans="1:4" x14ac:dyDescent="0.25">
      <c r="A244" s="427">
        <v>241</v>
      </c>
      <c r="B244" s="428" t="s">
        <v>2961</v>
      </c>
      <c r="C244" s="428" t="s">
        <v>2962</v>
      </c>
      <c r="D244" s="429" t="s">
        <v>2963</v>
      </c>
    </row>
    <row r="245" spans="1:4" x14ac:dyDescent="0.25">
      <c r="A245" s="427">
        <v>242</v>
      </c>
      <c r="B245" s="428" t="s">
        <v>2964</v>
      </c>
      <c r="C245" s="428" t="s">
        <v>2965</v>
      </c>
      <c r="D245" s="429" t="s">
        <v>2966</v>
      </c>
    </row>
    <row r="246" spans="1:4" x14ac:dyDescent="0.25">
      <c r="A246" s="427">
        <v>243</v>
      </c>
      <c r="B246" s="428" t="s">
        <v>2967</v>
      </c>
      <c r="C246" s="428" t="s">
        <v>2968</v>
      </c>
      <c r="D246" s="429" t="s">
        <v>2969</v>
      </c>
    </row>
    <row r="247" spans="1:4" x14ac:dyDescent="0.25">
      <c r="A247" s="427">
        <v>244</v>
      </c>
      <c r="B247" s="428" t="s">
        <v>2970</v>
      </c>
      <c r="C247" s="428" t="s">
        <v>2971</v>
      </c>
      <c r="D247" s="429" t="s">
        <v>2972</v>
      </c>
    </row>
    <row r="248" spans="1:4" x14ac:dyDescent="0.25">
      <c r="A248" s="427">
        <v>245</v>
      </c>
      <c r="B248" s="428" t="s">
        <v>2973</v>
      </c>
      <c r="C248" s="428" t="s">
        <v>2974</v>
      </c>
      <c r="D248" s="429" t="s">
        <v>2975</v>
      </c>
    </row>
    <row r="249" spans="1:4" x14ac:dyDescent="0.25">
      <c r="A249" s="427">
        <v>246</v>
      </c>
      <c r="B249" s="428" t="s">
        <v>2861</v>
      </c>
      <c r="C249" s="428" t="s">
        <v>2976</v>
      </c>
      <c r="D249" s="429" t="s">
        <v>2977</v>
      </c>
    </row>
    <row r="250" spans="1:4" x14ac:dyDescent="0.25">
      <c r="A250" s="427">
        <v>247</v>
      </c>
      <c r="B250" s="428" t="s">
        <v>2978</v>
      </c>
      <c r="C250" s="428" t="s">
        <v>2979</v>
      </c>
      <c r="D250" s="429" t="s">
        <v>2980</v>
      </c>
    </row>
    <row r="251" spans="1:4" x14ac:dyDescent="0.25">
      <c r="A251" s="427">
        <v>248</v>
      </c>
      <c r="B251" s="428" t="s">
        <v>2981</v>
      </c>
      <c r="C251" s="428" t="s">
        <v>2982</v>
      </c>
      <c r="D251" s="429" t="s">
        <v>2983</v>
      </c>
    </row>
    <row r="252" spans="1:4" x14ac:dyDescent="0.25">
      <c r="A252" s="427">
        <v>249</v>
      </c>
      <c r="B252" s="428" t="s">
        <v>2984</v>
      </c>
      <c r="C252" s="428" t="s">
        <v>2985</v>
      </c>
      <c r="D252" s="429" t="s">
        <v>2986</v>
      </c>
    </row>
    <row r="253" spans="1:4" x14ac:dyDescent="0.25">
      <c r="A253" s="427">
        <v>250</v>
      </c>
      <c r="B253" s="428" t="s">
        <v>2987</v>
      </c>
      <c r="C253" s="428" t="s">
        <v>2988</v>
      </c>
      <c r="D253" s="429" t="s">
        <v>2989</v>
      </c>
    </row>
    <row r="254" spans="1:4" x14ac:dyDescent="0.25">
      <c r="A254" s="427">
        <v>251</v>
      </c>
      <c r="B254" s="428" t="s">
        <v>2990</v>
      </c>
      <c r="C254" s="428" t="s">
        <v>2991</v>
      </c>
      <c r="D254" s="429" t="s">
        <v>2992</v>
      </c>
    </row>
    <row r="255" spans="1:4" x14ac:dyDescent="0.25">
      <c r="A255" s="427">
        <v>252</v>
      </c>
      <c r="B255" s="428" t="s">
        <v>2993</v>
      </c>
      <c r="C255" s="428" t="s">
        <v>2994</v>
      </c>
      <c r="D255" s="429" t="s">
        <v>2995</v>
      </c>
    </row>
    <row r="256" spans="1:4" x14ac:dyDescent="0.25">
      <c r="A256" s="427">
        <v>253</v>
      </c>
      <c r="B256" s="428" t="s">
        <v>2861</v>
      </c>
      <c r="C256" s="428" t="s">
        <v>2996</v>
      </c>
      <c r="D256" s="429" t="s">
        <v>2997</v>
      </c>
    </row>
    <row r="257" spans="1:4" x14ac:dyDescent="0.25">
      <c r="A257" s="427">
        <v>254</v>
      </c>
      <c r="B257" s="428" t="s">
        <v>2998</v>
      </c>
      <c r="C257" s="428" t="s">
        <v>2999</v>
      </c>
      <c r="D257" s="429" t="s">
        <v>3000</v>
      </c>
    </row>
    <row r="258" spans="1:4" x14ac:dyDescent="0.25">
      <c r="A258" s="427">
        <v>255</v>
      </c>
      <c r="B258" s="428" t="s">
        <v>3001</v>
      </c>
      <c r="C258" s="428" t="s">
        <v>3002</v>
      </c>
      <c r="D258" s="429" t="s">
        <v>3003</v>
      </c>
    </row>
    <row r="259" spans="1:4" x14ac:dyDescent="0.25">
      <c r="A259" s="427">
        <v>256</v>
      </c>
      <c r="B259" s="428" t="s">
        <v>3004</v>
      </c>
      <c r="C259" s="428" t="s">
        <v>3005</v>
      </c>
      <c r="D259" s="429" t="s">
        <v>3006</v>
      </c>
    </row>
    <row r="260" spans="1:4" x14ac:dyDescent="0.25">
      <c r="A260" s="427">
        <v>257</v>
      </c>
      <c r="B260" s="428" t="s">
        <v>3007</v>
      </c>
      <c r="C260" s="428" t="s">
        <v>3008</v>
      </c>
      <c r="D260" s="429" t="s">
        <v>3009</v>
      </c>
    </row>
    <row r="261" spans="1:4" x14ac:dyDescent="0.25">
      <c r="A261" s="427">
        <v>258</v>
      </c>
      <c r="B261" s="428" t="s">
        <v>3010</v>
      </c>
      <c r="C261" s="428" t="s">
        <v>3011</v>
      </c>
      <c r="D261" s="429" t="s">
        <v>3012</v>
      </c>
    </row>
    <row r="262" spans="1:4" x14ac:dyDescent="0.25">
      <c r="A262" s="427">
        <v>259</v>
      </c>
      <c r="B262" s="428" t="s">
        <v>3013</v>
      </c>
      <c r="C262" s="428" t="s">
        <v>3014</v>
      </c>
      <c r="D262" s="429" t="s">
        <v>3015</v>
      </c>
    </row>
    <row r="263" spans="1:4" x14ac:dyDescent="0.25">
      <c r="A263" s="427">
        <v>260</v>
      </c>
      <c r="B263" s="428" t="s">
        <v>3016</v>
      </c>
      <c r="C263" s="428" t="s">
        <v>3017</v>
      </c>
      <c r="D263" s="429" t="s">
        <v>3018</v>
      </c>
    </row>
    <row r="264" spans="1:4" x14ac:dyDescent="0.25">
      <c r="A264" s="427">
        <v>261</v>
      </c>
      <c r="B264" s="428" t="s">
        <v>2861</v>
      </c>
      <c r="C264" s="428" t="s">
        <v>3019</v>
      </c>
      <c r="D264" s="429" t="s">
        <v>3020</v>
      </c>
    </row>
    <row r="265" spans="1:4" x14ac:dyDescent="0.25">
      <c r="A265" s="427">
        <v>262</v>
      </c>
      <c r="B265" s="428" t="s">
        <v>3021</v>
      </c>
      <c r="C265" s="428" t="s">
        <v>3022</v>
      </c>
      <c r="D265" s="429" t="s">
        <v>3023</v>
      </c>
    </row>
    <row r="266" spans="1:4" x14ac:dyDescent="0.25">
      <c r="A266" s="427">
        <v>263</v>
      </c>
      <c r="B266" s="428" t="s">
        <v>3024</v>
      </c>
      <c r="C266" s="428" t="s">
        <v>3025</v>
      </c>
      <c r="D266" s="429" t="s">
        <v>3026</v>
      </c>
    </row>
    <row r="267" spans="1:4" x14ac:dyDescent="0.25">
      <c r="A267" s="427">
        <v>264</v>
      </c>
      <c r="B267" s="428" t="s">
        <v>3027</v>
      </c>
      <c r="C267" s="428" t="s">
        <v>3028</v>
      </c>
      <c r="D267" s="429" t="s">
        <v>3029</v>
      </c>
    </row>
    <row r="268" spans="1:4" x14ac:dyDescent="0.25">
      <c r="A268" s="427">
        <v>265</v>
      </c>
      <c r="B268" s="428" t="s">
        <v>3030</v>
      </c>
      <c r="C268" s="428" t="s">
        <v>3031</v>
      </c>
      <c r="D268" s="429" t="s">
        <v>3032</v>
      </c>
    </row>
    <row r="269" spans="1:4" x14ac:dyDescent="0.25">
      <c r="A269" s="427">
        <v>266</v>
      </c>
      <c r="B269" s="428" t="s">
        <v>3033</v>
      </c>
      <c r="C269" s="428" t="s">
        <v>3034</v>
      </c>
      <c r="D269" s="429" t="s">
        <v>3035</v>
      </c>
    </row>
    <row r="270" spans="1:4" x14ac:dyDescent="0.25">
      <c r="A270" s="427">
        <v>267</v>
      </c>
      <c r="B270" s="428" t="s">
        <v>3036</v>
      </c>
      <c r="C270" s="428" t="s">
        <v>3037</v>
      </c>
      <c r="D270" s="429" t="s">
        <v>3038</v>
      </c>
    </row>
    <row r="271" spans="1:4" x14ac:dyDescent="0.25">
      <c r="A271" s="427">
        <v>268</v>
      </c>
      <c r="B271" s="428" t="s">
        <v>3039</v>
      </c>
      <c r="C271" s="428" t="s">
        <v>3040</v>
      </c>
      <c r="D271" s="429" t="s">
        <v>3041</v>
      </c>
    </row>
    <row r="272" spans="1:4" x14ac:dyDescent="0.25">
      <c r="A272" s="427">
        <v>269</v>
      </c>
      <c r="B272" s="428" t="s">
        <v>3042</v>
      </c>
      <c r="C272" s="428" t="s">
        <v>3043</v>
      </c>
      <c r="D272" s="429" t="s">
        <v>3044</v>
      </c>
    </row>
    <row r="273" spans="1:4" x14ac:dyDescent="0.25">
      <c r="A273" s="427">
        <v>270</v>
      </c>
      <c r="B273" s="428" t="s">
        <v>3045</v>
      </c>
      <c r="C273" s="428" t="s">
        <v>3046</v>
      </c>
      <c r="D273" s="429" t="s">
        <v>3047</v>
      </c>
    </row>
    <row r="274" spans="1:4" x14ac:dyDescent="0.25">
      <c r="A274" s="427">
        <v>271</v>
      </c>
      <c r="B274" s="428" t="s">
        <v>3048</v>
      </c>
      <c r="C274" s="428" t="s">
        <v>3049</v>
      </c>
      <c r="D274" s="429" t="s">
        <v>3050</v>
      </c>
    </row>
    <row r="275" spans="1:4" x14ac:dyDescent="0.25">
      <c r="A275" s="427">
        <v>272</v>
      </c>
      <c r="B275" s="428" t="s">
        <v>3051</v>
      </c>
      <c r="C275" s="428" t="s">
        <v>3052</v>
      </c>
      <c r="D275" s="429" t="s">
        <v>3053</v>
      </c>
    </row>
    <row r="276" spans="1:4" x14ac:dyDescent="0.25">
      <c r="A276" s="427">
        <v>273</v>
      </c>
      <c r="B276" s="428" t="s">
        <v>3054</v>
      </c>
      <c r="C276" s="428" t="s">
        <v>3055</v>
      </c>
      <c r="D276" s="429" t="s">
        <v>3056</v>
      </c>
    </row>
    <row r="277" spans="1:4" x14ac:dyDescent="0.25">
      <c r="A277" s="427">
        <v>274</v>
      </c>
      <c r="B277" s="428" t="s">
        <v>3010</v>
      </c>
      <c r="C277" s="428" t="s">
        <v>3057</v>
      </c>
      <c r="D277" s="429" t="s">
        <v>3058</v>
      </c>
    </row>
    <row r="278" spans="1:4" x14ac:dyDescent="0.25">
      <c r="A278" s="427">
        <v>275</v>
      </c>
      <c r="B278" s="428" t="s">
        <v>3059</v>
      </c>
      <c r="C278" s="428" t="s">
        <v>3060</v>
      </c>
      <c r="D278" s="429" t="s">
        <v>3061</v>
      </c>
    </row>
    <row r="279" spans="1:4" x14ac:dyDescent="0.25">
      <c r="A279" s="427">
        <v>276</v>
      </c>
      <c r="B279" s="428" t="s">
        <v>3062</v>
      </c>
      <c r="C279" s="428" t="s">
        <v>3063</v>
      </c>
      <c r="D279" s="429" t="s">
        <v>3064</v>
      </c>
    </row>
    <row r="280" spans="1:4" x14ac:dyDescent="0.25">
      <c r="A280" s="427">
        <v>277</v>
      </c>
      <c r="B280" s="428" t="s">
        <v>3065</v>
      </c>
      <c r="C280" s="428" t="s">
        <v>3066</v>
      </c>
      <c r="D280" s="429" t="s">
        <v>3067</v>
      </c>
    </row>
    <row r="281" spans="1:4" x14ac:dyDescent="0.25">
      <c r="A281" s="427">
        <v>278</v>
      </c>
      <c r="B281" s="428" t="s">
        <v>3068</v>
      </c>
      <c r="C281" s="428" t="s">
        <v>3069</v>
      </c>
      <c r="D281" s="429" t="s">
        <v>3070</v>
      </c>
    </row>
    <row r="282" spans="1:4" x14ac:dyDescent="0.25">
      <c r="A282" s="427">
        <v>279</v>
      </c>
      <c r="B282" s="428" t="s">
        <v>3071</v>
      </c>
      <c r="C282" s="428" t="s">
        <v>3072</v>
      </c>
      <c r="D282" s="429" t="s">
        <v>3073</v>
      </c>
    </row>
    <row r="283" spans="1:4" x14ac:dyDescent="0.25">
      <c r="A283" s="427">
        <v>280</v>
      </c>
      <c r="B283" s="428" t="s">
        <v>2861</v>
      </c>
      <c r="C283" s="428" t="s">
        <v>3074</v>
      </c>
      <c r="D283" s="429" t="s">
        <v>3075</v>
      </c>
    </row>
    <row r="284" spans="1:4" x14ac:dyDescent="0.25">
      <c r="A284" s="427">
        <v>281</v>
      </c>
      <c r="B284" s="428" t="s">
        <v>3076</v>
      </c>
      <c r="C284" s="428" t="s">
        <v>3077</v>
      </c>
      <c r="D284" s="429" t="s">
        <v>3078</v>
      </c>
    </row>
    <row r="285" spans="1:4" x14ac:dyDescent="0.25">
      <c r="A285" s="427">
        <v>282</v>
      </c>
      <c r="B285" s="428" t="s">
        <v>3079</v>
      </c>
      <c r="C285" s="428" t="s">
        <v>3080</v>
      </c>
      <c r="D285" s="429" t="s">
        <v>3081</v>
      </c>
    </row>
    <row r="286" spans="1:4" x14ac:dyDescent="0.25">
      <c r="A286" s="427">
        <v>283</v>
      </c>
      <c r="B286" s="428" t="s">
        <v>3082</v>
      </c>
      <c r="C286" s="428" t="s">
        <v>3083</v>
      </c>
      <c r="D286" s="429" t="s">
        <v>3084</v>
      </c>
    </row>
    <row r="287" spans="1:4" x14ac:dyDescent="0.25">
      <c r="A287" s="427">
        <v>284</v>
      </c>
      <c r="B287" s="428" t="s">
        <v>3085</v>
      </c>
      <c r="C287" s="428" t="s">
        <v>3086</v>
      </c>
      <c r="D287" s="429" t="s">
        <v>3087</v>
      </c>
    </row>
    <row r="288" spans="1:4" x14ac:dyDescent="0.25">
      <c r="A288" s="427">
        <v>285</v>
      </c>
      <c r="B288" s="428" t="s">
        <v>3088</v>
      </c>
      <c r="C288" s="428" t="s">
        <v>3089</v>
      </c>
      <c r="D288" s="429" t="s">
        <v>3090</v>
      </c>
    </row>
    <row r="289" spans="1:4" x14ac:dyDescent="0.25">
      <c r="A289" s="427">
        <v>286</v>
      </c>
      <c r="B289" s="428" t="s">
        <v>3091</v>
      </c>
      <c r="C289" s="428" t="s">
        <v>3092</v>
      </c>
      <c r="D289" s="429" t="s">
        <v>3093</v>
      </c>
    </row>
    <row r="290" spans="1:4" x14ac:dyDescent="0.25">
      <c r="A290" s="427">
        <v>287</v>
      </c>
      <c r="B290" s="428" t="s">
        <v>3094</v>
      </c>
      <c r="C290" s="428" t="s">
        <v>3095</v>
      </c>
      <c r="D290" s="429" t="s">
        <v>3096</v>
      </c>
    </row>
    <row r="291" spans="1:4" x14ac:dyDescent="0.25">
      <c r="A291" s="427">
        <v>288</v>
      </c>
      <c r="B291" s="428" t="s">
        <v>3097</v>
      </c>
      <c r="C291" s="428" t="s">
        <v>3098</v>
      </c>
      <c r="D291" s="429" t="s">
        <v>3099</v>
      </c>
    </row>
    <row r="292" spans="1:4" x14ac:dyDescent="0.25">
      <c r="A292" s="427">
        <v>289</v>
      </c>
      <c r="B292" s="428" t="s">
        <v>3100</v>
      </c>
      <c r="C292" s="428" t="s">
        <v>3101</v>
      </c>
      <c r="D292" s="429" t="s">
        <v>3102</v>
      </c>
    </row>
    <row r="293" spans="1:4" x14ac:dyDescent="0.25">
      <c r="A293" s="427">
        <v>290</v>
      </c>
      <c r="B293" s="428" t="s">
        <v>3103</v>
      </c>
      <c r="C293" s="428" t="s">
        <v>3104</v>
      </c>
      <c r="D293" s="429" t="s">
        <v>3105</v>
      </c>
    </row>
    <row r="294" spans="1:4" x14ac:dyDescent="0.25">
      <c r="A294" s="427">
        <v>291</v>
      </c>
      <c r="B294" s="428" t="s">
        <v>3106</v>
      </c>
      <c r="C294" s="428" t="s">
        <v>3107</v>
      </c>
      <c r="D294" s="429" t="s">
        <v>3108</v>
      </c>
    </row>
    <row r="295" spans="1:4" x14ac:dyDescent="0.25">
      <c r="A295" s="427">
        <v>292</v>
      </c>
      <c r="B295" s="428" t="s">
        <v>3109</v>
      </c>
      <c r="C295" s="428" t="s">
        <v>3110</v>
      </c>
      <c r="D295" s="429" t="s">
        <v>3111</v>
      </c>
    </row>
    <row r="296" spans="1:4" x14ac:dyDescent="0.25">
      <c r="A296" s="427">
        <v>293</v>
      </c>
      <c r="B296" s="428" t="s">
        <v>3112</v>
      </c>
      <c r="C296" s="428" t="s">
        <v>3113</v>
      </c>
      <c r="D296" s="429" t="s">
        <v>3114</v>
      </c>
    </row>
    <row r="297" spans="1:4" x14ac:dyDescent="0.25">
      <c r="A297" s="427">
        <v>294</v>
      </c>
      <c r="B297" s="428" t="s">
        <v>3115</v>
      </c>
      <c r="C297" s="428" t="s">
        <v>3116</v>
      </c>
      <c r="D297" s="429" t="s">
        <v>3117</v>
      </c>
    </row>
    <row r="298" spans="1:4" x14ac:dyDescent="0.25">
      <c r="A298" s="427">
        <v>295</v>
      </c>
      <c r="B298" s="428" t="s">
        <v>3118</v>
      </c>
      <c r="C298" s="428" t="s">
        <v>3119</v>
      </c>
      <c r="D298" s="429" t="s">
        <v>3120</v>
      </c>
    </row>
    <row r="299" spans="1:4" x14ac:dyDescent="0.25">
      <c r="A299" s="427">
        <v>296</v>
      </c>
      <c r="B299" s="428" t="s">
        <v>3121</v>
      </c>
      <c r="C299" s="428" t="s">
        <v>3122</v>
      </c>
      <c r="D299" s="429" t="s">
        <v>3123</v>
      </c>
    </row>
    <row r="300" spans="1:4" x14ac:dyDescent="0.25">
      <c r="A300" s="427">
        <v>297</v>
      </c>
      <c r="B300" s="428" t="s">
        <v>3124</v>
      </c>
      <c r="C300" s="428" t="s">
        <v>3125</v>
      </c>
      <c r="D300" s="429" t="s">
        <v>3126</v>
      </c>
    </row>
    <row r="301" spans="1:4" x14ac:dyDescent="0.25">
      <c r="A301" s="427">
        <v>298</v>
      </c>
      <c r="B301" s="428" t="s">
        <v>3127</v>
      </c>
      <c r="C301" s="428" t="s">
        <v>3128</v>
      </c>
      <c r="D301" s="429" t="s">
        <v>3129</v>
      </c>
    </row>
    <row r="302" spans="1:4" x14ac:dyDescent="0.25">
      <c r="A302" s="427">
        <v>299</v>
      </c>
      <c r="B302" s="428" t="s">
        <v>3130</v>
      </c>
      <c r="C302" s="428" t="s">
        <v>3131</v>
      </c>
      <c r="D302" s="429" t="s">
        <v>3132</v>
      </c>
    </row>
    <row r="303" spans="1:4" x14ac:dyDescent="0.25">
      <c r="A303" s="427">
        <v>300</v>
      </c>
      <c r="B303" s="428" t="s">
        <v>3133</v>
      </c>
      <c r="C303" s="428" t="s">
        <v>3134</v>
      </c>
      <c r="D303" s="429" t="s">
        <v>3135</v>
      </c>
    </row>
    <row r="304" spans="1:4" x14ac:dyDescent="0.25">
      <c r="A304" s="427">
        <v>301</v>
      </c>
      <c r="B304" s="428" t="s">
        <v>3136</v>
      </c>
      <c r="C304" s="428" t="s">
        <v>3137</v>
      </c>
      <c r="D304" s="429" t="s">
        <v>3138</v>
      </c>
    </row>
    <row r="305" spans="1:4" x14ac:dyDescent="0.25">
      <c r="A305" s="427">
        <v>302</v>
      </c>
      <c r="B305" s="428" t="s">
        <v>3139</v>
      </c>
      <c r="C305" s="428" t="s">
        <v>3140</v>
      </c>
      <c r="D305" s="429" t="s">
        <v>3141</v>
      </c>
    </row>
    <row r="306" spans="1:4" x14ac:dyDescent="0.25">
      <c r="A306" s="427">
        <v>303</v>
      </c>
      <c r="B306" s="428" t="s">
        <v>3142</v>
      </c>
      <c r="C306" s="428" t="s">
        <v>3143</v>
      </c>
      <c r="D306" s="429" t="s">
        <v>3144</v>
      </c>
    </row>
    <row r="307" spans="1:4" x14ac:dyDescent="0.25">
      <c r="A307" s="427">
        <v>304</v>
      </c>
      <c r="B307" s="428" t="s">
        <v>2861</v>
      </c>
      <c r="C307" s="428" t="s">
        <v>3145</v>
      </c>
      <c r="D307" s="429" t="s">
        <v>3146</v>
      </c>
    </row>
    <row r="308" spans="1:4" x14ac:dyDescent="0.25">
      <c r="A308" s="427">
        <v>305</v>
      </c>
      <c r="B308" s="428" t="s">
        <v>3147</v>
      </c>
      <c r="C308" s="428" t="s">
        <v>3148</v>
      </c>
      <c r="D308" s="429" t="s">
        <v>3149</v>
      </c>
    </row>
    <row r="309" spans="1:4" x14ac:dyDescent="0.25">
      <c r="A309" s="427">
        <v>306</v>
      </c>
      <c r="B309" s="428" t="s">
        <v>3150</v>
      </c>
      <c r="C309" s="428" t="s">
        <v>3151</v>
      </c>
      <c r="D309" s="429" t="s">
        <v>3152</v>
      </c>
    </row>
    <row r="310" spans="1:4" x14ac:dyDescent="0.25">
      <c r="A310" s="427">
        <v>307</v>
      </c>
      <c r="B310" s="428" t="s">
        <v>3153</v>
      </c>
      <c r="C310" s="428" t="s">
        <v>3154</v>
      </c>
      <c r="D310" s="429" t="s">
        <v>3155</v>
      </c>
    </row>
    <row r="311" spans="1:4" x14ac:dyDescent="0.25">
      <c r="A311" s="427">
        <v>308</v>
      </c>
      <c r="B311" s="428" t="s">
        <v>3156</v>
      </c>
      <c r="C311" s="428" t="s">
        <v>3157</v>
      </c>
      <c r="D311" s="429" t="s">
        <v>3158</v>
      </c>
    </row>
    <row r="312" spans="1:4" x14ac:dyDescent="0.25">
      <c r="A312" s="427">
        <v>309</v>
      </c>
      <c r="B312" s="428" t="s">
        <v>2861</v>
      </c>
      <c r="C312" s="428" t="s">
        <v>3159</v>
      </c>
      <c r="D312" s="429" t="s">
        <v>3160</v>
      </c>
    </row>
    <row r="313" spans="1:4" x14ac:dyDescent="0.25">
      <c r="A313" s="427">
        <v>310</v>
      </c>
      <c r="B313" s="428" t="s">
        <v>3147</v>
      </c>
      <c r="C313" s="428" t="s">
        <v>3161</v>
      </c>
      <c r="D313" s="429" t="s">
        <v>3162</v>
      </c>
    </row>
    <row r="314" spans="1:4" x14ac:dyDescent="0.25">
      <c r="A314" s="427">
        <v>311</v>
      </c>
      <c r="B314" s="428" t="s">
        <v>3163</v>
      </c>
      <c r="C314" s="428" t="s">
        <v>3164</v>
      </c>
      <c r="D314" s="429" t="s">
        <v>3165</v>
      </c>
    </row>
    <row r="315" spans="1:4" x14ac:dyDescent="0.25">
      <c r="A315" s="427">
        <v>312</v>
      </c>
      <c r="B315" s="428" t="s">
        <v>3124</v>
      </c>
      <c r="C315" s="428" t="s">
        <v>3166</v>
      </c>
      <c r="D315" s="429" t="s">
        <v>3167</v>
      </c>
    </row>
    <row r="316" spans="1:4" x14ac:dyDescent="0.25">
      <c r="A316" s="427">
        <v>313</v>
      </c>
      <c r="B316" s="428" t="s">
        <v>3168</v>
      </c>
      <c r="C316" s="428" t="s">
        <v>3169</v>
      </c>
      <c r="D316" s="429" t="s">
        <v>3170</v>
      </c>
    </row>
    <row r="317" spans="1:4" x14ac:dyDescent="0.25">
      <c r="A317" s="427">
        <v>314</v>
      </c>
      <c r="B317" s="428" t="s">
        <v>3171</v>
      </c>
      <c r="C317" s="428" t="s">
        <v>3172</v>
      </c>
      <c r="D317" s="429" t="s">
        <v>3173</v>
      </c>
    </row>
    <row r="318" spans="1:4" x14ac:dyDescent="0.25">
      <c r="A318" s="427">
        <v>315</v>
      </c>
      <c r="B318" s="428" t="s">
        <v>3174</v>
      </c>
      <c r="C318" s="428" t="s">
        <v>3175</v>
      </c>
      <c r="D318" s="429" t="s">
        <v>3176</v>
      </c>
    </row>
    <row r="319" spans="1:4" x14ac:dyDescent="0.25">
      <c r="A319" s="427">
        <v>316</v>
      </c>
      <c r="B319" s="428" t="s">
        <v>3177</v>
      </c>
      <c r="C319" s="428" t="s">
        <v>3178</v>
      </c>
      <c r="D319" s="429" t="s">
        <v>3179</v>
      </c>
    </row>
    <row r="320" spans="1:4" x14ac:dyDescent="0.25">
      <c r="A320" s="427">
        <v>317</v>
      </c>
      <c r="B320" s="428" t="s">
        <v>3180</v>
      </c>
      <c r="C320" s="428" t="s">
        <v>3181</v>
      </c>
      <c r="D320" s="429" t="s">
        <v>3182</v>
      </c>
    </row>
    <row r="321" spans="1:4" x14ac:dyDescent="0.25">
      <c r="A321" s="427">
        <v>318</v>
      </c>
      <c r="B321" s="428" t="s">
        <v>3183</v>
      </c>
      <c r="C321" s="428" t="s">
        <v>3184</v>
      </c>
      <c r="D321" s="429" t="s">
        <v>3185</v>
      </c>
    </row>
    <row r="322" spans="1:4" x14ac:dyDescent="0.25">
      <c r="A322" s="427">
        <v>319</v>
      </c>
      <c r="B322" s="428" t="s">
        <v>3186</v>
      </c>
      <c r="C322" s="428" t="s">
        <v>3187</v>
      </c>
      <c r="D322" s="429" t="s">
        <v>3188</v>
      </c>
    </row>
    <row r="323" spans="1:4" x14ac:dyDescent="0.25">
      <c r="A323" s="427">
        <v>320</v>
      </c>
      <c r="B323" s="428" t="s">
        <v>3189</v>
      </c>
      <c r="C323" s="428" t="s">
        <v>3190</v>
      </c>
      <c r="D323" s="429" t="s">
        <v>3191</v>
      </c>
    </row>
    <row r="324" spans="1:4" x14ac:dyDescent="0.25">
      <c r="A324" s="427">
        <v>321</v>
      </c>
      <c r="B324" s="428" t="s">
        <v>3192</v>
      </c>
      <c r="C324" s="428" t="s">
        <v>3193</v>
      </c>
      <c r="D324" s="429" t="s">
        <v>3194</v>
      </c>
    </row>
    <row r="325" spans="1:4" x14ac:dyDescent="0.25">
      <c r="A325" s="427">
        <v>322</v>
      </c>
      <c r="B325" s="428" t="s">
        <v>3195</v>
      </c>
      <c r="C325" s="428" t="s">
        <v>3196</v>
      </c>
      <c r="D325" s="429" t="s">
        <v>3197</v>
      </c>
    </row>
    <row r="326" spans="1:4" x14ac:dyDescent="0.25">
      <c r="A326" s="427">
        <v>323</v>
      </c>
      <c r="B326" s="428" t="s">
        <v>3198</v>
      </c>
      <c r="C326" s="428" t="s">
        <v>3199</v>
      </c>
      <c r="D326" s="429" t="s">
        <v>3200</v>
      </c>
    </row>
    <row r="327" spans="1:4" x14ac:dyDescent="0.25">
      <c r="A327" s="427">
        <v>324</v>
      </c>
      <c r="B327" s="428" t="s">
        <v>3201</v>
      </c>
      <c r="C327" s="428" t="s">
        <v>3202</v>
      </c>
      <c r="D327" s="429" t="s">
        <v>3203</v>
      </c>
    </row>
    <row r="328" spans="1:4" x14ac:dyDescent="0.25">
      <c r="A328" s="427">
        <v>325</v>
      </c>
      <c r="B328" s="428" t="s">
        <v>3204</v>
      </c>
      <c r="C328" s="428" t="s">
        <v>3205</v>
      </c>
      <c r="D328" s="429" t="s">
        <v>3206</v>
      </c>
    </row>
    <row r="329" spans="1:4" x14ac:dyDescent="0.25">
      <c r="A329" s="427">
        <v>326</v>
      </c>
      <c r="B329" s="428" t="s">
        <v>3207</v>
      </c>
      <c r="C329" s="428" t="s">
        <v>3208</v>
      </c>
      <c r="D329" s="429" t="s">
        <v>3209</v>
      </c>
    </row>
    <row r="330" spans="1:4" x14ac:dyDescent="0.25">
      <c r="A330" s="427">
        <v>327</v>
      </c>
      <c r="B330" s="428" t="s">
        <v>3210</v>
      </c>
      <c r="C330" s="428" t="s">
        <v>3211</v>
      </c>
      <c r="D330" s="429" t="s">
        <v>3212</v>
      </c>
    </row>
    <row r="331" spans="1:4" x14ac:dyDescent="0.25">
      <c r="A331" s="427">
        <v>328</v>
      </c>
      <c r="B331" s="428" t="s">
        <v>3213</v>
      </c>
      <c r="C331" s="428" t="s">
        <v>3214</v>
      </c>
      <c r="D331" s="429" t="s">
        <v>3215</v>
      </c>
    </row>
    <row r="332" spans="1:4" x14ac:dyDescent="0.25">
      <c r="A332" s="427">
        <v>329</v>
      </c>
      <c r="B332" s="428" t="s">
        <v>3216</v>
      </c>
      <c r="C332" s="428" t="s">
        <v>3217</v>
      </c>
      <c r="D332" s="429" t="s">
        <v>3218</v>
      </c>
    </row>
    <row r="333" spans="1:4" x14ac:dyDescent="0.25">
      <c r="A333" s="427">
        <v>330</v>
      </c>
      <c r="B333" s="428" t="s">
        <v>3219</v>
      </c>
      <c r="C333" s="428" t="s">
        <v>3220</v>
      </c>
      <c r="D333" s="429" t="s">
        <v>3221</v>
      </c>
    </row>
    <row r="334" spans="1:4" x14ac:dyDescent="0.25">
      <c r="A334" s="427">
        <v>331</v>
      </c>
      <c r="B334" s="428" t="s">
        <v>3222</v>
      </c>
      <c r="C334" s="428" t="s">
        <v>3223</v>
      </c>
      <c r="D334" s="429" t="s">
        <v>3224</v>
      </c>
    </row>
    <row r="335" spans="1:4" x14ac:dyDescent="0.25">
      <c r="A335" s="427">
        <v>332</v>
      </c>
      <c r="B335" s="428" t="s">
        <v>3225</v>
      </c>
      <c r="C335" s="428" t="s">
        <v>3226</v>
      </c>
      <c r="D335" s="429" t="s">
        <v>3227</v>
      </c>
    </row>
    <row r="336" spans="1:4" x14ac:dyDescent="0.25">
      <c r="A336" s="427">
        <v>333</v>
      </c>
      <c r="B336" s="428" t="s">
        <v>3228</v>
      </c>
      <c r="C336" s="428" t="s">
        <v>3229</v>
      </c>
      <c r="D336" s="429" t="s">
        <v>3230</v>
      </c>
    </row>
    <row r="337" spans="1:4" x14ac:dyDescent="0.25">
      <c r="A337" s="427">
        <v>334</v>
      </c>
      <c r="B337" s="428" t="s">
        <v>3231</v>
      </c>
      <c r="C337" s="428" t="s">
        <v>3232</v>
      </c>
      <c r="D337" s="429" t="s">
        <v>3233</v>
      </c>
    </row>
    <row r="338" spans="1:4" x14ac:dyDescent="0.25">
      <c r="A338" s="427">
        <v>335</v>
      </c>
      <c r="B338" s="428" t="s">
        <v>3234</v>
      </c>
      <c r="C338" s="428" t="s">
        <v>3235</v>
      </c>
      <c r="D338" s="429" t="s">
        <v>3236</v>
      </c>
    </row>
    <row r="339" spans="1:4" x14ac:dyDescent="0.25">
      <c r="A339" s="427">
        <v>336</v>
      </c>
      <c r="B339" s="428" t="s">
        <v>3234</v>
      </c>
      <c r="C339" s="428" t="s">
        <v>3237</v>
      </c>
      <c r="D339" s="429" t="s">
        <v>3238</v>
      </c>
    </row>
    <row r="340" spans="1:4" x14ac:dyDescent="0.25">
      <c r="A340" s="427">
        <v>337</v>
      </c>
      <c r="B340" s="428" t="s">
        <v>3239</v>
      </c>
      <c r="C340" s="428" t="s">
        <v>3240</v>
      </c>
      <c r="D340" s="429" t="s">
        <v>3241</v>
      </c>
    </row>
    <row r="341" spans="1:4" x14ac:dyDescent="0.25">
      <c r="A341" s="427">
        <v>338</v>
      </c>
      <c r="B341" s="428" t="s">
        <v>3242</v>
      </c>
      <c r="C341" s="428" t="s">
        <v>3243</v>
      </c>
      <c r="D341" s="429" t="s">
        <v>3244</v>
      </c>
    </row>
    <row r="342" spans="1:4" x14ac:dyDescent="0.25">
      <c r="A342" s="427">
        <v>339</v>
      </c>
      <c r="B342" s="428" t="s">
        <v>3245</v>
      </c>
      <c r="C342" s="428" t="s">
        <v>3246</v>
      </c>
      <c r="D342" s="429" t="s">
        <v>3247</v>
      </c>
    </row>
    <row r="343" spans="1:4" x14ac:dyDescent="0.25">
      <c r="A343" s="427">
        <v>340</v>
      </c>
      <c r="B343" s="428" t="s">
        <v>3248</v>
      </c>
      <c r="C343" s="428" t="s">
        <v>3249</v>
      </c>
      <c r="D343" s="429" t="s">
        <v>3250</v>
      </c>
    </row>
    <row r="344" spans="1:4" x14ac:dyDescent="0.25">
      <c r="A344" s="427">
        <v>341</v>
      </c>
      <c r="B344" s="428" t="s">
        <v>2775</v>
      </c>
      <c r="C344" s="428" t="s">
        <v>3251</v>
      </c>
      <c r="D344" s="429" t="s">
        <v>3252</v>
      </c>
    </row>
    <row r="345" spans="1:4" x14ac:dyDescent="0.25">
      <c r="A345" s="427">
        <v>342</v>
      </c>
      <c r="B345" s="428" t="s">
        <v>3253</v>
      </c>
      <c r="C345" s="428" t="s">
        <v>3254</v>
      </c>
      <c r="D345" s="429" t="s">
        <v>3255</v>
      </c>
    </row>
    <row r="346" spans="1:4" x14ac:dyDescent="0.25">
      <c r="A346" s="427">
        <v>343</v>
      </c>
      <c r="B346" s="428" t="s">
        <v>3256</v>
      </c>
      <c r="C346" s="428" t="s">
        <v>3257</v>
      </c>
      <c r="D346" s="429" t="s">
        <v>3258</v>
      </c>
    </row>
    <row r="347" spans="1:4" x14ac:dyDescent="0.25">
      <c r="A347" s="427">
        <v>344</v>
      </c>
      <c r="B347" s="428" t="s">
        <v>3076</v>
      </c>
      <c r="C347" s="428" t="s">
        <v>3259</v>
      </c>
      <c r="D347" s="429" t="s">
        <v>3260</v>
      </c>
    </row>
    <row r="348" spans="1:4" x14ac:dyDescent="0.25">
      <c r="A348" s="427">
        <v>345</v>
      </c>
      <c r="B348" s="428" t="s">
        <v>3261</v>
      </c>
      <c r="C348" s="428" t="s">
        <v>3262</v>
      </c>
      <c r="D348" s="429" t="s">
        <v>3263</v>
      </c>
    </row>
    <row r="349" spans="1:4" x14ac:dyDescent="0.25">
      <c r="A349" s="427">
        <v>346</v>
      </c>
      <c r="B349" s="428" t="s">
        <v>3147</v>
      </c>
      <c r="C349" s="428" t="s">
        <v>3264</v>
      </c>
      <c r="D349" s="429" t="s">
        <v>3265</v>
      </c>
    </row>
    <row r="350" spans="1:4" x14ac:dyDescent="0.25">
      <c r="A350" s="427">
        <v>347</v>
      </c>
      <c r="B350" s="428" t="s">
        <v>3266</v>
      </c>
      <c r="C350" s="428" t="s">
        <v>3267</v>
      </c>
      <c r="D350" s="429" t="s">
        <v>3268</v>
      </c>
    </row>
    <row r="351" spans="1:4" x14ac:dyDescent="0.25">
      <c r="A351" s="427">
        <v>348</v>
      </c>
      <c r="B351" s="428" t="s">
        <v>3269</v>
      </c>
      <c r="C351" s="428" t="s">
        <v>3270</v>
      </c>
      <c r="D351" s="429" t="s">
        <v>3271</v>
      </c>
    </row>
    <row r="352" spans="1:4" x14ac:dyDescent="0.25">
      <c r="A352" s="427">
        <v>349</v>
      </c>
      <c r="B352" s="428" t="s">
        <v>3272</v>
      </c>
      <c r="C352" s="428" t="s">
        <v>3273</v>
      </c>
      <c r="D352" s="429" t="s">
        <v>3274</v>
      </c>
    </row>
    <row r="353" spans="1:4" x14ac:dyDescent="0.25">
      <c r="A353" s="427">
        <v>350</v>
      </c>
      <c r="B353" s="428" t="s">
        <v>3275</v>
      </c>
      <c r="C353" s="428" t="s">
        <v>3276</v>
      </c>
      <c r="D353" s="429" t="s">
        <v>3277</v>
      </c>
    </row>
    <row r="354" spans="1:4" x14ac:dyDescent="0.25">
      <c r="A354" s="427">
        <v>351</v>
      </c>
      <c r="B354" s="428" t="s">
        <v>3278</v>
      </c>
      <c r="C354" s="428" t="s">
        <v>3279</v>
      </c>
      <c r="D354" s="429" t="s">
        <v>3280</v>
      </c>
    </row>
    <row r="355" spans="1:4" x14ac:dyDescent="0.25">
      <c r="A355" s="427">
        <v>352</v>
      </c>
      <c r="B355" s="428" t="s">
        <v>2861</v>
      </c>
      <c r="C355" s="428" t="s">
        <v>3281</v>
      </c>
      <c r="D355" s="429" t="s">
        <v>3282</v>
      </c>
    </row>
    <row r="356" spans="1:4" x14ac:dyDescent="0.25">
      <c r="A356" s="427">
        <v>353</v>
      </c>
      <c r="B356" s="428" t="s">
        <v>3283</v>
      </c>
      <c r="C356" s="428" t="s">
        <v>3284</v>
      </c>
      <c r="D356" s="429" t="s">
        <v>3285</v>
      </c>
    </row>
    <row r="357" spans="1:4" x14ac:dyDescent="0.25">
      <c r="A357" s="427">
        <v>354</v>
      </c>
      <c r="B357" s="428" t="s">
        <v>3286</v>
      </c>
      <c r="C357" s="428" t="s">
        <v>3287</v>
      </c>
      <c r="D357" s="429" t="s">
        <v>3288</v>
      </c>
    </row>
    <row r="358" spans="1:4" x14ac:dyDescent="0.25">
      <c r="A358" s="427">
        <v>355</v>
      </c>
      <c r="B358" s="428" t="s">
        <v>3289</v>
      </c>
      <c r="C358" s="428" t="s">
        <v>3290</v>
      </c>
      <c r="D358" s="429" t="s">
        <v>3291</v>
      </c>
    </row>
    <row r="359" spans="1:4" x14ac:dyDescent="0.25">
      <c r="A359" s="427">
        <v>356</v>
      </c>
      <c r="B359" s="428" t="s">
        <v>3292</v>
      </c>
      <c r="C359" s="428" t="s">
        <v>3293</v>
      </c>
      <c r="D359" s="429" t="s">
        <v>3294</v>
      </c>
    </row>
    <row r="360" spans="1:4" x14ac:dyDescent="0.25">
      <c r="A360" s="427">
        <v>357</v>
      </c>
      <c r="B360" s="428" t="s">
        <v>3295</v>
      </c>
      <c r="C360" s="428" t="s">
        <v>3296</v>
      </c>
      <c r="D360" s="429" t="s">
        <v>3297</v>
      </c>
    </row>
    <row r="361" spans="1:4" x14ac:dyDescent="0.25">
      <c r="A361" s="427">
        <v>358</v>
      </c>
      <c r="B361" s="428" t="s">
        <v>3298</v>
      </c>
      <c r="C361" s="428" t="s">
        <v>3299</v>
      </c>
      <c r="D361" s="429" t="s">
        <v>3300</v>
      </c>
    </row>
    <row r="362" spans="1:4" x14ac:dyDescent="0.25">
      <c r="A362" s="427">
        <v>359</v>
      </c>
      <c r="B362" s="428" t="s">
        <v>3301</v>
      </c>
      <c r="C362" s="428" t="s">
        <v>3302</v>
      </c>
      <c r="D362" s="429" t="s">
        <v>3303</v>
      </c>
    </row>
    <row r="363" spans="1:4" x14ac:dyDescent="0.25">
      <c r="A363" s="427">
        <v>360</v>
      </c>
      <c r="B363" s="428" t="s">
        <v>3304</v>
      </c>
      <c r="C363" s="428" t="s">
        <v>3305</v>
      </c>
      <c r="D363" s="429" t="s">
        <v>3300</v>
      </c>
    </row>
    <row r="364" spans="1:4" x14ac:dyDescent="0.25">
      <c r="A364" s="427">
        <v>361</v>
      </c>
      <c r="B364" s="428" t="s">
        <v>3306</v>
      </c>
      <c r="C364" s="428" t="s">
        <v>3307</v>
      </c>
      <c r="D364" s="429" t="s">
        <v>3308</v>
      </c>
    </row>
    <row r="365" spans="1:4" x14ac:dyDescent="0.25">
      <c r="A365" s="427">
        <v>362</v>
      </c>
      <c r="B365" s="428" t="s">
        <v>3309</v>
      </c>
      <c r="C365" s="428" t="s">
        <v>3310</v>
      </c>
      <c r="D365" s="429" t="s">
        <v>3311</v>
      </c>
    </row>
    <row r="366" spans="1:4" x14ac:dyDescent="0.25">
      <c r="A366" s="427">
        <v>363</v>
      </c>
      <c r="B366" s="428" t="s">
        <v>3312</v>
      </c>
      <c r="C366" s="428" t="s">
        <v>3313</v>
      </c>
      <c r="D366" s="429" t="s">
        <v>3314</v>
      </c>
    </row>
    <row r="367" spans="1:4" x14ac:dyDescent="0.25">
      <c r="A367" s="427">
        <v>364</v>
      </c>
      <c r="B367" s="428" t="s">
        <v>3315</v>
      </c>
      <c r="C367" s="428" t="s">
        <v>3316</v>
      </c>
      <c r="D367" s="429" t="s">
        <v>3317</v>
      </c>
    </row>
    <row r="368" spans="1:4" x14ac:dyDescent="0.25">
      <c r="A368" s="427">
        <v>365</v>
      </c>
      <c r="B368" s="428" t="s">
        <v>2775</v>
      </c>
      <c r="C368" s="428" t="s">
        <v>3318</v>
      </c>
      <c r="D368" s="429" t="s">
        <v>3319</v>
      </c>
    </row>
    <row r="369" spans="1:4" x14ac:dyDescent="0.25">
      <c r="A369" s="427">
        <v>366</v>
      </c>
      <c r="B369" s="428" t="s">
        <v>3320</v>
      </c>
      <c r="C369" s="428" t="s">
        <v>3321</v>
      </c>
      <c r="D369" s="429" t="s">
        <v>3322</v>
      </c>
    </row>
    <row r="370" spans="1:4" x14ac:dyDescent="0.25">
      <c r="A370" s="427">
        <v>367</v>
      </c>
      <c r="B370" s="428" t="s">
        <v>3323</v>
      </c>
      <c r="C370" s="428" t="s">
        <v>3324</v>
      </c>
      <c r="D370" s="429" t="s">
        <v>3325</v>
      </c>
    </row>
    <row r="371" spans="1:4" x14ac:dyDescent="0.25">
      <c r="A371" s="427">
        <v>368</v>
      </c>
      <c r="B371" s="428" t="s">
        <v>3326</v>
      </c>
      <c r="C371" s="428" t="s">
        <v>3327</v>
      </c>
      <c r="D371" s="429" t="s">
        <v>3328</v>
      </c>
    </row>
    <row r="372" spans="1:4" x14ac:dyDescent="0.25">
      <c r="A372" s="427">
        <v>369</v>
      </c>
      <c r="B372" s="428" t="s">
        <v>3329</v>
      </c>
      <c r="C372" s="428" t="s">
        <v>3330</v>
      </c>
      <c r="D372" s="429" t="s">
        <v>3331</v>
      </c>
    </row>
    <row r="373" spans="1:4" x14ac:dyDescent="0.25">
      <c r="A373" s="427">
        <v>370</v>
      </c>
      <c r="B373" s="428" t="s">
        <v>3332</v>
      </c>
      <c r="C373" s="428" t="s">
        <v>3333</v>
      </c>
      <c r="D373" s="429" t="s">
        <v>3334</v>
      </c>
    </row>
    <row r="374" spans="1:4" x14ac:dyDescent="0.25">
      <c r="A374" s="427">
        <v>371</v>
      </c>
      <c r="B374" s="428" t="s">
        <v>3335</v>
      </c>
      <c r="C374" s="428" t="s">
        <v>3336</v>
      </c>
      <c r="D374" s="429" t="s">
        <v>3337</v>
      </c>
    </row>
    <row r="375" spans="1:4" x14ac:dyDescent="0.25">
      <c r="A375" s="427">
        <v>372</v>
      </c>
      <c r="B375" s="428" t="s">
        <v>3338</v>
      </c>
      <c r="C375" s="428" t="s">
        <v>3339</v>
      </c>
      <c r="D375" s="429" t="s">
        <v>3340</v>
      </c>
    </row>
    <row r="376" spans="1:4" x14ac:dyDescent="0.25">
      <c r="A376" s="427">
        <v>373</v>
      </c>
      <c r="B376" s="428" t="s">
        <v>3341</v>
      </c>
      <c r="C376" s="428" t="s">
        <v>3342</v>
      </c>
      <c r="D376" s="429" t="s">
        <v>3343</v>
      </c>
    </row>
    <row r="377" spans="1:4" x14ac:dyDescent="0.25">
      <c r="A377" s="427">
        <v>374</v>
      </c>
      <c r="B377" s="428" t="s">
        <v>3344</v>
      </c>
      <c r="C377" s="428" t="s">
        <v>3345</v>
      </c>
      <c r="D377" s="429" t="s">
        <v>3346</v>
      </c>
    </row>
    <row r="378" spans="1:4" x14ac:dyDescent="0.25">
      <c r="A378" s="427">
        <v>375</v>
      </c>
      <c r="B378" s="428" t="s">
        <v>3347</v>
      </c>
      <c r="C378" s="428" t="s">
        <v>3348</v>
      </c>
      <c r="D378" s="429" t="s">
        <v>3349</v>
      </c>
    </row>
    <row r="379" spans="1:4" x14ac:dyDescent="0.25">
      <c r="A379" s="427">
        <v>376</v>
      </c>
      <c r="B379" s="428" t="s">
        <v>3350</v>
      </c>
      <c r="C379" s="428" t="s">
        <v>3351</v>
      </c>
      <c r="D379" s="429" t="s">
        <v>3352</v>
      </c>
    </row>
    <row r="380" spans="1:4" x14ac:dyDescent="0.25">
      <c r="A380" s="427">
        <v>377</v>
      </c>
      <c r="B380" s="428" t="s">
        <v>3353</v>
      </c>
      <c r="C380" s="428" t="s">
        <v>3354</v>
      </c>
      <c r="D380" s="429" t="s">
        <v>3355</v>
      </c>
    </row>
    <row r="381" spans="1:4" x14ac:dyDescent="0.25">
      <c r="A381" s="427">
        <v>378</v>
      </c>
      <c r="B381" s="428" t="s">
        <v>3356</v>
      </c>
      <c r="C381" s="428" t="s">
        <v>3357</v>
      </c>
      <c r="D381" s="429" t="s">
        <v>3358</v>
      </c>
    </row>
    <row r="382" spans="1:4" x14ac:dyDescent="0.25">
      <c r="A382" s="427">
        <v>379</v>
      </c>
      <c r="B382" s="428" t="s">
        <v>3359</v>
      </c>
      <c r="C382" s="428" t="s">
        <v>3360</v>
      </c>
      <c r="D382" s="429" t="s">
        <v>3361</v>
      </c>
    </row>
    <row r="383" spans="1:4" x14ac:dyDescent="0.25">
      <c r="A383" s="427">
        <v>380</v>
      </c>
      <c r="B383" s="428" t="s">
        <v>3344</v>
      </c>
      <c r="C383" s="428" t="s">
        <v>3362</v>
      </c>
      <c r="D383" s="429" t="s">
        <v>3363</v>
      </c>
    </row>
    <row r="384" spans="1:4" x14ac:dyDescent="0.25">
      <c r="A384" s="427">
        <v>381</v>
      </c>
      <c r="B384" s="428" t="s">
        <v>3364</v>
      </c>
      <c r="C384" s="428" t="s">
        <v>3365</v>
      </c>
      <c r="D384" s="429" t="s">
        <v>3366</v>
      </c>
    </row>
    <row r="385" spans="1:4" x14ac:dyDescent="0.25">
      <c r="A385" s="427">
        <v>382</v>
      </c>
      <c r="B385" s="428" t="s">
        <v>3367</v>
      </c>
      <c r="C385" s="428" t="s">
        <v>3368</v>
      </c>
      <c r="D385" s="429" t="s">
        <v>2912</v>
      </c>
    </row>
    <row r="386" spans="1:4" x14ac:dyDescent="0.25">
      <c r="A386" s="427">
        <v>383</v>
      </c>
      <c r="B386" s="428" t="s">
        <v>3344</v>
      </c>
      <c r="C386" s="428" t="s">
        <v>3369</v>
      </c>
      <c r="D386" s="429" t="s">
        <v>3370</v>
      </c>
    </row>
    <row r="387" spans="1:4" x14ac:dyDescent="0.25">
      <c r="A387" s="427">
        <v>384</v>
      </c>
      <c r="B387" s="428" t="s">
        <v>3371</v>
      </c>
      <c r="C387" s="428" t="s">
        <v>3372</v>
      </c>
      <c r="D387" s="429" t="s">
        <v>3373</v>
      </c>
    </row>
    <row r="388" spans="1:4" x14ac:dyDescent="0.25">
      <c r="A388" s="427">
        <v>385</v>
      </c>
      <c r="B388" s="428" t="s">
        <v>3374</v>
      </c>
      <c r="C388" s="428" t="s">
        <v>3375</v>
      </c>
      <c r="D388" s="429" t="s">
        <v>3376</v>
      </c>
    </row>
    <row r="389" spans="1:4" x14ac:dyDescent="0.25">
      <c r="A389" s="427">
        <v>386</v>
      </c>
      <c r="B389" s="428" t="s">
        <v>3377</v>
      </c>
      <c r="C389" s="428" t="s">
        <v>3378</v>
      </c>
      <c r="D389" s="429" t="s">
        <v>3379</v>
      </c>
    </row>
    <row r="390" spans="1:4" x14ac:dyDescent="0.25">
      <c r="A390" s="427">
        <v>387</v>
      </c>
      <c r="B390" s="428" t="s">
        <v>3380</v>
      </c>
      <c r="C390" s="428" t="s">
        <v>3381</v>
      </c>
      <c r="D390" s="429" t="s">
        <v>3382</v>
      </c>
    </row>
    <row r="391" spans="1:4" x14ac:dyDescent="0.25">
      <c r="A391" s="427">
        <v>388</v>
      </c>
      <c r="B391" s="428" t="s">
        <v>3383</v>
      </c>
      <c r="C391" s="428" t="s">
        <v>3384</v>
      </c>
      <c r="D391" s="429" t="s">
        <v>3385</v>
      </c>
    </row>
    <row r="392" spans="1:4" x14ac:dyDescent="0.25">
      <c r="A392" s="427">
        <v>389</v>
      </c>
      <c r="B392" s="428" t="s">
        <v>3386</v>
      </c>
      <c r="C392" s="428" t="s">
        <v>3387</v>
      </c>
      <c r="D392" s="429" t="s">
        <v>3388</v>
      </c>
    </row>
    <row r="393" spans="1:4" x14ac:dyDescent="0.25">
      <c r="A393" s="427">
        <v>390</v>
      </c>
      <c r="B393" s="428" t="s">
        <v>3389</v>
      </c>
      <c r="C393" s="428" t="s">
        <v>3390</v>
      </c>
      <c r="D393" s="429" t="s">
        <v>3391</v>
      </c>
    </row>
    <row r="394" spans="1:4" x14ac:dyDescent="0.25">
      <c r="A394" s="427">
        <v>391</v>
      </c>
      <c r="B394" s="428" t="s">
        <v>3315</v>
      </c>
      <c r="C394" s="428" t="s">
        <v>3392</v>
      </c>
      <c r="D394" s="429" t="s">
        <v>3393</v>
      </c>
    </row>
    <row r="395" spans="1:4" x14ac:dyDescent="0.25">
      <c r="A395" s="427">
        <v>392</v>
      </c>
      <c r="B395" s="428" t="s">
        <v>3394</v>
      </c>
      <c r="C395" s="428" t="s">
        <v>2870</v>
      </c>
      <c r="D395" s="429" t="s">
        <v>3395</v>
      </c>
    </row>
    <row r="396" spans="1:4" x14ac:dyDescent="0.25">
      <c r="A396" s="427">
        <v>393</v>
      </c>
      <c r="B396" s="428" t="s">
        <v>3364</v>
      </c>
      <c r="C396" s="428" t="s">
        <v>3396</v>
      </c>
      <c r="D396" s="429" t="s">
        <v>3397</v>
      </c>
    </row>
    <row r="397" spans="1:4" x14ac:dyDescent="0.25">
      <c r="A397" s="427">
        <v>394</v>
      </c>
      <c r="B397" s="428" t="s">
        <v>3398</v>
      </c>
      <c r="C397" s="428" t="s">
        <v>3399</v>
      </c>
      <c r="D397" s="429" t="s">
        <v>3400</v>
      </c>
    </row>
    <row r="398" spans="1:4" x14ac:dyDescent="0.25">
      <c r="A398" s="427">
        <v>395</v>
      </c>
      <c r="B398" s="428" t="s">
        <v>3127</v>
      </c>
      <c r="C398" s="428" t="s">
        <v>3401</v>
      </c>
      <c r="D398" s="429" t="s">
        <v>3402</v>
      </c>
    </row>
    <row r="399" spans="1:4" x14ac:dyDescent="0.25">
      <c r="A399" s="427">
        <v>396</v>
      </c>
      <c r="B399" s="428" t="s">
        <v>3403</v>
      </c>
      <c r="C399" s="428" t="s">
        <v>3404</v>
      </c>
      <c r="D399" s="429" t="s">
        <v>3405</v>
      </c>
    </row>
    <row r="400" spans="1:4" x14ac:dyDescent="0.25">
      <c r="A400" s="427">
        <v>397</v>
      </c>
      <c r="B400" s="428" t="s">
        <v>3406</v>
      </c>
      <c r="C400" s="428" t="s">
        <v>3407</v>
      </c>
      <c r="D400" s="429" t="s">
        <v>3408</v>
      </c>
    </row>
    <row r="401" spans="1:4" x14ac:dyDescent="0.25">
      <c r="A401" s="427">
        <v>398</v>
      </c>
      <c r="B401" s="428" t="s">
        <v>3409</v>
      </c>
      <c r="C401" s="428" t="s">
        <v>3410</v>
      </c>
      <c r="D401" s="429" t="s">
        <v>3411</v>
      </c>
    </row>
    <row r="402" spans="1:4" x14ac:dyDescent="0.25">
      <c r="A402" s="427">
        <v>399</v>
      </c>
      <c r="B402" s="428" t="s">
        <v>3412</v>
      </c>
      <c r="C402" s="428" t="s">
        <v>3413</v>
      </c>
      <c r="D402" s="429" t="s">
        <v>3414</v>
      </c>
    </row>
    <row r="403" spans="1:4" x14ac:dyDescent="0.25">
      <c r="A403" s="427">
        <v>400</v>
      </c>
      <c r="B403" s="428" t="s">
        <v>3415</v>
      </c>
      <c r="C403" s="428" t="s">
        <v>3416</v>
      </c>
      <c r="D403" s="429" t="s">
        <v>3417</v>
      </c>
    </row>
    <row r="404" spans="1:4" x14ac:dyDescent="0.25">
      <c r="A404" s="427">
        <v>401</v>
      </c>
      <c r="B404" s="428" t="s">
        <v>3418</v>
      </c>
      <c r="C404" s="428" t="s">
        <v>3419</v>
      </c>
      <c r="D404" s="429" t="s">
        <v>3420</v>
      </c>
    </row>
    <row r="405" spans="1:4" x14ac:dyDescent="0.25">
      <c r="A405" s="427">
        <v>402</v>
      </c>
      <c r="B405" s="428" t="s">
        <v>3421</v>
      </c>
      <c r="C405" s="428" t="s">
        <v>3422</v>
      </c>
      <c r="D405" s="429" t="s">
        <v>3423</v>
      </c>
    </row>
    <row r="406" spans="1:4" x14ac:dyDescent="0.25">
      <c r="A406" s="427">
        <v>403</v>
      </c>
      <c r="B406" s="428" t="s">
        <v>3424</v>
      </c>
      <c r="C406" s="428" t="s">
        <v>3425</v>
      </c>
      <c r="D406" s="429" t="s">
        <v>3426</v>
      </c>
    </row>
    <row r="407" spans="1:4" x14ac:dyDescent="0.25">
      <c r="A407" s="427">
        <v>404</v>
      </c>
      <c r="B407" s="428" t="s">
        <v>3427</v>
      </c>
      <c r="C407" s="428" t="s">
        <v>3428</v>
      </c>
      <c r="D407" s="429" t="s">
        <v>3429</v>
      </c>
    </row>
    <row r="408" spans="1:4" x14ac:dyDescent="0.25">
      <c r="A408" s="427">
        <v>405</v>
      </c>
      <c r="B408" s="428" t="s">
        <v>3430</v>
      </c>
      <c r="C408" s="428" t="s">
        <v>3431</v>
      </c>
      <c r="D408" s="429" t="s">
        <v>3432</v>
      </c>
    </row>
    <row r="409" spans="1:4" x14ac:dyDescent="0.25">
      <c r="A409" s="427">
        <v>406</v>
      </c>
      <c r="B409" s="428" t="s">
        <v>3433</v>
      </c>
      <c r="C409" s="428" t="s">
        <v>3434</v>
      </c>
      <c r="D409" s="429" t="s">
        <v>3435</v>
      </c>
    </row>
    <row r="410" spans="1:4" x14ac:dyDescent="0.25">
      <c r="A410" s="427">
        <v>407</v>
      </c>
      <c r="B410" s="428" t="s">
        <v>3436</v>
      </c>
      <c r="C410" s="428" t="s">
        <v>3437</v>
      </c>
      <c r="D410" s="429" t="s">
        <v>3438</v>
      </c>
    </row>
    <row r="411" spans="1:4" x14ac:dyDescent="0.25">
      <c r="A411" s="427">
        <v>408</v>
      </c>
      <c r="B411" s="428" t="s">
        <v>3439</v>
      </c>
      <c r="C411" s="428" t="s">
        <v>3440</v>
      </c>
      <c r="D411" s="429" t="s">
        <v>3441</v>
      </c>
    </row>
    <row r="412" spans="1:4" x14ac:dyDescent="0.25">
      <c r="A412" s="427">
        <v>409</v>
      </c>
      <c r="B412" s="428" t="s">
        <v>3442</v>
      </c>
      <c r="C412" s="428" t="s">
        <v>3443</v>
      </c>
      <c r="D412" s="429" t="s">
        <v>3444</v>
      </c>
    </row>
    <row r="413" spans="1:4" x14ac:dyDescent="0.25">
      <c r="A413" s="427">
        <v>410</v>
      </c>
      <c r="B413" s="428" t="s">
        <v>3445</v>
      </c>
      <c r="C413" s="428" t="s">
        <v>3446</v>
      </c>
      <c r="D413" s="429" t="s">
        <v>3447</v>
      </c>
    </row>
    <row r="414" spans="1:4" x14ac:dyDescent="0.25">
      <c r="A414" s="427">
        <v>411</v>
      </c>
      <c r="B414" s="428" t="s">
        <v>3448</v>
      </c>
      <c r="C414" s="428" t="s">
        <v>3449</v>
      </c>
      <c r="D414" s="429" t="s">
        <v>3450</v>
      </c>
    </row>
    <row r="415" spans="1:4" x14ac:dyDescent="0.25">
      <c r="A415" s="427">
        <v>412</v>
      </c>
      <c r="B415" s="428" t="s">
        <v>3451</v>
      </c>
      <c r="C415" s="428" t="s">
        <v>3452</v>
      </c>
      <c r="D415" s="429" t="s">
        <v>3453</v>
      </c>
    </row>
    <row r="416" spans="1:4" x14ac:dyDescent="0.25">
      <c r="A416" s="427">
        <v>413</v>
      </c>
      <c r="B416" s="428" t="s">
        <v>3454</v>
      </c>
      <c r="C416" s="428" t="s">
        <v>3455</v>
      </c>
      <c r="D416" s="429" t="s">
        <v>3456</v>
      </c>
    </row>
    <row r="417" spans="1:4" x14ac:dyDescent="0.25">
      <c r="A417" s="427">
        <v>414</v>
      </c>
      <c r="B417" s="428" t="s">
        <v>3457</v>
      </c>
      <c r="C417" s="428" t="s">
        <v>3458</v>
      </c>
      <c r="D417" s="429" t="s">
        <v>3459</v>
      </c>
    </row>
    <row r="418" spans="1:4" x14ac:dyDescent="0.25">
      <c r="A418" s="427">
        <v>415</v>
      </c>
      <c r="B418" s="428" t="s">
        <v>3460</v>
      </c>
      <c r="C418" s="428" t="s">
        <v>3461</v>
      </c>
      <c r="D418" s="429" t="s">
        <v>3462</v>
      </c>
    </row>
    <row r="419" spans="1:4" x14ac:dyDescent="0.25">
      <c r="A419" s="427">
        <v>416</v>
      </c>
      <c r="B419" s="428" t="s">
        <v>3463</v>
      </c>
      <c r="C419" s="428" t="s">
        <v>3464</v>
      </c>
      <c r="D419" s="429" t="s">
        <v>3465</v>
      </c>
    </row>
    <row r="420" spans="1:4" x14ac:dyDescent="0.25">
      <c r="A420" s="427">
        <v>417</v>
      </c>
      <c r="B420" s="428" t="s">
        <v>3466</v>
      </c>
      <c r="C420" s="428" t="s">
        <v>3467</v>
      </c>
      <c r="D420" s="429" t="s">
        <v>3468</v>
      </c>
    </row>
    <row r="421" spans="1:4" x14ac:dyDescent="0.25">
      <c r="A421" s="427">
        <v>418</v>
      </c>
      <c r="B421" s="428" t="s">
        <v>3469</v>
      </c>
      <c r="C421" s="428" t="s">
        <v>3470</v>
      </c>
      <c r="D421" s="429" t="s">
        <v>3471</v>
      </c>
    </row>
    <row r="422" spans="1:4" x14ac:dyDescent="0.25">
      <c r="A422" s="427">
        <v>419</v>
      </c>
      <c r="B422" s="428" t="s">
        <v>3472</v>
      </c>
      <c r="C422" s="428" t="s">
        <v>3473</v>
      </c>
      <c r="D422" s="429" t="s">
        <v>3474</v>
      </c>
    </row>
    <row r="423" spans="1:4" x14ac:dyDescent="0.25">
      <c r="A423" s="427">
        <v>420</v>
      </c>
      <c r="B423" s="428" t="s">
        <v>3475</v>
      </c>
      <c r="C423" s="428" t="s">
        <v>3476</v>
      </c>
      <c r="D423" s="429" t="s">
        <v>3477</v>
      </c>
    </row>
    <row r="424" spans="1:4" x14ac:dyDescent="0.25">
      <c r="A424" s="427">
        <v>421</v>
      </c>
      <c r="B424" s="428" t="s">
        <v>3478</v>
      </c>
      <c r="C424" s="428" t="s">
        <v>3479</v>
      </c>
      <c r="D424" s="429" t="s">
        <v>3480</v>
      </c>
    </row>
    <row r="425" spans="1:4" x14ac:dyDescent="0.25">
      <c r="A425" s="427">
        <v>422</v>
      </c>
      <c r="B425" s="428" t="s">
        <v>3481</v>
      </c>
      <c r="C425" s="428" t="s">
        <v>3482</v>
      </c>
      <c r="D425" s="429" t="s">
        <v>3483</v>
      </c>
    </row>
    <row r="426" spans="1:4" x14ac:dyDescent="0.25">
      <c r="A426" s="427">
        <v>423</v>
      </c>
      <c r="B426" s="428" t="s">
        <v>3484</v>
      </c>
      <c r="C426" s="428" t="s">
        <v>3485</v>
      </c>
      <c r="D426" s="429" t="s">
        <v>3486</v>
      </c>
    </row>
    <row r="427" spans="1:4" x14ac:dyDescent="0.25">
      <c r="A427" s="427">
        <v>424</v>
      </c>
      <c r="B427" s="428" t="s">
        <v>3472</v>
      </c>
      <c r="C427" s="428" t="s">
        <v>3487</v>
      </c>
      <c r="D427" s="429" t="s">
        <v>3488</v>
      </c>
    </row>
    <row r="428" spans="1:4" x14ac:dyDescent="0.25">
      <c r="A428" s="427">
        <v>425</v>
      </c>
      <c r="B428" s="428" t="s">
        <v>3489</v>
      </c>
      <c r="C428" s="428" t="s">
        <v>3490</v>
      </c>
      <c r="D428" s="429" t="s">
        <v>3491</v>
      </c>
    </row>
    <row r="429" spans="1:4" x14ac:dyDescent="0.25">
      <c r="A429" s="427">
        <v>426</v>
      </c>
      <c r="B429" s="428" t="s">
        <v>3094</v>
      </c>
      <c r="C429" s="428" t="s">
        <v>3492</v>
      </c>
      <c r="D429" s="429" t="s">
        <v>3493</v>
      </c>
    </row>
    <row r="430" spans="1:4" x14ac:dyDescent="0.25">
      <c r="A430" s="427">
        <v>427</v>
      </c>
      <c r="B430" s="428" t="s">
        <v>3489</v>
      </c>
      <c r="C430" s="428" t="s">
        <v>3494</v>
      </c>
      <c r="D430" s="429" t="s">
        <v>3495</v>
      </c>
    </row>
    <row r="431" spans="1:4" x14ac:dyDescent="0.25">
      <c r="A431" s="427">
        <v>428</v>
      </c>
      <c r="B431" s="428" t="s">
        <v>3496</v>
      </c>
      <c r="C431" s="428" t="s">
        <v>3497</v>
      </c>
      <c r="D431" s="429" t="s">
        <v>3498</v>
      </c>
    </row>
    <row r="432" spans="1:4" x14ac:dyDescent="0.25">
      <c r="A432" s="427">
        <v>429</v>
      </c>
      <c r="B432" s="428" t="s">
        <v>3499</v>
      </c>
      <c r="C432" s="428" t="s">
        <v>3500</v>
      </c>
      <c r="D432" s="429" t="s">
        <v>3501</v>
      </c>
    </row>
    <row r="433" spans="1:4" x14ac:dyDescent="0.25">
      <c r="A433" s="427">
        <v>430</v>
      </c>
      <c r="B433" s="428" t="s">
        <v>3502</v>
      </c>
      <c r="C433" s="428" t="s">
        <v>3503</v>
      </c>
      <c r="D433" s="429" t="s">
        <v>3504</v>
      </c>
    </row>
    <row r="434" spans="1:4" x14ac:dyDescent="0.25">
      <c r="A434" s="427">
        <v>431</v>
      </c>
      <c r="B434" s="428" t="s">
        <v>3505</v>
      </c>
      <c r="C434" s="428" t="s">
        <v>3506</v>
      </c>
      <c r="D434" s="429" t="s">
        <v>3507</v>
      </c>
    </row>
    <row r="435" spans="1:4" x14ac:dyDescent="0.25">
      <c r="A435" s="427">
        <v>432</v>
      </c>
      <c r="B435" s="428" t="s">
        <v>3508</v>
      </c>
      <c r="C435" s="428" t="s">
        <v>3509</v>
      </c>
      <c r="D435" s="429" t="s">
        <v>3510</v>
      </c>
    </row>
    <row r="436" spans="1:4" x14ac:dyDescent="0.25">
      <c r="A436" s="427">
        <v>433</v>
      </c>
      <c r="B436" s="428" t="s">
        <v>3511</v>
      </c>
      <c r="C436" s="428" t="s">
        <v>3512</v>
      </c>
      <c r="D436" s="429" t="s">
        <v>3513</v>
      </c>
    </row>
    <row r="437" spans="1:4" x14ac:dyDescent="0.25">
      <c r="A437" s="427">
        <v>434</v>
      </c>
      <c r="B437" s="428" t="s">
        <v>3514</v>
      </c>
      <c r="C437" s="428" t="s">
        <v>3515</v>
      </c>
      <c r="D437" s="429" t="s">
        <v>3516</v>
      </c>
    </row>
    <row r="438" spans="1:4" x14ac:dyDescent="0.25">
      <c r="A438" s="427">
        <v>435</v>
      </c>
      <c r="B438" s="428" t="s">
        <v>3517</v>
      </c>
      <c r="C438" s="428" t="s">
        <v>3518</v>
      </c>
      <c r="D438" s="429" t="s">
        <v>3519</v>
      </c>
    </row>
    <row r="439" spans="1:4" x14ac:dyDescent="0.25">
      <c r="A439" s="427">
        <v>436</v>
      </c>
      <c r="B439" s="428" t="s">
        <v>3499</v>
      </c>
      <c r="C439" s="428" t="s">
        <v>3520</v>
      </c>
      <c r="D439" s="429" t="s">
        <v>3501</v>
      </c>
    </row>
    <row r="440" spans="1:4" x14ac:dyDescent="0.25">
      <c r="A440" s="427">
        <v>437</v>
      </c>
      <c r="B440" s="428" t="s">
        <v>3521</v>
      </c>
      <c r="C440" s="428" t="s">
        <v>3522</v>
      </c>
      <c r="D440" s="429" t="s">
        <v>3523</v>
      </c>
    </row>
    <row r="441" spans="1:4" ht="15.75" thickBot="1" x14ac:dyDescent="0.3">
      <c r="A441" s="431">
        <v>438</v>
      </c>
      <c r="B441" s="432" t="s">
        <v>3524</v>
      </c>
      <c r="C441" s="432" t="s">
        <v>3525</v>
      </c>
      <c r="D441" s="433" t="s">
        <v>3526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6"/>
  <sheetViews>
    <sheetView workbookViewId="0">
      <selection activeCell="D15" sqref="D15"/>
    </sheetView>
  </sheetViews>
  <sheetFormatPr baseColWidth="10" defaultRowHeight="12.75" x14ac:dyDescent="0.2"/>
  <cols>
    <col min="1" max="1" width="11.42578125" style="212"/>
    <col min="2" max="2" width="90.42578125" style="211" customWidth="1"/>
    <col min="3" max="16384" width="11.42578125" style="211"/>
  </cols>
  <sheetData>
    <row r="1" spans="1:2" s="266" customFormat="1" ht="36" customHeight="1" thickBot="1" x14ac:dyDescent="0.3">
      <c r="A1" s="247" t="s">
        <v>1289</v>
      </c>
      <c r="B1" s="267" t="s">
        <v>183</v>
      </c>
    </row>
    <row r="2" spans="1:2" ht="13.5" thickBot="1" x14ac:dyDescent="0.25"/>
    <row r="3" spans="1:2" ht="30" customHeight="1" thickBot="1" x14ac:dyDescent="0.25">
      <c r="A3" s="231" t="s">
        <v>1341</v>
      </c>
      <c r="B3" s="231" t="s">
        <v>1340</v>
      </c>
    </row>
    <row r="4" spans="1:2" ht="51" x14ac:dyDescent="0.2">
      <c r="A4" s="263">
        <v>3</v>
      </c>
      <c r="B4" s="265" t="s">
        <v>1339</v>
      </c>
    </row>
    <row r="5" spans="1:2" ht="51" x14ac:dyDescent="0.2">
      <c r="A5" s="263">
        <v>3</v>
      </c>
      <c r="B5" s="262" t="s">
        <v>1338</v>
      </c>
    </row>
    <row r="6" spans="1:2" ht="89.25" x14ac:dyDescent="0.2">
      <c r="A6" s="263">
        <v>6</v>
      </c>
      <c r="B6" s="262" t="s">
        <v>1337</v>
      </c>
    </row>
    <row r="7" spans="1:2" ht="76.5" x14ac:dyDescent="0.2">
      <c r="A7" s="263">
        <v>6</v>
      </c>
      <c r="B7" s="262" t="s">
        <v>1336</v>
      </c>
    </row>
    <row r="8" spans="1:2" ht="102" x14ac:dyDescent="0.2">
      <c r="A8" s="263">
        <v>7</v>
      </c>
      <c r="B8" s="262" t="s">
        <v>1335</v>
      </c>
    </row>
    <row r="9" spans="1:2" ht="89.25" x14ac:dyDescent="0.2">
      <c r="A9" s="263">
        <v>5</v>
      </c>
      <c r="B9" s="262" t="s">
        <v>3527</v>
      </c>
    </row>
    <row r="10" spans="1:2" ht="153" x14ac:dyDescent="0.2">
      <c r="A10" s="263">
        <v>9</v>
      </c>
      <c r="B10" s="262" t="s">
        <v>3528</v>
      </c>
    </row>
    <row r="11" spans="1:2" ht="165.75" x14ac:dyDescent="0.2">
      <c r="A11" s="263">
        <v>11</v>
      </c>
      <c r="B11" s="262" t="s">
        <v>3530</v>
      </c>
    </row>
    <row r="12" spans="1:2" ht="51" x14ac:dyDescent="0.2">
      <c r="A12" s="263">
        <v>4</v>
      </c>
      <c r="B12" s="262" t="s">
        <v>3531</v>
      </c>
    </row>
    <row r="13" spans="1:2" ht="76.5" x14ac:dyDescent="0.2">
      <c r="A13" s="263">
        <v>5</v>
      </c>
      <c r="B13" s="262" t="s">
        <v>3529</v>
      </c>
    </row>
    <row r="14" spans="1:2" ht="51" x14ac:dyDescent="0.2">
      <c r="A14" s="263">
        <v>9</v>
      </c>
      <c r="B14" s="264" t="s">
        <v>1334</v>
      </c>
    </row>
    <row r="15" spans="1:2" ht="63.75" x14ac:dyDescent="0.2">
      <c r="A15" s="263">
        <v>4</v>
      </c>
      <c r="B15" s="262" t="s">
        <v>1333</v>
      </c>
    </row>
    <row r="16" spans="1:2" x14ac:dyDescent="0.2">
      <c r="A16" s="212">
        <f>SUM(A4:A15)</f>
        <v>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4"/>
  <sheetViews>
    <sheetView workbookViewId="0">
      <selection activeCell="G11" sqref="G11"/>
    </sheetView>
  </sheetViews>
  <sheetFormatPr baseColWidth="10" defaultRowHeight="15" x14ac:dyDescent="0.25"/>
  <cols>
    <col min="1" max="1" width="11.42578125" style="234"/>
    <col min="2" max="2" width="48" style="268" bestFit="1" customWidth="1"/>
    <col min="3" max="16384" width="11.42578125" style="234"/>
  </cols>
  <sheetData>
    <row r="1" spans="1:3" ht="30.75" customHeight="1" thickBot="1" x14ac:dyDescent="0.3">
      <c r="A1" s="273" t="s">
        <v>1289</v>
      </c>
      <c r="B1" s="368" t="s">
        <v>189</v>
      </c>
      <c r="C1" s="369"/>
    </row>
    <row r="2" spans="1:3" ht="15.75" thickBot="1" x14ac:dyDescent="0.3"/>
    <row r="3" spans="1:3" ht="16.5" thickBot="1" x14ac:dyDescent="0.3">
      <c r="A3" s="231" t="s">
        <v>1341</v>
      </c>
      <c r="B3" s="231" t="s">
        <v>1353</v>
      </c>
      <c r="C3" s="231" t="s">
        <v>1352</v>
      </c>
    </row>
    <row r="4" spans="1:3" x14ac:dyDescent="0.25">
      <c r="A4" s="271">
        <v>51</v>
      </c>
      <c r="B4" s="270" t="s">
        <v>823</v>
      </c>
      <c r="C4" s="236" t="s">
        <v>1351</v>
      </c>
    </row>
    <row r="5" spans="1:3" x14ac:dyDescent="0.25">
      <c r="A5" s="271">
        <v>51</v>
      </c>
      <c r="B5" s="270" t="s">
        <v>823</v>
      </c>
      <c r="C5" s="236" t="s">
        <v>1350</v>
      </c>
    </row>
    <row r="6" spans="1:3" x14ac:dyDescent="0.25">
      <c r="A6" s="271">
        <v>51</v>
      </c>
      <c r="B6" s="270" t="s">
        <v>823</v>
      </c>
      <c r="C6" s="236" t="s">
        <v>1349</v>
      </c>
    </row>
    <row r="7" spans="1:3" x14ac:dyDescent="0.25">
      <c r="A7" s="271">
        <v>51</v>
      </c>
      <c r="B7" s="270" t="s">
        <v>823</v>
      </c>
      <c r="C7" s="236" t="s">
        <v>1348</v>
      </c>
    </row>
    <row r="8" spans="1:3" x14ac:dyDescent="0.25">
      <c r="A8" s="271">
        <v>51</v>
      </c>
      <c r="B8" s="270" t="s">
        <v>823</v>
      </c>
      <c r="C8" s="236" t="s">
        <v>1347</v>
      </c>
    </row>
    <row r="9" spans="1:3" x14ac:dyDescent="0.25">
      <c r="A9" s="271">
        <v>51</v>
      </c>
      <c r="B9" s="270" t="s">
        <v>823</v>
      </c>
      <c r="C9" s="236" t="s">
        <v>1346</v>
      </c>
    </row>
    <row r="10" spans="1:3" x14ac:dyDescent="0.25">
      <c r="A10" s="271">
        <v>51</v>
      </c>
      <c r="B10" s="270" t="s">
        <v>823</v>
      </c>
      <c r="C10" s="236" t="s">
        <v>1345</v>
      </c>
    </row>
    <row r="11" spans="1:3" x14ac:dyDescent="0.25">
      <c r="A11" s="271">
        <v>51</v>
      </c>
      <c r="B11" s="270" t="s">
        <v>823</v>
      </c>
      <c r="C11" s="236" t="s">
        <v>1344</v>
      </c>
    </row>
    <row r="12" spans="1:3" x14ac:dyDescent="0.25">
      <c r="A12" s="271">
        <v>51</v>
      </c>
      <c r="B12" s="272" t="s">
        <v>823</v>
      </c>
      <c r="C12" s="236" t="s">
        <v>1343</v>
      </c>
    </row>
    <row r="13" spans="1:3" x14ac:dyDescent="0.25">
      <c r="A13" s="271">
        <v>51</v>
      </c>
      <c r="B13" s="270" t="s">
        <v>823</v>
      </c>
      <c r="C13" s="236" t="s">
        <v>1342</v>
      </c>
    </row>
    <row r="14" spans="1:3" x14ac:dyDescent="0.25">
      <c r="A14" s="269">
        <f>SUM(A4:A13)</f>
        <v>510</v>
      </c>
    </row>
  </sheetData>
  <mergeCells count="1">
    <mergeCell ref="B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6"/>
  <sheetViews>
    <sheetView workbookViewId="0">
      <selection activeCell="C8" sqref="C8"/>
    </sheetView>
  </sheetViews>
  <sheetFormatPr baseColWidth="10" defaultRowHeight="15" x14ac:dyDescent="0.25"/>
  <cols>
    <col min="1" max="1" width="11.42578125" style="274"/>
    <col min="2" max="2" width="81.7109375" style="234" customWidth="1"/>
    <col min="3" max="16384" width="11.42578125" style="234"/>
  </cols>
  <sheetData>
    <row r="1" spans="1:2" ht="30.75" thickBot="1" x14ac:dyDescent="0.3">
      <c r="A1" s="276" t="s">
        <v>1289</v>
      </c>
      <c r="B1" s="275" t="s">
        <v>200</v>
      </c>
    </row>
    <row r="2" spans="1:2" ht="15.75" thickBot="1" x14ac:dyDescent="0.3"/>
    <row r="3" spans="1:2" ht="16.5" thickBot="1" x14ac:dyDescent="0.3">
      <c r="A3" s="231" t="s">
        <v>1227</v>
      </c>
      <c r="B3" s="231" t="s">
        <v>1361</v>
      </c>
    </row>
    <row r="4" spans="1:2" ht="30" x14ac:dyDescent="0.25">
      <c r="A4" s="242">
        <v>2</v>
      </c>
      <c r="B4" s="241" t="s">
        <v>1360</v>
      </c>
    </row>
    <row r="5" spans="1:2" ht="60" x14ac:dyDescent="0.25">
      <c r="A5" s="242">
        <v>11</v>
      </c>
      <c r="B5" s="241" t="s">
        <v>542</v>
      </c>
    </row>
    <row r="6" spans="1:2" ht="37.5" customHeight="1" x14ac:dyDescent="0.25">
      <c r="A6" s="242">
        <v>6</v>
      </c>
      <c r="B6" s="241" t="s">
        <v>1359</v>
      </c>
    </row>
    <row r="7" spans="1:2" x14ac:dyDescent="0.25">
      <c r="A7" s="242">
        <v>3</v>
      </c>
      <c r="B7" s="241" t="s">
        <v>1358</v>
      </c>
    </row>
    <row r="8" spans="1:2" ht="36" customHeight="1" x14ac:dyDescent="0.25">
      <c r="A8" s="242">
        <v>4</v>
      </c>
      <c r="B8" s="241" t="s">
        <v>1357</v>
      </c>
    </row>
    <row r="9" spans="1:2" ht="30.75" customHeight="1" x14ac:dyDescent="0.25">
      <c r="A9" s="242">
        <v>2</v>
      </c>
      <c r="B9" s="241" t="s">
        <v>546</v>
      </c>
    </row>
    <row r="10" spans="1:2" ht="96.75" customHeight="1" x14ac:dyDescent="0.25">
      <c r="A10" s="242">
        <v>6</v>
      </c>
      <c r="B10" s="241" t="s">
        <v>547</v>
      </c>
    </row>
    <row r="11" spans="1:2" ht="126.75" customHeight="1" x14ac:dyDescent="0.25">
      <c r="A11" s="242">
        <v>8</v>
      </c>
      <c r="B11" s="241" t="s">
        <v>1356</v>
      </c>
    </row>
    <row r="12" spans="1:2" ht="105" x14ac:dyDescent="0.25">
      <c r="A12" s="242">
        <v>7</v>
      </c>
      <c r="B12" s="241" t="s">
        <v>1355</v>
      </c>
    </row>
    <row r="13" spans="1:2" ht="90" x14ac:dyDescent="0.25">
      <c r="A13" s="242">
        <v>6</v>
      </c>
      <c r="B13" s="241" t="s">
        <v>995</v>
      </c>
    </row>
    <row r="14" spans="1:2" ht="75" x14ac:dyDescent="0.25">
      <c r="A14" s="242">
        <v>5</v>
      </c>
      <c r="B14" s="241" t="s">
        <v>996</v>
      </c>
    </row>
    <row r="15" spans="1:2" ht="105.75" thickBot="1" x14ac:dyDescent="0.3">
      <c r="A15" s="240">
        <v>6</v>
      </c>
      <c r="B15" s="239" t="s">
        <v>1354</v>
      </c>
    </row>
    <row r="16" spans="1:2" x14ac:dyDescent="0.25">
      <c r="A16" s="274">
        <f>SUM(A4:A15)</f>
        <v>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17"/>
  <sheetViews>
    <sheetView topLeftCell="A6" workbookViewId="0">
      <selection activeCell="F12" sqref="F12"/>
    </sheetView>
  </sheetViews>
  <sheetFormatPr baseColWidth="10" defaultRowHeight="15" x14ac:dyDescent="0.25"/>
  <cols>
    <col min="1" max="2" width="11.42578125" style="234"/>
    <col min="3" max="3" width="28.140625" style="234" customWidth="1"/>
    <col min="4" max="4" width="20.85546875" style="234" customWidth="1"/>
    <col min="5" max="5" width="32.7109375" style="234" customWidth="1"/>
    <col min="6" max="16384" width="11.42578125" style="234"/>
  </cols>
  <sheetData>
    <row r="1" spans="1:5" ht="15.75" thickBot="1" x14ac:dyDescent="0.3">
      <c r="A1" s="291" t="s">
        <v>1289</v>
      </c>
      <c r="B1" s="290" t="s">
        <v>205</v>
      </c>
      <c r="C1" s="289"/>
      <c r="D1" s="289"/>
      <c r="E1" s="288"/>
    </row>
    <row r="2" spans="1:5" x14ac:dyDescent="0.25">
      <c r="B2" s="287" t="s">
        <v>1364</v>
      </c>
      <c r="C2" s="287"/>
      <c r="D2" s="287"/>
      <c r="E2" s="287"/>
    </row>
    <row r="4" spans="1:5" x14ac:dyDescent="0.25">
      <c r="A4" s="284" t="s">
        <v>1363</v>
      </c>
      <c r="B4" s="286" t="s">
        <v>1227</v>
      </c>
      <c r="C4" s="284" t="s">
        <v>1317</v>
      </c>
      <c r="D4" s="285" t="s">
        <v>1331</v>
      </c>
      <c r="E4" s="284" t="s">
        <v>1362</v>
      </c>
    </row>
    <row r="5" spans="1:5" ht="25.5" x14ac:dyDescent="0.25">
      <c r="A5" s="280">
        <f t="shared" ref="A5:A16" si="0">B5+D5</f>
        <v>17</v>
      </c>
      <c r="B5" s="271">
        <v>13</v>
      </c>
      <c r="C5" s="283" t="s">
        <v>1116</v>
      </c>
      <c r="D5" s="271">
        <v>4</v>
      </c>
      <c r="E5" s="283" t="s">
        <v>1118</v>
      </c>
    </row>
    <row r="6" spans="1:5" ht="25.5" x14ac:dyDescent="0.25">
      <c r="A6" s="280">
        <f t="shared" si="0"/>
        <v>116</v>
      </c>
      <c r="B6" s="271">
        <v>77</v>
      </c>
      <c r="C6" s="282" t="s">
        <v>1117</v>
      </c>
      <c r="D6" s="271">
        <v>39</v>
      </c>
      <c r="E6" s="282" t="s">
        <v>1119</v>
      </c>
    </row>
    <row r="7" spans="1:5" ht="25.5" x14ac:dyDescent="0.25">
      <c r="A7" s="280">
        <f t="shared" si="0"/>
        <v>144</v>
      </c>
      <c r="B7" s="271">
        <v>85</v>
      </c>
      <c r="C7" s="278" t="s">
        <v>1120</v>
      </c>
      <c r="D7" s="271">
        <v>59</v>
      </c>
      <c r="E7" s="278" t="s">
        <v>1121</v>
      </c>
    </row>
    <row r="8" spans="1:5" ht="25.5" x14ac:dyDescent="0.25">
      <c r="A8" s="280">
        <f t="shared" si="0"/>
        <v>129</v>
      </c>
      <c r="B8" s="271">
        <v>84</v>
      </c>
      <c r="C8" s="278" t="s">
        <v>1122</v>
      </c>
      <c r="D8" s="271">
        <v>45</v>
      </c>
      <c r="E8" s="278" t="s">
        <v>1123</v>
      </c>
    </row>
    <row r="9" spans="1:5" ht="25.5" x14ac:dyDescent="0.25">
      <c r="A9" s="280">
        <f t="shared" si="0"/>
        <v>131</v>
      </c>
      <c r="B9" s="271">
        <v>92</v>
      </c>
      <c r="C9" s="278" t="s">
        <v>1124</v>
      </c>
      <c r="D9" s="271">
        <v>39</v>
      </c>
      <c r="E9" s="278" t="s">
        <v>1119</v>
      </c>
    </row>
    <row r="10" spans="1:5" ht="25.5" x14ac:dyDescent="0.25">
      <c r="A10" s="280">
        <f t="shared" si="0"/>
        <v>98</v>
      </c>
      <c r="B10" s="271">
        <v>70</v>
      </c>
      <c r="C10" s="278" t="s">
        <v>1125</v>
      </c>
      <c r="D10" s="271">
        <v>28</v>
      </c>
      <c r="E10" s="278" t="s">
        <v>1126</v>
      </c>
    </row>
    <row r="11" spans="1:5" ht="25.5" x14ac:dyDescent="0.25">
      <c r="A11" s="280">
        <f t="shared" si="0"/>
        <v>127</v>
      </c>
      <c r="B11" s="271">
        <v>95</v>
      </c>
      <c r="C11" s="278" t="s">
        <v>1127</v>
      </c>
      <c r="D11" s="271">
        <v>32</v>
      </c>
      <c r="E11" s="278" t="s">
        <v>1128</v>
      </c>
    </row>
    <row r="12" spans="1:5" ht="25.5" x14ac:dyDescent="0.25">
      <c r="A12" s="280">
        <f t="shared" si="0"/>
        <v>92</v>
      </c>
      <c r="B12" s="271">
        <v>80</v>
      </c>
      <c r="C12" s="278" t="s">
        <v>1129</v>
      </c>
      <c r="D12" s="271">
        <v>12</v>
      </c>
      <c r="E12" s="278" t="s">
        <v>1130</v>
      </c>
    </row>
    <row r="13" spans="1:5" ht="25.5" x14ac:dyDescent="0.25">
      <c r="A13" s="280">
        <f t="shared" si="0"/>
        <v>107</v>
      </c>
      <c r="B13" s="271">
        <v>87</v>
      </c>
      <c r="C13" s="278" t="s">
        <v>1131</v>
      </c>
      <c r="D13" s="271">
        <v>20</v>
      </c>
      <c r="E13" s="278" t="s">
        <v>1132</v>
      </c>
    </row>
    <row r="14" spans="1:5" ht="51" x14ac:dyDescent="0.25">
      <c r="A14" s="280">
        <f t="shared" si="0"/>
        <v>124</v>
      </c>
      <c r="B14" s="271">
        <v>87</v>
      </c>
      <c r="C14" s="278" t="s">
        <v>1131</v>
      </c>
      <c r="D14" s="281">
        <v>37</v>
      </c>
      <c r="E14" s="278" t="s">
        <v>1133</v>
      </c>
    </row>
    <row r="15" spans="1:5" ht="51" x14ac:dyDescent="0.25">
      <c r="A15" s="280">
        <f t="shared" si="0"/>
        <v>107</v>
      </c>
      <c r="B15" s="271">
        <v>74</v>
      </c>
      <c r="C15" s="279" t="s">
        <v>1134</v>
      </c>
      <c r="D15" s="281">
        <v>33</v>
      </c>
      <c r="E15" s="279" t="s">
        <v>1135</v>
      </c>
    </row>
    <row r="16" spans="1:5" ht="51" x14ac:dyDescent="0.25">
      <c r="A16" s="280">
        <f t="shared" si="0"/>
        <v>80</v>
      </c>
      <c r="B16" s="271">
        <v>53</v>
      </c>
      <c r="C16" s="279" t="s">
        <v>1136</v>
      </c>
      <c r="D16" s="271">
        <v>27</v>
      </c>
      <c r="E16" s="278" t="s">
        <v>1137</v>
      </c>
    </row>
    <row r="17" spans="1:1" x14ac:dyDescent="0.25">
      <c r="A17" s="277">
        <f>SUM(A5:A16)</f>
        <v>1272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G11" sqref="G11"/>
    </sheetView>
  </sheetViews>
  <sheetFormatPr baseColWidth="10" defaultRowHeight="15" x14ac:dyDescent="0.25"/>
  <cols>
    <col min="1" max="1" width="4.7109375" style="313" customWidth="1"/>
    <col min="2" max="2" width="10.5703125" style="314" bestFit="1" customWidth="1"/>
    <col min="3" max="3" width="18.42578125" style="293" bestFit="1" customWidth="1"/>
    <col min="4" max="4" width="12" style="293" bestFit="1" customWidth="1"/>
    <col min="5" max="5" width="95" style="293" bestFit="1" customWidth="1"/>
    <col min="6" max="16384" width="11.42578125" style="293"/>
  </cols>
  <sheetData>
    <row r="1" spans="1:5" ht="74.25" customHeight="1" x14ac:dyDescent="0.25">
      <c r="A1" s="370" t="s">
        <v>1697</v>
      </c>
      <c r="B1" s="371"/>
      <c r="C1" s="371"/>
      <c r="D1" s="371"/>
      <c r="E1" s="372"/>
    </row>
    <row r="2" spans="1:5" ht="15.75" customHeight="1" thickBot="1" x14ac:dyDescent="0.3">
      <c r="A2" s="373">
        <v>2019</v>
      </c>
      <c r="B2" s="374"/>
      <c r="C2" s="374"/>
      <c r="D2" s="374"/>
      <c r="E2" s="375"/>
    </row>
    <row r="3" spans="1:5" ht="21.75" customHeight="1" x14ac:dyDescent="0.3">
      <c r="A3" s="294" t="s">
        <v>50</v>
      </c>
      <c r="B3" s="295" t="s">
        <v>1397</v>
      </c>
      <c r="C3" s="296" t="s">
        <v>1396</v>
      </c>
      <c r="D3" s="296" t="s">
        <v>1395</v>
      </c>
      <c r="E3" s="297" t="s">
        <v>1394</v>
      </c>
    </row>
    <row r="4" spans="1:5" x14ac:dyDescent="0.25">
      <c r="A4" s="298">
        <v>1</v>
      </c>
      <c r="B4" s="299">
        <v>2852</v>
      </c>
      <c r="C4" s="300" t="s">
        <v>1365</v>
      </c>
      <c r="D4" s="301">
        <v>43509</v>
      </c>
      <c r="E4" s="302" t="s">
        <v>1393</v>
      </c>
    </row>
    <row r="5" spans="1:5" x14ac:dyDescent="0.25">
      <c r="A5" s="303">
        <f>+A4+1</f>
        <v>2</v>
      </c>
      <c r="B5" s="304">
        <v>2875</v>
      </c>
      <c r="C5" s="305" t="s">
        <v>1365</v>
      </c>
      <c r="D5" s="306">
        <v>43516</v>
      </c>
      <c r="E5" s="307" t="s">
        <v>1392</v>
      </c>
    </row>
    <row r="6" spans="1:5" x14ac:dyDescent="0.25">
      <c r="A6" s="303">
        <f>+A5+1</f>
        <v>3</v>
      </c>
      <c r="B6" s="304">
        <v>2897</v>
      </c>
      <c r="C6" s="305" t="s">
        <v>1365</v>
      </c>
      <c r="D6" s="306">
        <v>43523</v>
      </c>
      <c r="E6" s="307" t="s">
        <v>1391</v>
      </c>
    </row>
    <row r="7" spans="1:5" x14ac:dyDescent="0.25">
      <c r="A7" s="303">
        <f t="shared" ref="A7:A30" si="0">+A6+1</f>
        <v>4</v>
      </c>
      <c r="B7" s="304">
        <v>2921</v>
      </c>
      <c r="C7" s="305" t="s">
        <v>1365</v>
      </c>
      <c r="D7" s="306">
        <v>43530</v>
      </c>
      <c r="E7" s="307" t="s">
        <v>1390</v>
      </c>
    </row>
    <row r="8" spans="1:5" x14ac:dyDescent="0.25">
      <c r="A8" s="303">
        <f t="shared" si="0"/>
        <v>5</v>
      </c>
      <c r="B8" s="304">
        <v>2961</v>
      </c>
      <c r="C8" s="305" t="s">
        <v>1365</v>
      </c>
      <c r="D8" s="306">
        <v>43544</v>
      </c>
      <c r="E8" s="307" t="s">
        <v>1389</v>
      </c>
    </row>
    <row r="9" spans="1:5" x14ac:dyDescent="0.25">
      <c r="A9" s="303">
        <f t="shared" si="0"/>
        <v>6</v>
      </c>
      <c r="B9" s="304">
        <v>2980</v>
      </c>
      <c r="C9" s="305" t="s">
        <v>1365</v>
      </c>
      <c r="D9" s="306">
        <v>43551</v>
      </c>
      <c r="E9" s="307" t="s">
        <v>1388</v>
      </c>
    </row>
    <row r="10" spans="1:5" x14ac:dyDescent="0.25">
      <c r="A10" s="303">
        <f t="shared" si="0"/>
        <v>7</v>
      </c>
      <c r="B10" s="304">
        <v>3003</v>
      </c>
      <c r="C10" s="305" t="s">
        <v>1365</v>
      </c>
      <c r="D10" s="306">
        <v>43558</v>
      </c>
      <c r="E10" s="307" t="s">
        <v>1387</v>
      </c>
    </row>
    <row r="11" spans="1:5" x14ac:dyDescent="0.25">
      <c r="A11" s="303">
        <f t="shared" si="0"/>
        <v>8</v>
      </c>
      <c r="B11" s="304">
        <v>3015</v>
      </c>
      <c r="C11" s="305" t="s">
        <v>1365</v>
      </c>
      <c r="D11" s="306">
        <v>43565</v>
      </c>
      <c r="E11" s="307" t="s">
        <v>1386</v>
      </c>
    </row>
    <row r="12" spans="1:5" x14ac:dyDescent="0.25">
      <c r="A12" s="303">
        <f t="shared" si="0"/>
        <v>9</v>
      </c>
      <c r="B12" s="304">
        <v>3112</v>
      </c>
      <c r="C12" s="305" t="s">
        <v>1365</v>
      </c>
      <c r="D12" s="306">
        <v>43600</v>
      </c>
      <c r="E12" s="307" t="s">
        <v>1385</v>
      </c>
    </row>
    <row r="13" spans="1:5" x14ac:dyDescent="0.25">
      <c r="A13" s="303">
        <f t="shared" si="0"/>
        <v>10</v>
      </c>
      <c r="B13" s="304">
        <v>3149</v>
      </c>
      <c r="C13" s="305" t="s">
        <v>1365</v>
      </c>
      <c r="D13" s="306">
        <v>43607</v>
      </c>
      <c r="E13" s="307" t="s">
        <v>1384</v>
      </c>
    </row>
    <row r="14" spans="1:5" x14ac:dyDescent="0.25">
      <c r="A14" s="303">
        <f t="shared" si="0"/>
        <v>11</v>
      </c>
      <c r="B14" s="304">
        <v>3154</v>
      </c>
      <c r="C14" s="305" t="s">
        <v>1365</v>
      </c>
      <c r="D14" s="306">
        <v>43614</v>
      </c>
      <c r="E14" s="307" t="s">
        <v>1383</v>
      </c>
    </row>
    <row r="15" spans="1:5" x14ac:dyDescent="0.25">
      <c r="A15" s="303">
        <f t="shared" si="0"/>
        <v>12</v>
      </c>
      <c r="B15" s="304">
        <v>3173</v>
      </c>
      <c r="C15" s="305" t="s">
        <v>1365</v>
      </c>
      <c r="D15" s="306">
        <v>43621</v>
      </c>
      <c r="E15" s="307" t="s">
        <v>1382</v>
      </c>
    </row>
    <row r="16" spans="1:5" x14ac:dyDescent="0.25">
      <c r="A16" s="303">
        <f t="shared" si="0"/>
        <v>13</v>
      </c>
      <c r="B16" s="304">
        <v>3214</v>
      </c>
      <c r="C16" s="305" t="s">
        <v>1365</v>
      </c>
      <c r="D16" s="306">
        <v>43635</v>
      </c>
      <c r="E16" s="307" t="s">
        <v>1381</v>
      </c>
    </row>
    <row r="17" spans="1:5" x14ac:dyDescent="0.25">
      <c r="A17" s="303">
        <f t="shared" si="0"/>
        <v>14</v>
      </c>
      <c r="B17" s="304">
        <v>3285</v>
      </c>
      <c r="C17" s="305" t="s">
        <v>1365</v>
      </c>
      <c r="D17" s="306">
        <v>43663</v>
      </c>
      <c r="E17" s="307" t="s">
        <v>1380</v>
      </c>
    </row>
    <row r="18" spans="1:5" x14ac:dyDescent="0.25">
      <c r="A18" s="303">
        <f t="shared" si="0"/>
        <v>15</v>
      </c>
      <c r="B18" s="304">
        <v>3371</v>
      </c>
      <c r="C18" s="305" t="s">
        <v>1365</v>
      </c>
      <c r="D18" s="306">
        <v>43691</v>
      </c>
      <c r="E18" s="307" t="s">
        <v>1379</v>
      </c>
    </row>
    <row r="19" spans="1:5" x14ac:dyDescent="0.25">
      <c r="A19" s="303">
        <f t="shared" si="0"/>
        <v>16</v>
      </c>
      <c r="B19" s="304">
        <v>3426</v>
      </c>
      <c r="C19" s="305" t="s">
        <v>1365</v>
      </c>
      <c r="D19" s="306">
        <v>43712</v>
      </c>
      <c r="E19" s="307" t="s">
        <v>1378</v>
      </c>
    </row>
    <row r="20" spans="1:5" x14ac:dyDescent="0.25">
      <c r="A20" s="303">
        <f t="shared" si="0"/>
        <v>17</v>
      </c>
      <c r="B20" s="304">
        <v>3468</v>
      </c>
      <c r="C20" s="305" t="s">
        <v>1365</v>
      </c>
      <c r="D20" s="306">
        <v>43726</v>
      </c>
      <c r="E20" s="307" t="s">
        <v>1377</v>
      </c>
    </row>
    <row r="21" spans="1:5" x14ac:dyDescent="0.25">
      <c r="A21" s="303">
        <f t="shared" si="0"/>
        <v>18</v>
      </c>
      <c r="B21" s="304">
        <v>3525</v>
      </c>
      <c r="C21" s="305" t="s">
        <v>1365</v>
      </c>
      <c r="D21" s="306">
        <v>43747</v>
      </c>
      <c r="E21" s="307" t="s">
        <v>1376</v>
      </c>
    </row>
    <row r="22" spans="1:5" x14ac:dyDescent="0.25">
      <c r="A22" s="303">
        <f t="shared" si="0"/>
        <v>19</v>
      </c>
      <c r="B22" s="304">
        <v>3540</v>
      </c>
      <c r="C22" s="305" t="s">
        <v>1365</v>
      </c>
      <c r="D22" s="306">
        <v>43754</v>
      </c>
      <c r="E22" s="307" t="s">
        <v>1375</v>
      </c>
    </row>
    <row r="23" spans="1:5" x14ac:dyDescent="0.25">
      <c r="A23" s="303">
        <f t="shared" si="0"/>
        <v>20</v>
      </c>
      <c r="B23" s="304">
        <v>3561</v>
      </c>
      <c r="C23" s="305" t="s">
        <v>1365</v>
      </c>
      <c r="D23" s="306">
        <v>43761</v>
      </c>
      <c r="E23" s="307" t="s">
        <v>1374</v>
      </c>
    </row>
    <row r="24" spans="1:5" x14ac:dyDescent="0.25">
      <c r="A24" s="303">
        <f t="shared" si="0"/>
        <v>21</v>
      </c>
      <c r="B24" s="304">
        <v>3584</v>
      </c>
      <c r="C24" s="305" t="s">
        <v>1365</v>
      </c>
      <c r="D24" s="306">
        <v>43768</v>
      </c>
      <c r="E24" s="307" t="s">
        <v>1373</v>
      </c>
    </row>
    <row r="25" spans="1:5" x14ac:dyDescent="0.25">
      <c r="A25" s="303">
        <f t="shared" si="0"/>
        <v>22</v>
      </c>
      <c r="B25" s="304">
        <v>3596</v>
      </c>
      <c r="C25" s="305" t="s">
        <v>1371</v>
      </c>
      <c r="D25" s="306">
        <v>43775</v>
      </c>
      <c r="E25" s="307" t="s">
        <v>1372</v>
      </c>
    </row>
    <row r="26" spans="1:5" x14ac:dyDescent="0.25">
      <c r="A26" s="303">
        <f t="shared" si="0"/>
        <v>23</v>
      </c>
      <c r="B26" s="304">
        <v>3613</v>
      </c>
      <c r="C26" s="305" t="s">
        <v>1371</v>
      </c>
      <c r="D26" s="306">
        <v>43782</v>
      </c>
      <c r="E26" s="307" t="s">
        <v>1370</v>
      </c>
    </row>
    <row r="27" spans="1:5" x14ac:dyDescent="0.25">
      <c r="A27" s="303">
        <f t="shared" si="0"/>
        <v>24</v>
      </c>
      <c r="B27" s="304">
        <v>3651</v>
      </c>
      <c r="C27" s="305" t="s">
        <v>1365</v>
      </c>
      <c r="D27" s="306">
        <v>43796</v>
      </c>
      <c r="E27" s="307" t="s">
        <v>1369</v>
      </c>
    </row>
    <row r="28" spans="1:5" x14ac:dyDescent="0.25">
      <c r="A28" s="303">
        <f t="shared" si="0"/>
        <v>25</v>
      </c>
      <c r="B28" s="304">
        <v>3666</v>
      </c>
      <c r="C28" s="305" t="s">
        <v>1365</v>
      </c>
      <c r="D28" s="306">
        <v>43803</v>
      </c>
      <c r="E28" s="307" t="s">
        <v>1368</v>
      </c>
    </row>
    <row r="29" spans="1:5" x14ac:dyDescent="0.25">
      <c r="A29" s="303">
        <f t="shared" si="0"/>
        <v>26</v>
      </c>
      <c r="B29" s="304">
        <v>3681</v>
      </c>
      <c r="C29" s="305" t="s">
        <v>1365</v>
      </c>
      <c r="D29" s="306">
        <v>43810</v>
      </c>
      <c r="E29" s="307" t="s">
        <v>1367</v>
      </c>
    </row>
    <row r="30" spans="1:5" ht="15.75" thickBot="1" x14ac:dyDescent="0.3">
      <c r="A30" s="308">
        <f t="shared" si="0"/>
        <v>27</v>
      </c>
      <c r="B30" s="309">
        <v>3700</v>
      </c>
      <c r="C30" s="310" t="s">
        <v>1365</v>
      </c>
      <c r="D30" s="311">
        <v>43817</v>
      </c>
      <c r="E30" s="312" t="s">
        <v>1366</v>
      </c>
    </row>
  </sheetData>
  <mergeCells count="2">
    <mergeCell ref="A1:E1"/>
    <mergeCell ref="A2:E2"/>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G6" sqref="G6"/>
    </sheetView>
  </sheetViews>
  <sheetFormatPr baseColWidth="10" defaultRowHeight="15" x14ac:dyDescent="0.25"/>
  <cols>
    <col min="1" max="1" width="4" style="293" customWidth="1"/>
    <col min="2" max="2" width="11.42578125" style="313"/>
    <col min="3" max="3" width="22.7109375" style="293" customWidth="1"/>
    <col min="4" max="4" width="11.42578125" style="293"/>
    <col min="5" max="5" width="73.28515625" style="293" bestFit="1" customWidth="1"/>
    <col min="6" max="16384" width="11.42578125" style="293"/>
  </cols>
  <sheetData>
    <row r="1" spans="1:5" ht="97.5" customHeight="1" x14ac:dyDescent="0.25">
      <c r="A1" s="376" t="s">
        <v>1698</v>
      </c>
      <c r="B1" s="377"/>
      <c r="C1" s="377"/>
      <c r="D1" s="377"/>
      <c r="E1" s="378"/>
    </row>
    <row r="2" spans="1:5" ht="15.75" x14ac:dyDescent="0.25">
      <c r="A2" s="379">
        <v>2019</v>
      </c>
      <c r="B2" s="380"/>
      <c r="C2" s="380"/>
      <c r="D2" s="380"/>
      <c r="E2" s="381"/>
    </row>
    <row r="3" spans="1:5" ht="18.75" x14ac:dyDescent="0.3">
      <c r="A3" s="315" t="s">
        <v>50</v>
      </c>
      <c r="B3" s="316" t="s">
        <v>1397</v>
      </c>
      <c r="C3" s="316" t="s">
        <v>1396</v>
      </c>
      <c r="D3" s="317" t="s">
        <v>1395</v>
      </c>
      <c r="E3" s="318" t="s">
        <v>1394</v>
      </c>
    </row>
    <row r="4" spans="1:5" x14ac:dyDescent="0.25">
      <c r="A4" s="319">
        <v>1</v>
      </c>
      <c r="B4" s="320">
        <v>2817</v>
      </c>
      <c r="C4" s="305" t="s">
        <v>1398</v>
      </c>
      <c r="D4" s="306">
        <v>43473</v>
      </c>
      <c r="E4" s="307" t="s">
        <v>1443</v>
      </c>
    </row>
    <row r="5" spans="1:5" x14ac:dyDescent="0.25">
      <c r="A5" s="319">
        <f>+A4+1</f>
        <v>2</v>
      </c>
      <c r="B5" s="320">
        <v>2820</v>
      </c>
      <c r="C5" s="305" t="s">
        <v>1398</v>
      </c>
      <c r="D5" s="306">
        <v>43483</v>
      </c>
      <c r="E5" s="307" t="s">
        <v>1442</v>
      </c>
    </row>
    <row r="6" spans="1:5" x14ac:dyDescent="0.25">
      <c r="A6" s="319">
        <f t="shared" ref="A6:A48" si="0">+A5+1</f>
        <v>3</v>
      </c>
      <c r="B6" s="320">
        <v>2821</v>
      </c>
      <c r="C6" s="305" t="s">
        <v>1398</v>
      </c>
      <c r="D6" s="306">
        <v>43487</v>
      </c>
      <c r="E6" s="307" t="s">
        <v>1441</v>
      </c>
    </row>
    <row r="7" spans="1:5" x14ac:dyDescent="0.25">
      <c r="A7" s="319">
        <f t="shared" si="0"/>
        <v>4</v>
      </c>
      <c r="B7" s="320">
        <v>2828</v>
      </c>
      <c r="C7" s="305" t="s">
        <v>1398</v>
      </c>
      <c r="D7" s="306">
        <v>43494</v>
      </c>
      <c r="E7" s="307" t="s">
        <v>1440</v>
      </c>
    </row>
    <row r="8" spans="1:5" x14ac:dyDescent="0.25">
      <c r="A8" s="319">
        <f t="shared" si="0"/>
        <v>5</v>
      </c>
      <c r="B8" s="320">
        <v>2861</v>
      </c>
      <c r="C8" s="305" t="s">
        <v>1398</v>
      </c>
      <c r="D8" s="306">
        <v>43501</v>
      </c>
      <c r="E8" s="307" t="s">
        <v>1439</v>
      </c>
    </row>
    <row r="9" spans="1:5" x14ac:dyDescent="0.25">
      <c r="A9" s="319">
        <f t="shared" si="0"/>
        <v>6</v>
      </c>
      <c r="B9" s="320">
        <v>2864</v>
      </c>
      <c r="C9" s="305" t="s">
        <v>1398</v>
      </c>
      <c r="D9" s="306">
        <v>43508</v>
      </c>
      <c r="E9" s="307" t="s">
        <v>1438</v>
      </c>
    </row>
    <row r="10" spans="1:5" x14ac:dyDescent="0.25">
      <c r="A10" s="319">
        <f t="shared" si="0"/>
        <v>7</v>
      </c>
      <c r="B10" s="320">
        <v>2885</v>
      </c>
      <c r="C10" s="305" t="s">
        <v>1398</v>
      </c>
      <c r="D10" s="306">
        <v>43515</v>
      </c>
      <c r="E10" s="307" t="s">
        <v>1437</v>
      </c>
    </row>
    <row r="11" spans="1:5" x14ac:dyDescent="0.25">
      <c r="A11" s="319">
        <f t="shared" si="0"/>
        <v>8</v>
      </c>
      <c r="B11" s="320">
        <v>2906</v>
      </c>
      <c r="C11" s="305" t="s">
        <v>1398</v>
      </c>
      <c r="D11" s="306">
        <v>43522</v>
      </c>
      <c r="E11" s="307" t="s">
        <v>1436</v>
      </c>
    </row>
    <row r="12" spans="1:5" x14ac:dyDescent="0.25">
      <c r="A12" s="319">
        <f t="shared" si="0"/>
        <v>9</v>
      </c>
      <c r="B12" s="320">
        <v>2931</v>
      </c>
      <c r="C12" s="305" t="s">
        <v>1398</v>
      </c>
      <c r="D12" s="306">
        <v>43529</v>
      </c>
      <c r="E12" s="307" t="s">
        <v>1435</v>
      </c>
    </row>
    <row r="13" spans="1:5" x14ac:dyDescent="0.25">
      <c r="A13" s="319">
        <f t="shared" si="0"/>
        <v>10</v>
      </c>
      <c r="B13" s="320">
        <v>2949</v>
      </c>
      <c r="C13" s="305" t="s">
        <v>1398</v>
      </c>
      <c r="D13" s="306">
        <v>43536</v>
      </c>
      <c r="E13" s="307" t="s">
        <v>1434</v>
      </c>
    </row>
    <row r="14" spans="1:5" x14ac:dyDescent="0.25">
      <c r="A14" s="319">
        <f t="shared" si="0"/>
        <v>11</v>
      </c>
      <c r="B14" s="320">
        <v>2977</v>
      </c>
      <c r="C14" s="305" t="s">
        <v>1398</v>
      </c>
      <c r="D14" s="306">
        <v>43543</v>
      </c>
      <c r="E14" s="307" t="s">
        <v>1433</v>
      </c>
    </row>
    <row r="15" spans="1:5" x14ac:dyDescent="0.25">
      <c r="A15" s="319">
        <f t="shared" si="0"/>
        <v>12</v>
      </c>
      <c r="B15" s="320">
        <v>2989</v>
      </c>
      <c r="C15" s="305" t="s">
        <v>1398</v>
      </c>
      <c r="D15" s="306">
        <v>43550</v>
      </c>
      <c r="E15" s="307" t="s">
        <v>1432</v>
      </c>
    </row>
    <row r="16" spans="1:5" x14ac:dyDescent="0.25">
      <c r="A16" s="319">
        <f t="shared" si="0"/>
        <v>13</v>
      </c>
      <c r="B16" s="320">
        <v>3000</v>
      </c>
      <c r="C16" s="305" t="s">
        <v>1398</v>
      </c>
      <c r="D16" s="306">
        <v>43557</v>
      </c>
      <c r="E16" s="307" t="s">
        <v>1431</v>
      </c>
    </row>
    <row r="17" spans="1:5" x14ac:dyDescent="0.25">
      <c r="A17" s="319">
        <f t="shared" si="0"/>
        <v>14</v>
      </c>
      <c r="B17" s="320">
        <v>3040</v>
      </c>
      <c r="C17" s="305" t="s">
        <v>1398</v>
      </c>
      <c r="D17" s="306">
        <v>43571</v>
      </c>
      <c r="E17" s="307" t="s">
        <v>1430</v>
      </c>
    </row>
    <row r="18" spans="1:5" x14ac:dyDescent="0.25">
      <c r="A18" s="319">
        <f t="shared" si="0"/>
        <v>15</v>
      </c>
      <c r="B18" s="320">
        <v>3064</v>
      </c>
      <c r="C18" s="305" t="s">
        <v>1398</v>
      </c>
      <c r="D18" s="306">
        <v>43579</v>
      </c>
      <c r="E18" s="307" t="s">
        <v>1429</v>
      </c>
    </row>
    <row r="19" spans="1:5" x14ac:dyDescent="0.25">
      <c r="A19" s="319">
        <f t="shared" si="0"/>
        <v>16</v>
      </c>
      <c r="B19" s="320">
        <v>3077</v>
      </c>
      <c r="C19" s="305" t="s">
        <v>1398</v>
      </c>
      <c r="D19" s="306">
        <v>43585</v>
      </c>
      <c r="E19" s="307" t="s">
        <v>1428</v>
      </c>
    </row>
    <row r="20" spans="1:5" x14ac:dyDescent="0.25">
      <c r="A20" s="319">
        <f t="shared" si="0"/>
        <v>17</v>
      </c>
      <c r="B20" s="320">
        <v>3093</v>
      </c>
      <c r="C20" s="305" t="s">
        <v>1398</v>
      </c>
      <c r="D20" s="306">
        <v>43593</v>
      </c>
      <c r="E20" s="307" t="s">
        <v>1427</v>
      </c>
    </row>
    <row r="21" spans="1:5" x14ac:dyDescent="0.25">
      <c r="A21" s="319">
        <f t="shared" si="0"/>
        <v>18</v>
      </c>
      <c r="B21" s="320">
        <v>3123</v>
      </c>
      <c r="C21" s="305" t="s">
        <v>1398</v>
      </c>
      <c r="D21" s="306">
        <v>43599</v>
      </c>
      <c r="E21" s="307" t="s">
        <v>1426</v>
      </c>
    </row>
    <row r="22" spans="1:5" x14ac:dyDescent="0.25">
      <c r="A22" s="319">
        <f t="shared" si="0"/>
        <v>19</v>
      </c>
      <c r="B22" s="320">
        <v>3130</v>
      </c>
      <c r="C22" s="305" t="s">
        <v>1398</v>
      </c>
      <c r="D22" s="306">
        <v>43606</v>
      </c>
      <c r="E22" s="307" t="s">
        <v>1425</v>
      </c>
    </row>
    <row r="23" spans="1:5" x14ac:dyDescent="0.25">
      <c r="A23" s="319">
        <f t="shared" si="0"/>
        <v>20</v>
      </c>
      <c r="B23" s="320">
        <v>3165</v>
      </c>
      <c r="C23" s="305" t="s">
        <v>1398</v>
      </c>
      <c r="D23" s="306">
        <v>43613</v>
      </c>
      <c r="E23" s="307" t="s">
        <v>1424</v>
      </c>
    </row>
    <row r="24" spans="1:5" x14ac:dyDescent="0.25">
      <c r="A24" s="319">
        <f t="shared" si="0"/>
        <v>21</v>
      </c>
      <c r="B24" s="320">
        <v>3185</v>
      </c>
      <c r="C24" s="305" t="s">
        <v>1398</v>
      </c>
      <c r="D24" s="306">
        <v>43620</v>
      </c>
      <c r="E24" s="307" t="s">
        <v>1423</v>
      </c>
    </row>
    <row r="25" spans="1:5" x14ac:dyDescent="0.25">
      <c r="A25" s="319">
        <f t="shared" si="0"/>
        <v>22</v>
      </c>
      <c r="B25" s="320">
        <v>3196</v>
      </c>
      <c r="C25" s="305" t="s">
        <v>1398</v>
      </c>
      <c r="D25" s="306">
        <v>43628</v>
      </c>
      <c r="E25" s="307" t="s">
        <v>1422</v>
      </c>
    </row>
    <row r="26" spans="1:5" x14ac:dyDescent="0.25">
      <c r="A26" s="319">
        <f t="shared" si="0"/>
        <v>23</v>
      </c>
      <c r="B26" s="320">
        <v>3209</v>
      </c>
      <c r="C26" s="305" t="s">
        <v>1398</v>
      </c>
      <c r="D26" s="306">
        <v>43634</v>
      </c>
      <c r="E26" s="307" t="s">
        <v>1421</v>
      </c>
    </row>
    <row r="27" spans="1:5" x14ac:dyDescent="0.25">
      <c r="A27" s="319">
        <f t="shared" si="0"/>
        <v>24</v>
      </c>
      <c r="B27" s="320">
        <v>3225</v>
      </c>
      <c r="C27" s="305" t="s">
        <v>1398</v>
      </c>
      <c r="D27" s="306">
        <v>43641</v>
      </c>
      <c r="E27" s="307" t="s">
        <v>1420</v>
      </c>
    </row>
    <row r="28" spans="1:5" x14ac:dyDescent="0.25">
      <c r="A28" s="319">
        <f t="shared" si="0"/>
        <v>25</v>
      </c>
      <c r="B28" s="320">
        <v>3243</v>
      </c>
      <c r="C28" s="305" t="s">
        <v>1398</v>
      </c>
      <c r="D28" s="306">
        <v>43648</v>
      </c>
      <c r="E28" s="307" t="s">
        <v>1419</v>
      </c>
    </row>
    <row r="29" spans="1:5" x14ac:dyDescent="0.25">
      <c r="A29" s="319">
        <f t="shared" si="0"/>
        <v>26</v>
      </c>
      <c r="B29" s="320">
        <v>3263</v>
      </c>
      <c r="C29" s="305" t="s">
        <v>1398</v>
      </c>
      <c r="D29" s="306">
        <v>43655</v>
      </c>
      <c r="E29" s="307" t="s">
        <v>1418</v>
      </c>
    </row>
    <row r="30" spans="1:5" x14ac:dyDescent="0.25">
      <c r="A30" s="319">
        <f t="shared" si="0"/>
        <v>27</v>
      </c>
      <c r="B30" s="320">
        <v>3296</v>
      </c>
      <c r="C30" s="305" t="s">
        <v>1398</v>
      </c>
      <c r="D30" s="306">
        <v>43665</v>
      </c>
      <c r="E30" s="307" t="s">
        <v>1417</v>
      </c>
    </row>
    <row r="31" spans="1:5" x14ac:dyDescent="0.25">
      <c r="A31" s="319">
        <f t="shared" si="0"/>
        <v>28</v>
      </c>
      <c r="B31" s="320">
        <v>3318</v>
      </c>
      <c r="C31" s="305" t="s">
        <v>1398</v>
      </c>
      <c r="D31" s="306">
        <v>43668</v>
      </c>
      <c r="E31" s="307" t="s">
        <v>1416</v>
      </c>
    </row>
    <row r="32" spans="1:5" x14ac:dyDescent="0.25">
      <c r="A32" s="319">
        <f t="shared" si="0"/>
        <v>29</v>
      </c>
      <c r="B32" s="320">
        <v>3330</v>
      </c>
      <c r="C32" s="305" t="s">
        <v>1398</v>
      </c>
      <c r="D32" s="306">
        <v>43677</v>
      </c>
      <c r="E32" s="307" t="s">
        <v>1415</v>
      </c>
    </row>
    <row r="33" spans="1:5" x14ac:dyDescent="0.25">
      <c r="A33" s="319">
        <f t="shared" si="0"/>
        <v>30</v>
      </c>
      <c r="B33" s="320">
        <v>3354</v>
      </c>
      <c r="C33" s="305" t="s">
        <v>1398</v>
      </c>
      <c r="D33" s="306">
        <v>43686</v>
      </c>
      <c r="E33" s="307" t="s">
        <v>1414</v>
      </c>
    </row>
    <row r="34" spans="1:5" x14ac:dyDescent="0.25">
      <c r="A34" s="319">
        <f t="shared" si="0"/>
        <v>31</v>
      </c>
      <c r="B34" s="320">
        <v>3380</v>
      </c>
      <c r="C34" s="305" t="s">
        <v>1398</v>
      </c>
      <c r="D34" s="306">
        <v>43693</v>
      </c>
      <c r="E34" s="307" t="s">
        <v>1413</v>
      </c>
    </row>
    <row r="35" spans="1:5" x14ac:dyDescent="0.25">
      <c r="A35" s="319">
        <f t="shared" si="0"/>
        <v>32</v>
      </c>
      <c r="B35" s="320">
        <v>3390</v>
      </c>
      <c r="C35" s="305" t="s">
        <v>1398</v>
      </c>
      <c r="D35" s="306">
        <v>43700</v>
      </c>
      <c r="E35" s="307" t="s">
        <v>1412</v>
      </c>
    </row>
    <row r="36" spans="1:5" x14ac:dyDescent="0.25">
      <c r="A36" s="319">
        <f t="shared" si="0"/>
        <v>33</v>
      </c>
      <c r="B36" s="320">
        <v>3438</v>
      </c>
      <c r="C36" s="305" t="s">
        <v>1398</v>
      </c>
      <c r="D36" s="306">
        <v>43714</v>
      </c>
      <c r="E36" s="307" t="s">
        <v>1411</v>
      </c>
    </row>
    <row r="37" spans="1:5" x14ac:dyDescent="0.25">
      <c r="A37" s="319">
        <f t="shared" si="0"/>
        <v>34</v>
      </c>
      <c r="B37" s="320">
        <v>3459</v>
      </c>
      <c r="C37" s="305" t="s">
        <v>1398</v>
      </c>
      <c r="D37" s="306">
        <v>43721</v>
      </c>
      <c r="E37" s="307" t="s">
        <v>1410</v>
      </c>
    </row>
    <row r="38" spans="1:5" x14ac:dyDescent="0.25">
      <c r="A38" s="319">
        <f t="shared" si="0"/>
        <v>35</v>
      </c>
      <c r="B38" s="320">
        <v>3470</v>
      </c>
      <c r="C38" s="305" t="s">
        <v>1398</v>
      </c>
      <c r="D38" s="306">
        <v>43726</v>
      </c>
      <c r="E38" s="307" t="s">
        <v>1409</v>
      </c>
    </row>
    <row r="39" spans="1:5" x14ac:dyDescent="0.25">
      <c r="A39" s="319">
        <f t="shared" si="0"/>
        <v>36</v>
      </c>
      <c r="B39" s="320">
        <v>3488</v>
      </c>
      <c r="C39" s="305" t="s">
        <v>1398</v>
      </c>
      <c r="D39" s="306">
        <v>43733</v>
      </c>
      <c r="E39" s="307" t="s">
        <v>1408</v>
      </c>
    </row>
    <row r="40" spans="1:5" x14ac:dyDescent="0.25">
      <c r="A40" s="319">
        <f t="shared" si="0"/>
        <v>37</v>
      </c>
      <c r="B40" s="320">
        <v>3502</v>
      </c>
      <c r="C40" s="305" t="s">
        <v>1398</v>
      </c>
      <c r="D40" s="306">
        <v>43739</v>
      </c>
      <c r="E40" s="307" t="s">
        <v>1407</v>
      </c>
    </row>
    <row r="41" spans="1:5" x14ac:dyDescent="0.25">
      <c r="A41" s="319">
        <f t="shared" si="0"/>
        <v>38</v>
      </c>
      <c r="B41" s="320">
        <v>3548</v>
      </c>
      <c r="C41" s="305" t="s">
        <v>1398</v>
      </c>
      <c r="D41" s="306">
        <v>43753</v>
      </c>
      <c r="E41" s="307" t="s">
        <v>1406</v>
      </c>
    </row>
    <row r="42" spans="1:5" x14ac:dyDescent="0.25">
      <c r="A42" s="319">
        <f t="shared" si="0"/>
        <v>39</v>
      </c>
      <c r="B42" s="320">
        <v>3573</v>
      </c>
      <c r="C42" s="305" t="s">
        <v>1398</v>
      </c>
      <c r="D42" s="306">
        <v>43760</v>
      </c>
      <c r="E42" s="307" t="s">
        <v>1405</v>
      </c>
    </row>
    <row r="43" spans="1:5" x14ac:dyDescent="0.25">
      <c r="A43" s="319">
        <f t="shared" si="0"/>
        <v>40</v>
      </c>
      <c r="B43" s="320">
        <v>3589</v>
      </c>
      <c r="C43" s="305" t="s">
        <v>1398</v>
      </c>
      <c r="D43" s="306">
        <v>43767</v>
      </c>
      <c r="E43" s="307" t="s">
        <v>1404</v>
      </c>
    </row>
    <row r="44" spans="1:5" x14ac:dyDescent="0.25">
      <c r="A44" s="319">
        <f t="shared" si="0"/>
        <v>41</v>
      </c>
      <c r="B44" s="320">
        <v>3605</v>
      </c>
      <c r="C44" s="305" t="s">
        <v>1398</v>
      </c>
      <c r="D44" s="306">
        <v>43774</v>
      </c>
      <c r="E44" s="307" t="s">
        <v>1403</v>
      </c>
    </row>
    <row r="45" spans="1:5" x14ac:dyDescent="0.25">
      <c r="A45" s="319">
        <f t="shared" si="0"/>
        <v>42</v>
      </c>
      <c r="B45" s="320">
        <v>3623</v>
      </c>
      <c r="C45" s="305" t="s">
        <v>1398</v>
      </c>
      <c r="D45" s="306">
        <v>43781</v>
      </c>
      <c r="E45" s="307" t="s">
        <v>1402</v>
      </c>
    </row>
    <row r="46" spans="1:5" x14ac:dyDescent="0.25">
      <c r="A46" s="319">
        <f t="shared" si="0"/>
        <v>43</v>
      </c>
      <c r="B46" s="320">
        <v>3637</v>
      </c>
      <c r="C46" s="305" t="s">
        <v>1398</v>
      </c>
      <c r="D46" s="306">
        <v>43788</v>
      </c>
      <c r="E46" s="307" t="s">
        <v>1401</v>
      </c>
    </row>
    <row r="47" spans="1:5" x14ac:dyDescent="0.25">
      <c r="A47" s="319">
        <f t="shared" si="0"/>
        <v>44</v>
      </c>
      <c r="B47" s="320">
        <v>3658</v>
      </c>
      <c r="C47" s="305" t="s">
        <v>1398</v>
      </c>
      <c r="D47" s="306">
        <v>43795</v>
      </c>
      <c r="E47" s="307" t="s">
        <v>1400</v>
      </c>
    </row>
    <row r="48" spans="1:5" ht="15.75" thickBot="1" x14ac:dyDescent="0.3">
      <c r="A48" s="321">
        <f t="shared" si="0"/>
        <v>45</v>
      </c>
      <c r="B48" s="322">
        <v>3687</v>
      </c>
      <c r="C48" s="310" t="s">
        <v>1398</v>
      </c>
      <c r="D48" s="311">
        <v>43809</v>
      </c>
      <c r="E48" s="312" t="s">
        <v>1399</v>
      </c>
    </row>
  </sheetData>
  <mergeCells count="2">
    <mergeCell ref="A1:E1"/>
    <mergeCell ref="A2: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activeCell="G6" sqref="G6"/>
    </sheetView>
  </sheetViews>
  <sheetFormatPr baseColWidth="10" defaultRowHeight="15" x14ac:dyDescent="0.25"/>
  <cols>
    <col min="1" max="1" width="3" style="293" customWidth="1"/>
    <col min="2" max="2" width="11.42578125" style="293"/>
    <col min="3" max="3" width="15.28515625" style="293" bestFit="1" customWidth="1"/>
    <col min="4" max="4" width="11.42578125" style="293"/>
    <col min="5" max="5" width="43.85546875" style="293" customWidth="1"/>
    <col min="6" max="16384" width="11.42578125" style="293"/>
  </cols>
  <sheetData>
    <row r="1" spans="1:5" ht="78" customHeight="1" x14ac:dyDescent="0.25">
      <c r="A1" s="382" t="s">
        <v>1491</v>
      </c>
      <c r="B1" s="383"/>
      <c r="C1" s="383"/>
      <c r="D1" s="383"/>
      <c r="E1" s="384"/>
    </row>
    <row r="2" spans="1:5" ht="15.75" x14ac:dyDescent="0.25">
      <c r="A2" s="379">
        <v>2019</v>
      </c>
      <c r="B2" s="380"/>
      <c r="C2" s="380"/>
      <c r="D2" s="380"/>
      <c r="E2" s="381"/>
    </row>
    <row r="3" spans="1:5" ht="18.75" x14ac:dyDescent="0.3">
      <c r="A3" s="323" t="s">
        <v>50</v>
      </c>
      <c r="B3" s="316" t="s">
        <v>1397</v>
      </c>
      <c r="C3" s="316" t="s">
        <v>1396</v>
      </c>
      <c r="D3" s="316" t="s">
        <v>1395</v>
      </c>
      <c r="E3" s="318" t="s">
        <v>1394</v>
      </c>
    </row>
    <row r="4" spans="1:5" x14ac:dyDescent="0.25">
      <c r="A4" s="319">
        <v>1</v>
      </c>
      <c r="B4" s="305">
        <v>2835</v>
      </c>
      <c r="C4" s="305" t="s">
        <v>1445</v>
      </c>
      <c r="D4" s="306">
        <v>43501</v>
      </c>
      <c r="E4" s="307" t="s">
        <v>1490</v>
      </c>
    </row>
    <row r="5" spans="1:5" x14ac:dyDescent="0.25">
      <c r="A5" s="319">
        <f>+A4+1</f>
        <v>2</v>
      </c>
      <c r="B5" s="305">
        <v>2850</v>
      </c>
      <c r="C5" s="305" t="s">
        <v>1445</v>
      </c>
      <c r="D5" s="306">
        <v>43508</v>
      </c>
      <c r="E5" s="307" t="s">
        <v>1489</v>
      </c>
    </row>
    <row r="6" spans="1:5" x14ac:dyDescent="0.25">
      <c r="A6" s="319">
        <f t="shared" ref="A6:A49" si="0">+A5+1</f>
        <v>3</v>
      </c>
      <c r="B6" s="305">
        <v>2874</v>
      </c>
      <c r="C6" s="305" t="s">
        <v>1445</v>
      </c>
      <c r="D6" s="306">
        <v>43515</v>
      </c>
      <c r="E6" s="307" t="s">
        <v>1488</v>
      </c>
    </row>
    <row r="7" spans="1:5" x14ac:dyDescent="0.25">
      <c r="A7" s="319">
        <f t="shared" si="0"/>
        <v>4</v>
      </c>
      <c r="B7" s="305">
        <v>2895</v>
      </c>
      <c r="C7" s="305" t="s">
        <v>1445</v>
      </c>
      <c r="D7" s="306">
        <v>43522</v>
      </c>
      <c r="E7" s="307" t="s">
        <v>1487</v>
      </c>
    </row>
    <row r="8" spans="1:5" x14ac:dyDescent="0.25">
      <c r="A8" s="319">
        <f t="shared" si="0"/>
        <v>5</v>
      </c>
      <c r="B8" s="305">
        <v>2916</v>
      </c>
      <c r="C8" s="305" t="s">
        <v>1445</v>
      </c>
      <c r="D8" s="306">
        <v>43529</v>
      </c>
      <c r="E8" s="307" t="s">
        <v>1486</v>
      </c>
    </row>
    <row r="9" spans="1:5" x14ac:dyDescent="0.25">
      <c r="A9" s="319">
        <f t="shared" si="0"/>
        <v>6</v>
      </c>
      <c r="B9" s="305">
        <v>2943</v>
      </c>
      <c r="C9" s="305" t="s">
        <v>1445</v>
      </c>
      <c r="D9" s="306">
        <v>43536</v>
      </c>
      <c r="E9" s="307" t="s">
        <v>1485</v>
      </c>
    </row>
    <row r="10" spans="1:5" x14ac:dyDescent="0.25">
      <c r="A10" s="319">
        <f t="shared" si="0"/>
        <v>7</v>
      </c>
      <c r="B10" s="305">
        <v>2962</v>
      </c>
      <c r="C10" s="305" t="s">
        <v>1445</v>
      </c>
      <c r="D10" s="306">
        <v>43543</v>
      </c>
      <c r="E10" s="307" t="s">
        <v>1484</v>
      </c>
    </row>
    <row r="11" spans="1:5" x14ac:dyDescent="0.25">
      <c r="A11" s="319">
        <f t="shared" si="0"/>
        <v>8</v>
      </c>
      <c r="B11" s="305">
        <v>2978</v>
      </c>
      <c r="C11" s="305" t="s">
        <v>1445</v>
      </c>
      <c r="D11" s="306">
        <v>43550</v>
      </c>
      <c r="E11" s="307" t="s">
        <v>1483</v>
      </c>
    </row>
    <row r="12" spans="1:5" x14ac:dyDescent="0.25">
      <c r="A12" s="319">
        <f t="shared" si="0"/>
        <v>9</v>
      </c>
      <c r="B12" s="305">
        <v>2999</v>
      </c>
      <c r="C12" s="305" t="s">
        <v>1445</v>
      </c>
      <c r="D12" s="306">
        <v>43557</v>
      </c>
      <c r="E12" s="307" t="s">
        <v>1482</v>
      </c>
    </row>
    <row r="13" spans="1:5" x14ac:dyDescent="0.25">
      <c r="A13" s="319">
        <f t="shared" si="0"/>
        <v>10</v>
      </c>
      <c r="B13" s="305">
        <v>3014</v>
      </c>
      <c r="C13" s="305" t="s">
        <v>1445</v>
      </c>
      <c r="D13" s="306">
        <v>43564</v>
      </c>
      <c r="E13" s="307" t="s">
        <v>1481</v>
      </c>
    </row>
    <row r="14" spans="1:5" x14ac:dyDescent="0.25">
      <c r="A14" s="319">
        <f t="shared" si="0"/>
        <v>11</v>
      </c>
      <c r="B14" s="305">
        <v>3037</v>
      </c>
      <c r="C14" s="305" t="s">
        <v>1445</v>
      </c>
      <c r="D14" s="306">
        <v>43571</v>
      </c>
      <c r="E14" s="307" t="s">
        <v>1480</v>
      </c>
    </row>
    <row r="15" spans="1:5" x14ac:dyDescent="0.25">
      <c r="A15" s="319">
        <f t="shared" si="0"/>
        <v>12</v>
      </c>
      <c r="B15" s="305">
        <v>3051</v>
      </c>
      <c r="C15" s="305" t="s">
        <v>1445</v>
      </c>
      <c r="D15" s="306">
        <v>43578</v>
      </c>
      <c r="E15" s="307" t="s">
        <v>1479</v>
      </c>
    </row>
    <row r="16" spans="1:5" x14ac:dyDescent="0.25">
      <c r="A16" s="319">
        <f t="shared" si="0"/>
        <v>13</v>
      </c>
      <c r="B16" s="305">
        <v>3075</v>
      </c>
      <c r="C16" s="305" t="s">
        <v>1445</v>
      </c>
      <c r="D16" s="306">
        <v>43585</v>
      </c>
      <c r="E16" s="307" t="s">
        <v>1478</v>
      </c>
    </row>
    <row r="17" spans="1:5" x14ac:dyDescent="0.25">
      <c r="A17" s="319">
        <f t="shared" si="0"/>
        <v>14</v>
      </c>
      <c r="B17" s="305">
        <v>3090</v>
      </c>
      <c r="C17" s="305" t="s">
        <v>1445</v>
      </c>
      <c r="D17" s="306">
        <v>43592</v>
      </c>
      <c r="E17" s="307" t="s">
        <v>1477</v>
      </c>
    </row>
    <row r="18" spans="1:5" x14ac:dyDescent="0.25">
      <c r="A18" s="319">
        <f t="shared" si="0"/>
        <v>15</v>
      </c>
      <c r="B18" s="305">
        <v>3111</v>
      </c>
      <c r="C18" s="305" t="s">
        <v>1445</v>
      </c>
      <c r="D18" s="306">
        <v>43599</v>
      </c>
      <c r="E18" s="307" t="s">
        <v>1476</v>
      </c>
    </row>
    <row r="19" spans="1:5" x14ac:dyDescent="0.25">
      <c r="A19" s="319">
        <f t="shared" si="0"/>
        <v>16</v>
      </c>
      <c r="B19" s="305">
        <v>3141</v>
      </c>
      <c r="C19" s="305" t="s">
        <v>1445</v>
      </c>
      <c r="D19" s="306">
        <v>43606</v>
      </c>
      <c r="E19" s="307" t="s">
        <v>1475</v>
      </c>
    </row>
    <row r="20" spans="1:5" x14ac:dyDescent="0.25">
      <c r="A20" s="319">
        <f t="shared" si="0"/>
        <v>17</v>
      </c>
      <c r="B20" s="305">
        <v>3152</v>
      </c>
      <c r="C20" s="305" t="s">
        <v>1445</v>
      </c>
      <c r="D20" s="306">
        <v>43613</v>
      </c>
      <c r="E20" s="307" t="s">
        <v>1474</v>
      </c>
    </row>
    <row r="21" spans="1:5" x14ac:dyDescent="0.25">
      <c r="A21" s="319">
        <f t="shared" si="0"/>
        <v>18</v>
      </c>
      <c r="B21" s="305">
        <v>3171</v>
      </c>
      <c r="C21" s="305" t="s">
        <v>1445</v>
      </c>
      <c r="D21" s="306">
        <v>43620</v>
      </c>
      <c r="E21" s="307" t="s">
        <v>1473</v>
      </c>
    </row>
    <row r="22" spans="1:5" x14ac:dyDescent="0.25">
      <c r="A22" s="319">
        <f t="shared" si="0"/>
        <v>19</v>
      </c>
      <c r="B22" s="305">
        <v>3194</v>
      </c>
      <c r="C22" s="305" t="s">
        <v>1445</v>
      </c>
      <c r="D22" s="306">
        <v>43627</v>
      </c>
      <c r="E22" s="307" t="s">
        <v>1472</v>
      </c>
    </row>
    <row r="23" spans="1:5" x14ac:dyDescent="0.25">
      <c r="A23" s="319">
        <f t="shared" si="0"/>
        <v>20</v>
      </c>
      <c r="B23" s="305">
        <v>3210</v>
      </c>
      <c r="C23" s="305" t="s">
        <v>1445</v>
      </c>
      <c r="D23" s="306">
        <v>43634</v>
      </c>
      <c r="E23" s="307" t="s">
        <v>1471</v>
      </c>
    </row>
    <row r="24" spans="1:5" x14ac:dyDescent="0.25">
      <c r="A24" s="319">
        <f t="shared" si="0"/>
        <v>21</v>
      </c>
      <c r="B24" s="305">
        <v>3224</v>
      </c>
      <c r="C24" s="305" t="s">
        <v>1445</v>
      </c>
      <c r="D24" s="306">
        <v>43641</v>
      </c>
      <c r="E24" s="307" t="s">
        <v>1470</v>
      </c>
    </row>
    <row r="25" spans="1:5" x14ac:dyDescent="0.25">
      <c r="A25" s="319">
        <f t="shared" si="0"/>
        <v>22</v>
      </c>
      <c r="B25" s="305">
        <v>3242</v>
      </c>
      <c r="C25" s="305" t="s">
        <v>1445</v>
      </c>
      <c r="D25" s="306">
        <v>43648</v>
      </c>
      <c r="E25" s="307" t="s">
        <v>1469</v>
      </c>
    </row>
    <row r="26" spans="1:5" x14ac:dyDescent="0.25">
      <c r="A26" s="319">
        <f t="shared" si="0"/>
        <v>23</v>
      </c>
      <c r="B26" s="305">
        <v>3264</v>
      </c>
      <c r="C26" s="305" t="s">
        <v>1445</v>
      </c>
      <c r="D26" s="306">
        <v>43655</v>
      </c>
      <c r="E26" s="307" t="s">
        <v>1468</v>
      </c>
    </row>
    <row r="27" spans="1:5" x14ac:dyDescent="0.25">
      <c r="A27" s="319">
        <f t="shared" si="0"/>
        <v>24</v>
      </c>
      <c r="B27" s="305">
        <v>3283</v>
      </c>
      <c r="C27" s="305" t="s">
        <v>1445</v>
      </c>
      <c r="D27" s="306">
        <v>43662</v>
      </c>
      <c r="E27" s="307" t="s">
        <v>1467</v>
      </c>
    </row>
    <row r="28" spans="1:5" x14ac:dyDescent="0.25">
      <c r="A28" s="319">
        <f t="shared" si="0"/>
        <v>25</v>
      </c>
      <c r="B28" s="305">
        <v>3306</v>
      </c>
      <c r="C28" s="305" t="s">
        <v>1445</v>
      </c>
      <c r="D28" s="306">
        <v>43669</v>
      </c>
      <c r="E28" s="307" t="s">
        <v>1466</v>
      </c>
    </row>
    <row r="29" spans="1:5" x14ac:dyDescent="0.25">
      <c r="A29" s="319">
        <f t="shared" si="0"/>
        <v>26</v>
      </c>
      <c r="B29" s="305">
        <v>3327</v>
      </c>
      <c r="C29" s="305" t="s">
        <v>1445</v>
      </c>
      <c r="D29" s="306">
        <v>43676</v>
      </c>
      <c r="E29" s="307" t="s">
        <v>1465</v>
      </c>
    </row>
    <row r="30" spans="1:5" x14ac:dyDescent="0.25">
      <c r="A30" s="319">
        <f t="shared" si="0"/>
        <v>27</v>
      </c>
      <c r="B30" s="305">
        <v>3350</v>
      </c>
      <c r="C30" s="305" t="s">
        <v>1445</v>
      </c>
      <c r="D30" s="306">
        <v>43683</v>
      </c>
      <c r="E30" s="307" t="s">
        <v>1464</v>
      </c>
    </row>
    <row r="31" spans="1:5" x14ac:dyDescent="0.25">
      <c r="A31" s="319">
        <f t="shared" si="0"/>
        <v>28</v>
      </c>
      <c r="B31" s="305">
        <v>3367</v>
      </c>
      <c r="C31" s="305" t="s">
        <v>1445</v>
      </c>
      <c r="D31" s="306">
        <v>43690</v>
      </c>
      <c r="E31" s="307" t="s">
        <v>1463</v>
      </c>
    </row>
    <row r="32" spans="1:5" x14ac:dyDescent="0.25">
      <c r="A32" s="319">
        <f t="shared" si="0"/>
        <v>29</v>
      </c>
      <c r="B32" s="305">
        <v>3386</v>
      </c>
      <c r="C32" s="305" t="s">
        <v>1445</v>
      </c>
      <c r="D32" s="306">
        <v>43697</v>
      </c>
      <c r="E32" s="307" t="s">
        <v>1462</v>
      </c>
    </row>
    <row r="33" spans="1:5" x14ac:dyDescent="0.25">
      <c r="A33" s="319">
        <f t="shared" si="0"/>
        <v>30</v>
      </c>
      <c r="B33" s="305">
        <v>3402</v>
      </c>
      <c r="C33" s="305" t="s">
        <v>1445</v>
      </c>
      <c r="D33" s="306">
        <v>43704</v>
      </c>
      <c r="E33" s="307" t="s">
        <v>1461</v>
      </c>
    </row>
    <row r="34" spans="1:5" x14ac:dyDescent="0.25">
      <c r="A34" s="319">
        <f t="shared" si="0"/>
        <v>31</v>
      </c>
      <c r="B34" s="305">
        <v>3423</v>
      </c>
      <c r="C34" s="305" t="s">
        <v>1445</v>
      </c>
      <c r="D34" s="306">
        <v>43711</v>
      </c>
      <c r="E34" s="307" t="s">
        <v>1460</v>
      </c>
    </row>
    <row r="35" spans="1:5" x14ac:dyDescent="0.25">
      <c r="A35" s="319">
        <f t="shared" si="0"/>
        <v>32</v>
      </c>
      <c r="B35" s="305">
        <v>3445</v>
      </c>
      <c r="C35" s="305" t="s">
        <v>1445</v>
      </c>
      <c r="D35" s="306">
        <v>43718</v>
      </c>
      <c r="E35" s="307" t="s">
        <v>1459</v>
      </c>
    </row>
    <row r="36" spans="1:5" x14ac:dyDescent="0.25">
      <c r="A36" s="319">
        <f t="shared" si="0"/>
        <v>33</v>
      </c>
      <c r="B36" s="305">
        <v>3467</v>
      </c>
      <c r="C36" s="305" t="s">
        <v>1445</v>
      </c>
      <c r="D36" s="306">
        <v>43725</v>
      </c>
      <c r="E36" s="307" t="s">
        <v>1458</v>
      </c>
    </row>
    <row r="37" spans="1:5" x14ac:dyDescent="0.25">
      <c r="A37" s="319">
        <f t="shared" si="0"/>
        <v>34</v>
      </c>
      <c r="B37" s="305">
        <v>3485</v>
      </c>
      <c r="C37" s="305" t="s">
        <v>1445</v>
      </c>
      <c r="D37" s="306">
        <v>43732</v>
      </c>
      <c r="E37" s="307" t="s">
        <v>1457</v>
      </c>
    </row>
    <row r="38" spans="1:5" x14ac:dyDescent="0.25">
      <c r="A38" s="319">
        <f t="shared" si="0"/>
        <v>35</v>
      </c>
      <c r="B38" s="305">
        <v>3503</v>
      </c>
      <c r="C38" s="305" t="s">
        <v>1445</v>
      </c>
      <c r="D38" s="306">
        <v>43739</v>
      </c>
      <c r="E38" s="307" t="s">
        <v>1456</v>
      </c>
    </row>
    <row r="39" spans="1:5" x14ac:dyDescent="0.25">
      <c r="A39" s="319">
        <f t="shared" si="0"/>
        <v>36</v>
      </c>
      <c r="B39" s="305">
        <v>3523</v>
      </c>
      <c r="C39" s="305" t="s">
        <v>1445</v>
      </c>
      <c r="D39" s="306">
        <v>43746</v>
      </c>
      <c r="E39" s="307" t="s">
        <v>1455</v>
      </c>
    </row>
    <row r="40" spans="1:5" x14ac:dyDescent="0.25">
      <c r="A40" s="319">
        <f t="shared" si="0"/>
        <v>37</v>
      </c>
      <c r="B40" s="305">
        <v>3537</v>
      </c>
      <c r="C40" s="305" t="s">
        <v>1445</v>
      </c>
      <c r="D40" s="306">
        <v>43753</v>
      </c>
      <c r="E40" s="307" t="s">
        <v>1454</v>
      </c>
    </row>
    <row r="41" spans="1:5" x14ac:dyDescent="0.25">
      <c r="A41" s="319">
        <f t="shared" si="0"/>
        <v>38</v>
      </c>
      <c r="B41" s="305">
        <v>3557</v>
      </c>
      <c r="C41" s="305" t="s">
        <v>1445</v>
      </c>
      <c r="D41" s="306">
        <v>43760</v>
      </c>
      <c r="E41" s="307" t="s">
        <v>1453</v>
      </c>
    </row>
    <row r="42" spans="1:5" x14ac:dyDescent="0.25">
      <c r="A42" s="319">
        <f t="shared" si="0"/>
        <v>39</v>
      </c>
      <c r="B42" s="305">
        <v>3581</v>
      </c>
      <c r="C42" s="305" t="s">
        <v>1445</v>
      </c>
      <c r="D42" s="306">
        <v>43767</v>
      </c>
      <c r="E42" s="307" t="s">
        <v>1452</v>
      </c>
    </row>
    <row r="43" spans="1:5" x14ac:dyDescent="0.25">
      <c r="A43" s="319">
        <f t="shared" si="0"/>
        <v>40</v>
      </c>
      <c r="B43" s="305">
        <v>3595</v>
      </c>
      <c r="C43" s="305" t="s">
        <v>1445</v>
      </c>
      <c r="D43" s="306">
        <v>43774</v>
      </c>
      <c r="E43" s="307" t="s">
        <v>1451</v>
      </c>
    </row>
    <row r="44" spans="1:5" x14ac:dyDescent="0.25">
      <c r="A44" s="319">
        <f t="shared" si="0"/>
        <v>41</v>
      </c>
      <c r="B44" s="305">
        <v>3609</v>
      </c>
      <c r="C44" s="305" t="s">
        <v>1445</v>
      </c>
      <c r="D44" s="306">
        <v>43781</v>
      </c>
      <c r="E44" s="307" t="s">
        <v>1450</v>
      </c>
    </row>
    <row r="45" spans="1:5" x14ac:dyDescent="0.25">
      <c r="A45" s="319">
        <f t="shared" si="0"/>
        <v>42</v>
      </c>
      <c r="B45" s="305">
        <v>3633</v>
      </c>
      <c r="C45" s="305" t="s">
        <v>1445</v>
      </c>
      <c r="D45" s="306">
        <v>43788</v>
      </c>
      <c r="E45" s="307" t="s">
        <v>1449</v>
      </c>
    </row>
    <row r="46" spans="1:5" x14ac:dyDescent="0.25">
      <c r="A46" s="319">
        <f t="shared" si="0"/>
        <v>43</v>
      </c>
      <c r="B46" s="305">
        <v>3649</v>
      </c>
      <c r="C46" s="305" t="s">
        <v>1445</v>
      </c>
      <c r="D46" s="306">
        <v>43795</v>
      </c>
      <c r="E46" s="307" t="s">
        <v>1448</v>
      </c>
    </row>
    <row r="47" spans="1:5" x14ac:dyDescent="0.25">
      <c r="A47" s="319">
        <f t="shared" si="0"/>
        <v>44</v>
      </c>
      <c r="B47" s="305">
        <v>3664</v>
      </c>
      <c r="C47" s="305" t="s">
        <v>1445</v>
      </c>
      <c r="D47" s="306">
        <v>43802</v>
      </c>
      <c r="E47" s="307" t="s">
        <v>1447</v>
      </c>
    </row>
    <row r="48" spans="1:5" x14ac:dyDescent="0.25">
      <c r="A48" s="319">
        <f t="shared" si="0"/>
        <v>45</v>
      </c>
      <c r="B48" s="305">
        <v>3680</v>
      </c>
      <c r="C48" s="305" t="s">
        <v>1445</v>
      </c>
      <c r="D48" s="306">
        <v>43809</v>
      </c>
      <c r="E48" s="307" t="s">
        <v>1446</v>
      </c>
    </row>
    <row r="49" spans="1:5" ht="15.75" thickBot="1" x14ac:dyDescent="0.3">
      <c r="A49" s="321">
        <f t="shared" si="0"/>
        <v>46</v>
      </c>
      <c r="B49" s="310">
        <v>3397</v>
      </c>
      <c r="C49" s="310" t="s">
        <v>1445</v>
      </c>
      <c r="D49" s="311">
        <v>43816</v>
      </c>
      <c r="E49" s="312" t="s">
        <v>1444</v>
      </c>
    </row>
  </sheetData>
  <mergeCells count="2">
    <mergeCell ref="A1:E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G6" sqref="G6"/>
    </sheetView>
  </sheetViews>
  <sheetFormatPr baseColWidth="10" defaultRowHeight="15" x14ac:dyDescent="0.25"/>
  <cols>
    <col min="1" max="1" width="3" style="293" customWidth="1"/>
    <col min="2" max="2" width="10.5703125" style="293" bestFit="1" customWidth="1"/>
    <col min="3" max="3" width="15.28515625" style="293" bestFit="1" customWidth="1"/>
    <col min="4" max="4" width="10.140625" style="293" bestFit="1" customWidth="1"/>
    <col min="5" max="5" width="54.85546875" style="293" bestFit="1" customWidth="1"/>
    <col min="6" max="16384" width="11.42578125" style="293"/>
  </cols>
  <sheetData>
    <row r="1" spans="1:5" ht="63" customHeight="1" x14ac:dyDescent="0.25">
      <c r="A1" s="385" t="s">
        <v>1699</v>
      </c>
      <c r="B1" s="386"/>
      <c r="C1" s="386"/>
      <c r="D1" s="386"/>
      <c r="E1" s="387"/>
    </row>
    <row r="2" spans="1:5" ht="15.75" customHeight="1" thickBot="1" x14ac:dyDescent="0.3">
      <c r="A2" s="388">
        <v>2019</v>
      </c>
      <c r="B2" s="389"/>
      <c r="C2" s="389"/>
      <c r="D2" s="389"/>
      <c r="E2" s="390"/>
    </row>
    <row r="3" spans="1:5" ht="18.75" x14ac:dyDescent="0.3">
      <c r="A3" s="324" t="s">
        <v>50</v>
      </c>
      <c r="B3" s="325" t="s">
        <v>1397</v>
      </c>
      <c r="C3" s="325" t="s">
        <v>1396</v>
      </c>
      <c r="D3" s="325" t="s">
        <v>1395</v>
      </c>
      <c r="E3" s="326" t="s">
        <v>1394</v>
      </c>
    </row>
    <row r="4" spans="1:5" x14ac:dyDescent="0.25">
      <c r="A4" s="319">
        <v>1</v>
      </c>
      <c r="B4" s="305">
        <v>2855</v>
      </c>
      <c r="C4" s="305" t="s">
        <v>1492</v>
      </c>
      <c r="D4" s="306">
        <v>43509</v>
      </c>
      <c r="E4" s="307" t="s">
        <v>1532</v>
      </c>
    </row>
    <row r="5" spans="1:5" x14ac:dyDescent="0.25">
      <c r="A5" s="319">
        <f>+A4+1</f>
        <v>2</v>
      </c>
      <c r="B5" s="305">
        <v>2877</v>
      </c>
      <c r="C5" s="305" t="s">
        <v>1492</v>
      </c>
      <c r="D5" s="306">
        <v>43516</v>
      </c>
      <c r="E5" s="307" t="s">
        <v>1531</v>
      </c>
    </row>
    <row r="6" spans="1:5" x14ac:dyDescent="0.25">
      <c r="A6" s="319">
        <f t="shared" ref="A6:A43" si="0">+A5+1</f>
        <v>3</v>
      </c>
      <c r="B6" s="305">
        <v>2900</v>
      </c>
      <c r="C6" s="305" t="s">
        <v>1492</v>
      </c>
      <c r="D6" s="306">
        <v>43523</v>
      </c>
      <c r="E6" s="307" t="s">
        <v>1530</v>
      </c>
    </row>
    <row r="7" spans="1:5" x14ac:dyDescent="0.25">
      <c r="A7" s="319">
        <f t="shared" si="0"/>
        <v>4</v>
      </c>
      <c r="B7" s="305">
        <v>2925</v>
      </c>
      <c r="C7" s="305" t="s">
        <v>1492</v>
      </c>
      <c r="D7" s="306">
        <v>43530</v>
      </c>
      <c r="E7" s="307" t="s">
        <v>1529</v>
      </c>
    </row>
    <row r="8" spans="1:5" x14ac:dyDescent="0.25">
      <c r="A8" s="319">
        <f t="shared" si="0"/>
        <v>5</v>
      </c>
      <c r="B8" s="305">
        <v>2947</v>
      </c>
      <c r="C8" s="305" t="s">
        <v>1492</v>
      </c>
      <c r="D8" s="306">
        <v>43537</v>
      </c>
      <c r="E8" s="307" t="s">
        <v>1528</v>
      </c>
    </row>
    <row r="9" spans="1:5" x14ac:dyDescent="0.25">
      <c r="A9" s="319">
        <f t="shared" si="0"/>
        <v>6</v>
      </c>
      <c r="B9" s="305">
        <v>2967</v>
      </c>
      <c r="C9" s="305" t="s">
        <v>1492</v>
      </c>
      <c r="D9" s="306">
        <v>43544</v>
      </c>
      <c r="E9" s="307" t="s">
        <v>1527</v>
      </c>
    </row>
    <row r="10" spans="1:5" x14ac:dyDescent="0.25">
      <c r="A10" s="319">
        <f t="shared" si="0"/>
        <v>7</v>
      </c>
      <c r="B10" s="305">
        <v>2983</v>
      </c>
      <c r="C10" s="305" t="s">
        <v>1492</v>
      </c>
      <c r="D10" s="306">
        <v>43551</v>
      </c>
      <c r="E10" s="307" t="s">
        <v>1526</v>
      </c>
    </row>
    <row r="11" spans="1:5" x14ac:dyDescent="0.25">
      <c r="A11" s="319">
        <f t="shared" si="0"/>
        <v>8</v>
      </c>
      <c r="B11" s="305">
        <v>3016</v>
      </c>
      <c r="C11" s="305" t="s">
        <v>1492</v>
      </c>
      <c r="D11" s="306">
        <v>43565</v>
      </c>
      <c r="E11" s="307" t="s">
        <v>1525</v>
      </c>
    </row>
    <row r="12" spans="1:5" x14ac:dyDescent="0.25">
      <c r="A12" s="319">
        <f t="shared" si="0"/>
        <v>9</v>
      </c>
      <c r="B12" s="305">
        <v>3042</v>
      </c>
      <c r="C12" s="305" t="s">
        <v>1492</v>
      </c>
      <c r="D12" s="306">
        <v>43572</v>
      </c>
      <c r="E12" s="307" t="s">
        <v>1524</v>
      </c>
    </row>
    <row r="13" spans="1:5" x14ac:dyDescent="0.25">
      <c r="A13" s="319">
        <f t="shared" si="0"/>
        <v>10</v>
      </c>
      <c r="B13" s="305">
        <v>3054</v>
      </c>
      <c r="C13" s="305" t="s">
        <v>1492</v>
      </c>
      <c r="D13" s="306">
        <v>43579</v>
      </c>
      <c r="E13" s="307" t="s">
        <v>1523</v>
      </c>
    </row>
    <row r="14" spans="1:5" x14ac:dyDescent="0.25">
      <c r="A14" s="319">
        <f t="shared" si="0"/>
        <v>11</v>
      </c>
      <c r="B14" s="305">
        <v>3096</v>
      </c>
      <c r="C14" s="305" t="s">
        <v>1492</v>
      </c>
      <c r="D14" s="306">
        <v>43593</v>
      </c>
      <c r="E14" s="307" t="s">
        <v>1522</v>
      </c>
    </row>
    <row r="15" spans="1:5" x14ac:dyDescent="0.25">
      <c r="A15" s="319">
        <f t="shared" si="0"/>
        <v>12</v>
      </c>
      <c r="B15" s="305">
        <v>3115</v>
      </c>
      <c r="C15" s="305" t="s">
        <v>1492</v>
      </c>
      <c r="D15" s="306">
        <v>43600</v>
      </c>
      <c r="E15" s="307" t="s">
        <v>1521</v>
      </c>
    </row>
    <row r="16" spans="1:5" x14ac:dyDescent="0.25">
      <c r="A16" s="319">
        <f t="shared" si="0"/>
        <v>13</v>
      </c>
      <c r="B16" s="305">
        <v>3135</v>
      </c>
      <c r="C16" s="305" t="s">
        <v>1492</v>
      </c>
      <c r="D16" s="306">
        <v>43607</v>
      </c>
      <c r="E16" s="307" t="s">
        <v>1520</v>
      </c>
    </row>
    <row r="17" spans="1:5" x14ac:dyDescent="0.25">
      <c r="A17" s="319">
        <f t="shared" si="0"/>
        <v>14</v>
      </c>
      <c r="B17" s="305">
        <v>3156</v>
      </c>
      <c r="C17" s="305" t="s">
        <v>1492</v>
      </c>
      <c r="D17" s="306">
        <v>43614</v>
      </c>
      <c r="E17" s="307" t="s">
        <v>1519</v>
      </c>
    </row>
    <row r="18" spans="1:5" x14ac:dyDescent="0.25">
      <c r="A18" s="319">
        <f t="shared" si="0"/>
        <v>15</v>
      </c>
      <c r="B18" s="305">
        <v>3175</v>
      </c>
      <c r="C18" s="305" t="s">
        <v>1492</v>
      </c>
      <c r="D18" s="306">
        <v>43621</v>
      </c>
      <c r="E18" s="307" t="s">
        <v>1518</v>
      </c>
    </row>
    <row r="19" spans="1:5" x14ac:dyDescent="0.25">
      <c r="A19" s="319">
        <f t="shared" si="0"/>
        <v>16</v>
      </c>
      <c r="B19" s="305">
        <v>3197</v>
      </c>
      <c r="C19" s="305" t="s">
        <v>1492</v>
      </c>
      <c r="D19" s="306">
        <v>43628</v>
      </c>
      <c r="E19" s="307" t="s">
        <v>1517</v>
      </c>
    </row>
    <row r="20" spans="1:5" x14ac:dyDescent="0.25">
      <c r="A20" s="319">
        <f t="shared" si="0"/>
        <v>17</v>
      </c>
      <c r="B20" s="305">
        <v>3215</v>
      </c>
      <c r="C20" s="305" t="s">
        <v>1492</v>
      </c>
      <c r="D20" s="306">
        <v>43635</v>
      </c>
      <c r="E20" s="307" t="s">
        <v>1516</v>
      </c>
    </row>
    <row r="21" spans="1:5" x14ac:dyDescent="0.25">
      <c r="A21" s="319">
        <f t="shared" si="0"/>
        <v>18</v>
      </c>
      <c r="B21" s="305">
        <v>3228</v>
      </c>
      <c r="C21" s="305" t="s">
        <v>1492</v>
      </c>
      <c r="D21" s="306">
        <v>43642</v>
      </c>
      <c r="E21" s="307" t="s">
        <v>1515</v>
      </c>
    </row>
    <row r="22" spans="1:5" x14ac:dyDescent="0.25">
      <c r="A22" s="319">
        <f t="shared" si="0"/>
        <v>19</v>
      </c>
      <c r="B22" s="305">
        <v>3245</v>
      </c>
      <c r="C22" s="305" t="s">
        <v>1492</v>
      </c>
      <c r="D22" s="306">
        <v>43649</v>
      </c>
      <c r="E22" s="307" t="s">
        <v>1514</v>
      </c>
    </row>
    <row r="23" spans="1:5" x14ac:dyDescent="0.25">
      <c r="A23" s="319">
        <f t="shared" si="0"/>
        <v>20</v>
      </c>
      <c r="B23" s="305">
        <v>3267</v>
      </c>
      <c r="C23" s="305" t="s">
        <v>1492</v>
      </c>
      <c r="D23" s="306">
        <v>43656</v>
      </c>
      <c r="E23" s="307" t="s">
        <v>1513</v>
      </c>
    </row>
    <row r="24" spans="1:5" x14ac:dyDescent="0.25">
      <c r="A24" s="319">
        <f t="shared" si="0"/>
        <v>21</v>
      </c>
      <c r="B24" s="305">
        <v>3288</v>
      </c>
      <c r="C24" s="305" t="s">
        <v>1492</v>
      </c>
      <c r="D24" s="306">
        <v>43663</v>
      </c>
      <c r="E24" s="307" t="s">
        <v>1512</v>
      </c>
    </row>
    <row r="25" spans="1:5" x14ac:dyDescent="0.25">
      <c r="A25" s="319">
        <f t="shared" si="0"/>
        <v>22</v>
      </c>
      <c r="B25" s="305">
        <v>3312</v>
      </c>
      <c r="C25" s="305" t="s">
        <v>1492</v>
      </c>
      <c r="D25" s="306">
        <v>43670</v>
      </c>
      <c r="E25" s="307" t="s">
        <v>1511</v>
      </c>
    </row>
    <row r="26" spans="1:5" x14ac:dyDescent="0.25">
      <c r="A26" s="319">
        <f t="shared" si="0"/>
        <v>23</v>
      </c>
      <c r="B26" s="305">
        <v>3332</v>
      </c>
      <c r="C26" s="305" t="s">
        <v>1492</v>
      </c>
      <c r="D26" s="306">
        <v>43677</v>
      </c>
      <c r="E26" s="307" t="s">
        <v>1510</v>
      </c>
    </row>
    <row r="27" spans="1:5" x14ac:dyDescent="0.25">
      <c r="A27" s="319">
        <f t="shared" si="0"/>
        <v>24</v>
      </c>
      <c r="B27" s="305">
        <v>3373</v>
      </c>
      <c r="C27" s="305" t="s">
        <v>1492</v>
      </c>
      <c r="D27" s="306">
        <v>43691</v>
      </c>
      <c r="E27" s="307" t="s">
        <v>1509</v>
      </c>
    </row>
    <row r="28" spans="1:5" x14ac:dyDescent="0.25">
      <c r="A28" s="319">
        <f t="shared" si="0"/>
        <v>25</v>
      </c>
      <c r="B28" s="305">
        <v>3388</v>
      </c>
      <c r="C28" s="305" t="s">
        <v>1492</v>
      </c>
      <c r="D28" s="306">
        <v>43698</v>
      </c>
      <c r="E28" s="307" t="s">
        <v>1508</v>
      </c>
    </row>
    <row r="29" spans="1:5" x14ac:dyDescent="0.25">
      <c r="A29" s="319">
        <f t="shared" si="0"/>
        <v>26</v>
      </c>
      <c r="B29" s="305">
        <v>3406</v>
      </c>
      <c r="C29" s="305" t="s">
        <v>1492</v>
      </c>
      <c r="D29" s="306">
        <v>43705</v>
      </c>
      <c r="E29" s="307" t="s">
        <v>1507</v>
      </c>
    </row>
    <row r="30" spans="1:5" x14ac:dyDescent="0.25">
      <c r="A30" s="319">
        <f t="shared" si="0"/>
        <v>27</v>
      </c>
      <c r="B30" s="305">
        <v>3430</v>
      </c>
      <c r="C30" s="305" t="s">
        <v>1492</v>
      </c>
      <c r="D30" s="306">
        <v>43712</v>
      </c>
      <c r="E30" s="307" t="s">
        <v>1506</v>
      </c>
    </row>
    <row r="31" spans="1:5" x14ac:dyDescent="0.25">
      <c r="A31" s="319">
        <f t="shared" si="0"/>
        <v>28</v>
      </c>
      <c r="B31" s="305">
        <v>3450</v>
      </c>
      <c r="C31" s="305" t="s">
        <v>1492</v>
      </c>
      <c r="D31" s="306">
        <v>43719</v>
      </c>
      <c r="E31" s="307" t="s">
        <v>1505</v>
      </c>
    </row>
    <row r="32" spans="1:5" x14ac:dyDescent="0.25">
      <c r="A32" s="319">
        <f t="shared" si="0"/>
        <v>29</v>
      </c>
      <c r="B32" s="305">
        <v>3472</v>
      </c>
      <c r="C32" s="305" t="s">
        <v>1492</v>
      </c>
      <c r="D32" s="306">
        <v>43726</v>
      </c>
      <c r="E32" s="307" t="s">
        <v>1504</v>
      </c>
    </row>
    <row r="33" spans="1:5" x14ac:dyDescent="0.25">
      <c r="A33" s="319">
        <f t="shared" si="0"/>
        <v>30</v>
      </c>
      <c r="B33" s="305">
        <v>3489</v>
      </c>
      <c r="C33" s="305" t="s">
        <v>1492</v>
      </c>
      <c r="D33" s="306">
        <v>43733</v>
      </c>
      <c r="E33" s="307" t="s">
        <v>1503</v>
      </c>
    </row>
    <row r="34" spans="1:5" x14ac:dyDescent="0.25">
      <c r="A34" s="319">
        <f t="shared" si="0"/>
        <v>31</v>
      </c>
      <c r="B34" s="305">
        <v>3506</v>
      </c>
      <c r="C34" s="305" t="s">
        <v>1492</v>
      </c>
      <c r="D34" s="306">
        <v>43740</v>
      </c>
      <c r="E34" s="307" t="s">
        <v>1502</v>
      </c>
    </row>
    <row r="35" spans="1:5" x14ac:dyDescent="0.25">
      <c r="A35" s="319">
        <f t="shared" si="0"/>
        <v>32</v>
      </c>
      <c r="B35" s="305">
        <v>3527</v>
      </c>
      <c r="C35" s="305" t="s">
        <v>1492</v>
      </c>
      <c r="D35" s="306">
        <v>43747</v>
      </c>
      <c r="E35" s="307" t="s">
        <v>1501</v>
      </c>
    </row>
    <row r="36" spans="1:5" x14ac:dyDescent="0.25">
      <c r="A36" s="319">
        <f t="shared" si="0"/>
        <v>33</v>
      </c>
      <c r="B36" s="305">
        <v>3543</v>
      </c>
      <c r="C36" s="305" t="s">
        <v>1492</v>
      </c>
      <c r="D36" s="306">
        <v>43754</v>
      </c>
      <c r="E36" s="307" t="s">
        <v>1500</v>
      </c>
    </row>
    <row r="37" spans="1:5" x14ac:dyDescent="0.25">
      <c r="A37" s="319">
        <f t="shared" si="0"/>
        <v>34</v>
      </c>
      <c r="B37" s="305">
        <v>3563</v>
      </c>
      <c r="C37" s="305" t="s">
        <v>1492</v>
      </c>
      <c r="D37" s="306">
        <v>43761</v>
      </c>
      <c r="E37" s="307" t="s">
        <v>1499</v>
      </c>
    </row>
    <row r="38" spans="1:5" x14ac:dyDescent="0.25">
      <c r="A38" s="319">
        <f t="shared" si="0"/>
        <v>35</v>
      </c>
      <c r="B38" s="305">
        <v>3586</v>
      </c>
      <c r="C38" s="305" t="s">
        <v>1492</v>
      </c>
      <c r="D38" s="306">
        <v>43768</v>
      </c>
      <c r="E38" s="307" t="s">
        <v>1498</v>
      </c>
    </row>
    <row r="39" spans="1:5" x14ac:dyDescent="0.25">
      <c r="A39" s="319">
        <f t="shared" si="0"/>
        <v>36</v>
      </c>
      <c r="B39" s="305">
        <v>3599</v>
      </c>
      <c r="C39" s="305" t="s">
        <v>1492</v>
      </c>
      <c r="D39" s="306">
        <v>43775</v>
      </c>
      <c r="E39" s="307" t="s">
        <v>1497</v>
      </c>
    </row>
    <row r="40" spans="1:5" x14ac:dyDescent="0.25">
      <c r="A40" s="319">
        <f t="shared" si="0"/>
        <v>37</v>
      </c>
      <c r="B40" s="305">
        <v>3615</v>
      </c>
      <c r="C40" s="305" t="s">
        <v>1492</v>
      </c>
      <c r="D40" s="306">
        <v>43782</v>
      </c>
      <c r="E40" s="307" t="s">
        <v>1496</v>
      </c>
    </row>
    <row r="41" spans="1:5" x14ac:dyDescent="0.25">
      <c r="A41" s="319">
        <f t="shared" si="0"/>
        <v>38</v>
      </c>
      <c r="B41" s="305">
        <v>3640</v>
      </c>
      <c r="C41" s="305" t="s">
        <v>1492</v>
      </c>
      <c r="D41" s="306">
        <v>43789</v>
      </c>
      <c r="E41" s="307" t="s">
        <v>1495</v>
      </c>
    </row>
    <row r="42" spans="1:5" x14ac:dyDescent="0.25">
      <c r="A42" s="319">
        <f t="shared" si="0"/>
        <v>39</v>
      </c>
      <c r="B42" s="305">
        <v>3684</v>
      </c>
      <c r="C42" s="305" t="s">
        <v>1492</v>
      </c>
      <c r="D42" s="306">
        <v>43810</v>
      </c>
      <c r="E42" s="307" t="s">
        <v>1494</v>
      </c>
    </row>
    <row r="43" spans="1:5" ht="15.75" thickBot="1" x14ac:dyDescent="0.3">
      <c r="A43" s="321">
        <f t="shared" si="0"/>
        <v>40</v>
      </c>
      <c r="B43" s="310">
        <v>3703</v>
      </c>
      <c r="C43" s="310" t="s">
        <v>1492</v>
      </c>
      <c r="D43" s="311">
        <v>43817</v>
      </c>
      <c r="E43" s="312" t="s">
        <v>1493</v>
      </c>
    </row>
  </sheetData>
  <mergeCells count="2">
    <mergeCell ref="A1:E1"/>
    <mergeCell ref="A2:E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G6" sqref="G6"/>
    </sheetView>
  </sheetViews>
  <sheetFormatPr baseColWidth="10" defaultRowHeight="15" x14ac:dyDescent="0.25"/>
  <cols>
    <col min="1" max="1" width="3" style="293" customWidth="1"/>
    <col min="2" max="2" width="11.42578125" style="293"/>
    <col min="3" max="3" width="15.28515625" style="293" bestFit="1" customWidth="1"/>
    <col min="4" max="4" width="10.5703125" style="293" customWidth="1"/>
    <col min="5" max="5" width="65.85546875" style="293" customWidth="1"/>
    <col min="6" max="16384" width="11.42578125" style="293"/>
  </cols>
  <sheetData>
    <row r="1" spans="1:5" ht="77.25" customHeight="1" x14ac:dyDescent="0.25">
      <c r="A1" s="391" t="s">
        <v>1700</v>
      </c>
      <c r="B1" s="392"/>
      <c r="C1" s="392"/>
      <c r="D1" s="392"/>
      <c r="E1" s="393"/>
    </row>
    <row r="2" spans="1:5" x14ac:dyDescent="0.25">
      <c r="A2" s="394">
        <v>2019</v>
      </c>
      <c r="B2" s="395"/>
      <c r="C2" s="395"/>
      <c r="D2" s="395"/>
      <c r="E2" s="396"/>
    </row>
    <row r="3" spans="1:5" ht="18.75" x14ac:dyDescent="0.3">
      <c r="A3" s="324" t="s">
        <v>50</v>
      </c>
      <c r="B3" s="317" t="s">
        <v>1567</v>
      </c>
      <c r="C3" s="317" t="s">
        <v>1396</v>
      </c>
      <c r="D3" s="317" t="s">
        <v>1395</v>
      </c>
      <c r="E3" s="327" t="s">
        <v>1394</v>
      </c>
    </row>
    <row r="4" spans="1:5" x14ac:dyDescent="0.25">
      <c r="A4" s="319">
        <v>1</v>
      </c>
      <c r="B4" s="305">
        <v>2841</v>
      </c>
      <c r="C4" s="305" t="s">
        <v>1533</v>
      </c>
      <c r="D4" s="306">
        <v>43503</v>
      </c>
      <c r="E4" s="307" t="s">
        <v>1566</v>
      </c>
    </row>
    <row r="5" spans="1:5" x14ac:dyDescent="0.25">
      <c r="A5" s="319">
        <f>+A4+1</f>
        <v>2</v>
      </c>
      <c r="B5" s="305">
        <v>2862</v>
      </c>
      <c r="C5" s="305" t="s">
        <v>1533</v>
      </c>
      <c r="D5" s="306">
        <v>43510</v>
      </c>
      <c r="E5" s="307" t="s">
        <v>1565</v>
      </c>
    </row>
    <row r="6" spans="1:5" x14ac:dyDescent="0.25">
      <c r="A6" s="319">
        <f t="shared" ref="A6:A36" si="0">+A5+1</f>
        <v>3</v>
      </c>
      <c r="B6" s="305">
        <v>2881</v>
      </c>
      <c r="C6" s="305" t="s">
        <v>1533</v>
      </c>
      <c r="D6" s="306">
        <v>43517</v>
      </c>
      <c r="E6" s="307" t="s">
        <v>1564</v>
      </c>
    </row>
    <row r="7" spans="1:5" x14ac:dyDescent="0.25">
      <c r="A7" s="319">
        <f t="shared" si="0"/>
        <v>4</v>
      </c>
      <c r="B7" s="305">
        <v>2903</v>
      </c>
      <c r="C7" s="305" t="s">
        <v>1533</v>
      </c>
      <c r="D7" s="306">
        <v>43524</v>
      </c>
      <c r="E7" s="307" t="s">
        <v>1563</v>
      </c>
    </row>
    <row r="8" spans="1:5" x14ac:dyDescent="0.25">
      <c r="A8" s="319">
        <f t="shared" si="0"/>
        <v>5</v>
      </c>
      <c r="B8" s="305">
        <v>2928</v>
      </c>
      <c r="C8" s="305" t="s">
        <v>1533</v>
      </c>
      <c r="D8" s="306">
        <v>43531</v>
      </c>
      <c r="E8" s="307" t="s">
        <v>1562</v>
      </c>
    </row>
    <row r="9" spans="1:5" x14ac:dyDescent="0.25">
      <c r="A9" s="319">
        <f t="shared" si="0"/>
        <v>6</v>
      </c>
      <c r="B9" s="305">
        <v>2953</v>
      </c>
      <c r="C9" s="305" t="s">
        <v>1533</v>
      </c>
      <c r="D9" s="306">
        <v>43538</v>
      </c>
      <c r="E9" s="307" t="s">
        <v>1561</v>
      </c>
    </row>
    <row r="10" spans="1:5" x14ac:dyDescent="0.25">
      <c r="A10" s="319">
        <f t="shared" si="0"/>
        <v>7</v>
      </c>
      <c r="B10" s="305">
        <v>2969</v>
      </c>
      <c r="C10" s="305" t="s">
        <v>1533</v>
      </c>
      <c r="D10" s="306">
        <v>43545</v>
      </c>
      <c r="E10" s="307" t="s">
        <v>1560</v>
      </c>
    </row>
    <row r="11" spans="1:5" x14ac:dyDescent="0.25">
      <c r="A11" s="319">
        <f t="shared" si="0"/>
        <v>8</v>
      </c>
      <c r="B11" s="305">
        <v>2987</v>
      </c>
      <c r="C11" s="305" t="s">
        <v>1533</v>
      </c>
      <c r="D11" s="306">
        <v>43552</v>
      </c>
      <c r="E11" s="307" t="s">
        <v>1559</v>
      </c>
    </row>
    <row r="12" spans="1:5" x14ac:dyDescent="0.25">
      <c r="A12" s="319">
        <f t="shared" si="0"/>
        <v>9</v>
      </c>
      <c r="B12" s="305">
        <v>3024</v>
      </c>
      <c r="C12" s="305" t="s">
        <v>1533</v>
      </c>
      <c r="D12" s="306">
        <v>43566</v>
      </c>
      <c r="E12" s="307" t="s">
        <v>1558</v>
      </c>
    </row>
    <row r="13" spans="1:5" x14ac:dyDescent="0.25">
      <c r="A13" s="319">
        <f t="shared" si="0"/>
        <v>10</v>
      </c>
      <c r="B13" s="305">
        <v>3061</v>
      </c>
      <c r="C13" s="305" t="s">
        <v>1533</v>
      </c>
      <c r="D13" s="306">
        <v>43580</v>
      </c>
      <c r="E13" s="307" t="s">
        <v>1557</v>
      </c>
    </row>
    <row r="14" spans="1:5" x14ac:dyDescent="0.25">
      <c r="A14" s="319">
        <f t="shared" si="0"/>
        <v>11</v>
      </c>
      <c r="B14" s="305">
        <v>3076</v>
      </c>
      <c r="C14" s="305" t="s">
        <v>1533</v>
      </c>
      <c r="D14" s="306">
        <v>43587</v>
      </c>
      <c r="E14" s="307" t="s">
        <v>1556</v>
      </c>
    </row>
    <row r="15" spans="1:5" x14ac:dyDescent="0.25">
      <c r="A15" s="319">
        <f t="shared" si="0"/>
        <v>12</v>
      </c>
      <c r="B15" s="305">
        <v>3097</v>
      </c>
      <c r="C15" s="305" t="s">
        <v>1533</v>
      </c>
      <c r="D15" s="306">
        <v>43594</v>
      </c>
      <c r="E15" s="307" t="s">
        <v>1555</v>
      </c>
    </row>
    <row r="16" spans="1:5" x14ac:dyDescent="0.25">
      <c r="A16" s="319">
        <f t="shared" si="0"/>
        <v>13</v>
      </c>
      <c r="B16" s="305">
        <v>3119</v>
      </c>
      <c r="C16" s="305" t="s">
        <v>1533</v>
      </c>
      <c r="D16" s="306">
        <v>43601</v>
      </c>
      <c r="E16" s="307" t="s">
        <v>1554</v>
      </c>
    </row>
    <row r="17" spans="1:5" x14ac:dyDescent="0.25">
      <c r="A17" s="319">
        <f t="shared" si="0"/>
        <v>14</v>
      </c>
      <c r="B17" s="305">
        <v>3136</v>
      </c>
      <c r="C17" s="305" t="s">
        <v>1533</v>
      </c>
      <c r="D17" s="306">
        <v>43608</v>
      </c>
      <c r="E17" s="307" t="s">
        <v>1553</v>
      </c>
    </row>
    <row r="18" spans="1:5" x14ac:dyDescent="0.25">
      <c r="A18" s="319">
        <f t="shared" si="0"/>
        <v>15</v>
      </c>
      <c r="B18" s="305">
        <v>3165</v>
      </c>
      <c r="C18" s="305" t="s">
        <v>1533</v>
      </c>
      <c r="D18" s="306">
        <v>43615</v>
      </c>
      <c r="E18" s="307" t="s">
        <v>1552</v>
      </c>
    </row>
    <row r="19" spans="1:5" x14ac:dyDescent="0.25">
      <c r="A19" s="319">
        <f t="shared" si="0"/>
        <v>16</v>
      </c>
      <c r="B19" s="305">
        <v>3181</v>
      </c>
      <c r="C19" s="305" t="s">
        <v>1533</v>
      </c>
      <c r="D19" s="306">
        <v>43622</v>
      </c>
      <c r="E19" s="307" t="s">
        <v>1551</v>
      </c>
    </row>
    <row r="20" spans="1:5" x14ac:dyDescent="0.25">
      <c r="A20" s="319">
        <f t="shared" si="0"/>
        <v>17</v>
      </c>
      <c r="B20" s="305">
        <v>3218</v>
      </c>
      <c r="C20" s="305" t="s">
        <v>1533</v>
      </c>
      <c r="D20" s="306">
        <v>43636</v>
      </c>
      <c r="E20" s="307" t="s">
        <v>1550</v>
      </c>
    </row>
    <row r="21" spans="1:5" x14ac:dyDescent="0.25">
      <c r="A21" s="319">
        <f t="shared" si="0"/>
        <v>18</v>
      </c>
      <c r="B21" s="305">
        <v>3231</v>
      </c>
      <c r="C21" s="305" t="s">
        <v>1533</v>
      </c>
      <c r="D21" s="306">
        <v>43643</v>
      </c>
      <c r="E21" s="307" t="s">
        <v>1549</v>
      </c>
    </row>
    <row r="22" spans="1:5" x14ac:dyDescent="0.25">
      <c r="A22" s="319">
        <f t="shared" si="0"/>
        <v>19</v>
      </c>
      <c r="B22" s="305">
        <v>3248</v>
      </c>
      <c r="C22" s="305" t="s">
        <v>1533</v>
      </c>
      <c r="D22" s="306">
        <v>43650</v>
      </c>
      <c r="E22" s="307" t="s">
        <v>1548</v>
      </c>
    </row>
    <row r="23" spans="1:5" x14ac:dyDescent="0.25">
      <c r="A23" s="319">
        <f t="shared" si="0"/>
        <v>20</v>
      </c>
      <c r="B23" s="305">
        <v>3272</v>
      </c>
      <c r="C23" s="305" t="s">
        <v>1533</v>
      </c>
      <c r="D23" s="306">
        <v>43657</v>
      </c>
      <c r="E23" s="307" t="s">
        <v>1547</v>
      </c>
    </row>
    <row r="24" spans="1:5" x14ac:dyDescent="0.25">
      <c r="A24" s="319">
        <f t="shared" si="0"/>
        <v>21</v>
      </c>
      <c r="B24" s="305">
        <v>3291</v>
      </c>
      <c r="C24" s="305" t="s">
        <v>1533</v>
      </c>
      <c r="D24" s="306">
        <v>43664</v>
      </c>
      <c r="E24" s="307" t="s">
        <v>1546</v>
      </c>
    </row>
    <row r="25" spans="1:5" x14ac:dyDescent="0.25">
      <c r="A25" s="319">
        <f t="shared" si="0"/>
        <v>22</v>
      </c>
      <c r="B25" s="305">
        <v>3314</v>
      </c>
      <c r="C25" s="305" t="s">
        <v>1533</v>
      </c>
      <c r="D25" s="306">
        <v>43671</v>
      </c>
      <c r="E25" s="307" t="s">
        <v>1545</v>
      </c>
    </row>
    <row r="26" spans="1:5" x14ac:dyDescent="0.25">
      <c r="A26" s="319">
        <f t="shared" si="0"/>
        <v>23</v>
      </c>
      <c r="B26" s="305">
        <v>3335</v>
      </c>
      <c r="C26" s="305" t="s">
        <v>1533</v>
      </c>
      <c r="D26" s="306">
        <v>43678</v>
      </c>
      <c r="E26" s="307" t="s">
        <v>1544</v>
      </c>
    </row>
    <row r="27" spans="1:5" x14ac:dyDescent="0.25">
      <c r="A27" s="319">
        <f t="shared" si="0"/>
        <v>24</v>
      </c>
      <c r="B27" s="305">
        <v>3378</v>
      </c>
      <c r="C27" s="305" t="s">
        <v>1533</v>
      </c>
      <c r="D27" s="306">
        <v>43692</v>
      </c>
      <c r="E27" s="307" t="s">
        <v>1543</v>
      </c>
    </row>
    <row r="28" spans="1:5" x14ac:dyDescent="0.25">
      <c r="A28" s="319">
        <f t="shared" si="0"/>
        <v>25</v>
      </c>
      <c r="B28" s="305">
        <v>3434</v>
      </c>
      <c r="C28" s="305" t="s">
        <v>1533</v>
      </c>
      <c r="D28" s="306">
        <v>43713</v>
      </c>
      <c r="E28" s="307" t="s">
        <v>1542</v>
      </c>
    </row>
    <row r="29" spans="1:5" x14ac:dyDescent="0.25">
      <c r="A29" s="319">
        <f t="shared" si="0"/>
        <v>26</v>
      </c>
      <c r="B29" s="305">
        <v>3456</v>
      </c>
      <c r="C29" s="305" t="s">
        <v>1533</v>
      </c>
      <c r="D29" s="306">
        <v>43720</v>
      </c>
      <c r="E29" s="307" t="s">
        <v>1541</v>
      </c>
    </row>
    <row r="30" spans="1:5" x14ac:dyDescent="0.25">
      <c r="A30" s="319">
        <f t="shared" si="0"/>
        <v>27</v>
      </c>
      <c r="B30" s="305">
        <v>3511</v>
      </c>
      <c r="C30" s="305" t="s">
        <v>1533</v>
      </c>
      <c r="D30" s="306">
        <v>43741</v>
      </c>
      <c r="E30" s="307" t="s">
        <v>1540</v>
      </c>
    </row>
    <row r="31" spans="1:5" x14ac:dyDescent="0.25">
      <c r="A31" s="319">
        <f t="shared" si="0"/>
        <v>28</v>
      </c>
      <c r="B31" s="305">
        <v>3546</v>
      </c>
      <c r="C31" s="305" t="s">
        <v>1533</v>
      </c>
      <c r="D31" s="306">
        <v>43755</v>
      </c>
      <c r="E31" s="307" t="s">
        <v>1539</v>
      </c>
    </row>
    <row r="32" spans="1:5" x14ac:dyDescent="0.25">
      <c r="A32" s="319">
        <f t="shared" si="0"/>
        <v>29</v>
      </c>
      <c r="B32" s="305">
        <v>3567</v>
      </c>
      <c r="C32" s="305" t="s">
        <v>1533</v>
      </c>
      <c r="D32" s="306">
        <v>43762</v>
      </c>
      <c r="E32" s="307" t="s">
        <v>1538</v>
      </c>
    </row>
    <row r="33" spans="1:5" x14ac:dyDescent="0.25">
      <c r="A33" s="319">
        <f t="shared" si="0"/>
        <v>30</v>
      </c>
      <c r="B33" s="305">
        <v>3601</v>
      </c>
      <c r="C33" s="305" t="s">
        <v>1533</v>
      </c>
      <c r="D33" s="306">
        <v>43776</v>
      </c>
      <c r="E33" s="307" t="s">
        <v>1537</v>
      </c>
    </row>
    <row r="34" spans="1:5" x14ac:dyDescent="0.25">
      <c r="A34" s="319">
        <f t="shared" si="0"/>
        <v>31</v>
      </c>
      <c r="B34" s="305">
        <v>3618</v>
      </c>
      <c r="C34" s="305" t="s">
        <v>1533</v>
      </c>
      <c r="D34" s="306">
        <v>43783</v>
      </c>
      <c r="E34" s="307" t="s">
        <v>1536</v>
      </c>
    </row>
    <row r="35" spans="1:5" x14ac:dyDescent="0.25">
      <c r="A35" s="319">
        <f t="shared" si="0"/>
        <v>32</v>
      </c>
      <c r="B35" s="305">
        <v>3685</v>
      </c>
      <c r="C35" s="305" t="s">
        <v>1533</v>
      </c>
      <c r="D35" s="306">
        <v>43811</v>
      </c>
      <c r="E35" s="307" t="s">
        <v>1535</v>
      </c>
    </row>
    <row r="36" spans="1:5" ht="15.75" thickBot="1" x14ac:dyDescent="0.3">
      <c r="A36" s="321">
        <f t="shared" si="0"/>
        <v>33</v>
      </c>
      <c r="B36" s="310">
        <v>3705</v>
      </c>
      <c r="C36" s="310" t="s">
        <v>1533</v>
      </c>
      <c r="D36" s="311">
        <v>43818</v>
      </c>
      <c r="E36" s="312" t="s">
        <v>1534</v>
      </c>
    </row>
  </sheetData>
  <mergeCells count="2">
    <mergeCell ref="A1:E1"/>
    <mergeCell ref="A2:E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6" sqref="G6"/>
    </sheetView>
  </sheetViews>
  <sheetFormatPr baseColWidth="10" defaultRowHeight="15" x14ac:dyDescent="0.25"/>
  <cols>
    <col min="1" max="1" width="4" style="293" customWidth="1"/>
    <col min="2" max="2" width="11.42578125" style="293"/>
    <col min="3" max="3" width="17.7109375" style="293" customWidth="1"/>
    <col min="4" max="4" width="11.42578125" style="293"/>
    <col min="5" max="5" width="54.5703125" style="293" bestFit="1" customWidth="1"/>
    <col min="6" max="16384" width="11.42578125" style="293"/>
  </cols>
  <sheetData>
    <row r="1" spans="1:5" ht="77.25" customHeight="1" x14ac:dyDescent="0.25">
      <c r="A1" s="397" t="s">
        <v>1701</v>
      </c>
      <c r="B1" s="398"/>
      <c r="C1" s="398"/>
      <c r="D1" s="398"/>
      <c r="E1" s="399"/>
    </row>
    <row r="2" spans="1:5" ht="15.75" x14ac:dyDescent="0.25">
      <c r="A2" s="400">
        <v>2019</v>
      </c>
      <c r="B2" s="401"/>
      <c r="C2" s="401"/>
      <c r="D2" s="401"/>
      <c r="E2" s="402"/>
    </row>
    <row r="3" spans="1:5" s="329" customFormat="1" ht="18.75" x14ac:dyDescent="0.3">
      <c r="A3" s="328" t="s">
        <v>50</v>
      </c>
      <c r="B3" s="317" t="s">
        <v>1397</v>
      </c>
      <c r="C3" s="317" t="s">
        <v>1396</v>
      </c>
      <c r="D3" s="317" t="s">
        <v>1395</v>
      </c>
      <c r="E3" s="327" t="s">
        <v>1394</v>
      </c>
    </row>
    <row r="4" spans="1:5" x14ac:dyDescent="0.25">
      <c r="A4" s="319">
        <v>1</v>
      </c>
      <c r="B4" s="305">
        <v>2827</v>
      </c>
      <c r="C4" s="305" t="s">
        <v>1568</v>
      </c>
      <c r="D4" s="306">
        <v>43131</v>
      </c>
      <c r="E4" s="307" t="s">
        <v>1590</v>
      </c>
    </row>
    <row r="5" spans="1:5" x14ac:dyDescent="0.25">
      <c r="A5" s="319">
        <f>+A4+1</f>
        <v>2</v>
      </c>
      <c r="B5" s="305">
        <v>2840</v>
      </c>
      <c r="C5" s="305" t="s">
        <v>1568</v>
      </c>
      <c r="D5" s="306">
        <v>43503</v>
      </c>
      <c r="E5" s="307" t="s">
        <v>1589</v>
      </c>
    </row>
    <row r="6" spans="1:5" x14ac:dyDescent="0.25">
      <c r="A6" s="319">
        <f t="shared" ref="A6:A25" si="0">+A5+1</f>
        <v>3</v>
      </c>
      <c r="B6" s="305">
        <v>2858</v>
      </c>
      <c r="C6" s="305" t="s">
        <v>1568</v>
      </c>
      <c r="D6" s="306">
        <v>43510</v>
      </c>
      <c r="E6" s="307" t="s">
        <v>1588</v>
      </c>
    </row>
    <row r="7" spans="1:5" x14ac:dyDescent="0.25">
      <c r="A7" s="319">
        <f t="shared" si="0"/>
        <v>4</v>
      </c>
      <c r="B7" s="305">
        <v>2930</v>
      </c>
      <c r="C7" s="305" t="s">
        <v>1568</v>
      </c>
      <c r="D7" s="306">
        <v>43531</v>
      </c>
      <c r="E7" s="307" t="s">
        <v>1587</v>
      </c>
    </row>
    <row r="8" spans="1:5" x14ac:dyDescent="0.25">
      <c r="A8" s="319">
        <f t="shared" si="0"/>
        <v>5</v>
      </c>
      <c r="B8" s="305">
        <v>2972</v>
      </c>
      <c r="C8" s="305" t="s">
        <v>1568</v>
      </c>
      <c r="D8" s="306">
        <v>43545</v>
      </c>
      <c r="E8" s="307" t="s">
        <v>1586</v>
      </c>
    </row>
    <row r="9" spans="1:5" x14ac:dyDescent="0.25">
      <c r="A9" s="319">
        <f t="shared" si="0"/>
        <v>6</v>
      </c>
      <c r="B9" s="305">
        <v>3023</v>
      </c>
      <c r="C9" s="305" t="s">
        <v>1568</v>
      </c>
      <c r="D9" s="306">
        <v>43566</v>
      </c>
      <c r="E9" s="307" t="s">
        <v>1585</v>
      </c>
    </row>
    <row r="10" spans="1:5" x14ac:dyDescent="0.25">
      <c r="A10" s="319">
        <f t="shared" si="0"/>
        <v>7</v>
      </c>
      <c r="B10" s="305">
        <v>3059</v>
      </c>
      <c r="C10" s="305" t="s">
        <v>1568</v>
      </c>
      <c r="D10" s="306">
        <v>43580</v>
      </c>
      <c r="E10" s="307" t="s">
        <v>1584</v>
      </c>
    </row>
    <row r="11" spans="1:5" x14ac:dyDescent="0.25">
      <c r="A11" s="319">
        <f t="shared" si="0"/>
        <v>8</v>
      </c>
      <c r="B11" s="305">
        <v>3138</v>
      </c>
      <c r="C11" s="305" t="s">
        <v>1568</v>
      </c>
      <c r="D11" s="306">
        <v>43608</v>
      </c>
      <c r="E11" s="307" t="s">
        <v>1583</v>
      </c>
    </row>
    <row r="12" spans="1:5" x14ac:dyDescent="0.25">
      <c r="A12" s="319">
        <f t="shared" si="0"/>
        <v>9</v>
      </c>
      <c r="B12" s="305">
        <v>3160</v>
      </c>
      <c r="C12" s="305" t="s">
        <v>1568</v>
      </c>
      <c r="D12" s="306">
        <v>43615</v>
      </c>
      <c r="E12" s="307" t="s">
        <v>1582</v>
      </c>
    </row>
    <row r="13" spans="1:5" x14ac:dyDescent="0.25">
      <c r="A13" s="319">
        <f t="shared" si="0"/>
        <v>10</v>
      </c>
      <c r="B13" s="305">
        <v>3201</v>
      </c>
      <c r="C13" s="305" t="s">
        <v>1568</v>
      </c>
      <c r="D13" s="306">
        <v>43629</v>
      </c>
      <c r="E13" s="307" t="s">
        <v>1581</v>
      </c>
    </row>
    <row r="14" spans="1:5" x14ac:dyDescent="0.25">
      <c r="A14" s="319">
        <f t="shared" si="0"/>
        <v>11</v>
      </c>
      <c r="B14" s="305">
        <v>3217</v>
      </c>
      <c r="C14" s="305" t="s">
        <v>1568</v>
      </c>
      <c r="D14" s="306">
        <v>43636</v>
      </c>
      <c r="E14" s="307" t="s">
        <v>1580</v>
      </c>
    </row>
    <row r="15" spans="1:5" x14ac:dyDescent="0.25">
      <c r="A15" s="319">
        <f t="shared" si="0"/>
        <v>12</v>
      </c>
      <c r="B15" s="305">
        <v>3232</v>
      </c>
      <c r="C15" s="305" t="s">
        <v>1568</v>
      </c>
      <c r="D15" s="306">
        <v>43643</v>
      </c>
      <c r="E15" s="307" t="s">
        <v>1579</v>
      </c>
    </row>
    <row r="16" spans="1:5" x14ac:dyDescent="0.25">
      <c r="A16" s="319">
        <f t="shared" si="0"/>
        <v>13</v>
      </c>
      <c r="B16" s="305">
        <v>3250</v>
      </c>
      <c r="C16" s="305" t="s">
        <v>1568</v>
      </c>
      <c r="D16" s="306">
        <v>43650</v>
      </c>
      <c r="E16" s="307" t="s">
        <v>1578</v>
      </c>
    </row>
    <row r="17" spans="1:5" x14ac:dyDescent="0.25">
      <c r="A17" s="319">
        <f t="shared" si="0"/>
        <v>14</v>
      </c>
      <c r="B17" s="305">
        <v>3274</v>
      </c>
      <c r="C17" s="305" t="s">
        <v>1568</v>
      </c>
      <c r="D17" s="306">
        <v>43657</v>
      </c>
      <c r="E17" s="307" t="s">
        <v>1577</v>
      </c>
    </row>
    <row r="18" spans="1:5" x14ac:dyDescent="0.25">
      <c r="A18" s="319">
        <f t="shared" si="0"/>
        <v>15</v>
      </c>
      <c r="B18" s="305">
        <v>3316</v>
      </c>
      <c r="C18" s="305" t="s">
        <v>1568</v>
      </c>
      <c r="D18" s="306">
        <v>42576</v>
      </c>
      <c r="E18" s="307" t="s">
        <v>1576</v>
      </c>
    </row>
    <row r="19" spans="1:5" x14ac:dyDescent="0.25">
      <c r="A19" s="319">
        <f t="shared" si="0"/>
        <v>16</v>
      </c>
      <c r="B19" s="305">
        <v>3355</v>
      </c>
      <c r="C19" s="305" t="s">
        <v>1568</v>
      </c>
      <c r="D19" s="306">
        <v>43685</v>
      </c>
      <c r="E19" s="307" t="s">
        <v>1575</v>
      </c>
    </row>
    <row r="20" spans="1:5" x14ac:dyDescent="0.25">
      <c r="A20" s="319">
        <f t="shared" si="0"/>
        <v>17</v>
      </c>
      <c r="B20" s="305">
        <v>3376</v>
      </c>
      <c r="C20" s="305" t="s">
        <v>1568</v>
      </c>
      <c r="D20" s="306">
        <v>43692</v>
      </c>
      <c r="E20" s="307" t="s">
        <v>1574</v>
      </c>
    </row>
    <row r="21" spans="1:5" x14ac:dyDescent="0.25">
      <c r="A21" s="319">
        <f t="shared" si="0"/>
        <v>18</v>
      </c>
      <c r="B21" s="305">
        <v>3435</v>
      </c>
      <c r="C21" s="305" t="s">
        <v>1568</v>
      </c>
      <c r="D21" s="306">
        <v>43713</v>
      </c>
      <c r="E21" s="307" t="s">
        <v>1573</v>
      </c>
    </row>
    <row r="22" spans="1:5" x14ac:dyDescent="0.25">
      <c r="A22" s="319">
        <f t="shared" si="0"/>
        <v>19</v>
      </c>
      <c r="B22" s="305">
        <v>3510</v>
      </c>
      <c r="C22" s="305" t="s">
        <v>1568</v>
      </c>
      <c r="D22" s="306">
        <v>43741</v>
      </c>
      <c r="E22" s="307" t="s">
        <v>1572</v>
      </c>
    </row>
    <row r="23" spans="1:5" x14ac:dyDescent="0.25">
      <c r="A23" s="319">
        <f t="shared" si="0"/>
        <v>20</v>
      </c>
      <c r="B23" s="305">
        <v>3569</v>
      </c>
      <c r="C23" s="305" t="s">
        <v>1568</v>
      </c>
      <c r="D23" s="306">
        <v>43762</v>
      </c>
      <c r="E23" s="307" t="s">
        <v>1571</v>
      </c>
    </row>
    <row r="24" spans="1:5" x14ac:dyDescent="0.25">
      <c r="A24" s="319">
        <f t="shared" si="0"/>
        <v>21</v>
      </c>
      <c r="B24" s="305">
        <v>3619</v>
      </c>
      <c r="C24" s="305" t="s">
        <v>1568</v>
      </c>
      <c r="D24" s="306">
        <v>43783</v>
      </c>
      <c r="E24" s="307" t="s">
        <v>1570</v>
      </c>
    </row>
    <row r="25" spans="1:5" ht="15.75" thickBot="1" x14ac:dyDescent="0.3">
      <c r="A25" s="321">
        <f t="shared" si="0"/>
        <v>22</v>
      </c>
      <c r="B25" s="310">
        <v>3706</v>
      </c>
      <c r="C25" s="310" t="s">
        <v>1568</v>
      </c>
      <c r="D25" s="311">
        <v>43818</v>
      </c>
      <c r="E25" s="312" t="s">
        <v>1569</v>
      </c>
    </row>
  </sheetData>
  <mergeCells count="2">
    <mergeCell ref="A1:E1"/>
    <mergeCell ref="A2:E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G6" sqref="G6"/>
    </sheetView>
  </sheetViews>
  <sheetFormatPr baseColWidth="10" defaultRowHeight="15" x14ac:dyDescent="0.25"/>
  <cols>
    <col min="1" max="1" width="4" style="293" customWidth="1"/>
    <col min="2" max="2" width="10.5703125" style="293" bestFit="1" customWidth="1"/>
    <col min="3" max="3" width="15.28515625" style="293" bestFit="1" customWidth="1"/>
    <col min="4" max="4" width="10.140625" style="293" bestFit="1" customWidth="1"/>
    <col min="5" max="5" width="61.28515625" style="293" bestFit="1" customWidth="1"/>
    <col min="6" max="16384" width="11.42578125" style="293"/>
  </cols>
  <sheetData>
    <row r="1" spans="1:5" ht="81.75" customHeight="1" x14ac:dyDescent="0.25">
      <c r="A1" s="397" t="s">
        <v>1702</v>
      </c>
      <c r="B1" s="398"/>
      <c r="C1" s="398"/>
      <c r="D1" s="398"/>
      <c r="E1" s="399"/>
    </row>
    <row r="2" spans="1:5" ht="15.75" x14ac:dyDescent="0.25">
      <c r="A2" s="400">
        <v>2019</v>
      </c>
      <c r="B2" s="401"/>
      <c r="C2" s="401"/>
      <c r="D2" s="401"/>
      <c r="E2" s="402"/>
    </row>
    <row r="3" spans="1:5" s="313" customFormat="1" ht="18.75" x14ac:dyDescent="0.3">
      <c r="A3" s="330" t="s">
        <v>50</v>
      </c>
      <c r="B3" s="316" t="s">
        <v>1397</v>
      </c>
      <c r="C3" s="316" t="s">
        <v>1396</v>
      </c>
      <c r="D3" s="316" t="s">
        <v>1395</v>
      </c>
      <c r="E3" s="318" t="s">
        <v>1394</v>
      </c>
    </row>
    <row r="4" spans="1:5" x14ac:dyDescent="0.25">
      <c r="A4" s="319">
        <v>1</v>
      </c>
      <c r="B4" s="305">
        <v>2872</v>
      </c>
      <c r="C4" s="306" t="s">
        <v>1592</v>
      </c>
      <c r="D4" s="306">
        <v>43515</v>
      </c>
      <c r="E4" s="307" t="s">
        <v>1632</v>
      </c>
    </row>
    <row r="5" spans="1:5" x14ac:dyDescent="0.25">
      <c r="A5" s="319">
        <f>+A4+1</f>
        <v>2</v>
      </c>
      <c r="B5" s="305">
        <v>2894</v>
      </c>
      <c r="C5" s="306" t="s">
        <v>1592</v>
      </c>
      <c r="D5" s="306">
        <v>43522</v>
      </c>
      <c r="E5" s="307" t="s">
        <v>1631</v>
      </c>
    </row>
    <row r="6" spans="1:5" x14ac:dyDescent="0.25">
      <c r="A6" s="319">
        <f t="shared" ref="A6:A44" si="0">+A5+1</f>
        <v>3</v>
      </c>
      <c r="B6" s="305">
        <v>2938</v>
      </c>
      <c r="C6" s="306" t="s">
        <v>1592</v>
      </c>
      <c r="D6" s="306">
        <v>43529</v>
      </c>
      <c r="E6" s="307" t="s">
        <v>1630</v>
      </c>
    </row>
    <row r="7" spans="1:5" x14ac:dyDescent="0.25">
      <c r="A7" s="319">
        <f t="shared" si="0"/>
        <v>4</v>
      </c>
      <c r="B7" s="305">
        <v>2942</v>
      </c>
      <c r="C7" s="306" t="s">
        <v>1592</v>
      </c>
      <c r="D7" s="306">
        <v>43536</v>
      </c>
      <c r="E7" s="307" t="s">
        <v>1629</v>
      </c>
    </row>
    <row r="8" spans="1:5" x14ac:dyDescent="0.25">
      <c r="A8" s="319">
        <f t="shared" si="0"/>
        <v>5</v>
      </c>
      <c r="B8" s="305">
        <v>2979</v>
      </c>
      <c r="C8" s="306" t="s">
        <v>1592</v>
      </c>
      <c r="D8" s="306">
        <v>43550</v>
      </c>
      <c r="E8" s="307" t="s">
        <v>1628</v>
      </c>
    </row>
    <row r="9" spans="1:5" x14ac:dyDescent="0.25">
      <c r="A9" s="319">
        <f t="shared" si="0"/>
        <v>6</v>
      </c>
      <c r="B9" s="305">
        <v>2982</v>
      </c>
      <c r="C9" s="306" t="s">
        <v>1592</v>
      </c>
      <c r="D9" s="306">
        <v>43557</v>
      </c>
      <c r="E9" s="307" t="s">
        <v>1627</v>
      </c>
    </row>
    <row r="10" spans="1:5" x14ac:dyDescent="0.25">
      <c r="A10" s="319">
        <f t="shared" si="0"/>
        <v>7</v>
      </c>
      <c r="B10" s="305">
        <v>2997</v>
      </c>
      <c r="C10" s="306" t="s">
        <v>1592</v>
      </c>
      <c r="D10" s="306">
        <v>43564</v>
      </c>
      <c r="E10" s="307" t="s">
        <v>1626</v>
      </c>
    </row>
    <row r="11" spans="1:5" x14ac:dyDescent="0.25">
      <c r="A11" s="319">
        <f t="shared" si="0"/>
        <v>8</v>
      </c>
      <c r="B11" s="305">
        <v>2998</v>
      </c>
      <c r="C11" s="306" t="s">
        <v>1592</v>
      </c>
      <c r="D11" s="306">
        <v>43571</v>
      </c>
      <c r="E11" s="307" t="s">
        <v>1625</v>
      </c>
    </row>
    <row r="12" spans="1:5" x14ac:dyDescent="0.25">
      <c r="A12" s="319">
        <f t="shared" si="0"/>
        <v>9</v>
      </c>
      <c r="B12" s="305">
        <v>3050</v>
      </c>
      <c r="C12" s="306" t="s">
        <v>1592</v>
      </c>
      <c r="D12" s="306">
        <v>43578</v>
      </c>
      <c r="E12" s="307" t="s">
        <v>1624</v>
      </c>
    </row>
    <row r="13" spans="1:5" x14ac:dyDescent="0.25">
      <c r="A13" s="319">
        <f t="shared" si="0"/>
        <v>10</v>
      </c>
      <c r="B13" s="305">
        <v>3073</v>
      </c>
      <c r="C13" s="306" t="s">
        <v>1592</v>
      </c>
      <c r="D13" s="306">
        <v>43585</v>
      </c>
      <c r="E13" s="307" t="s">
        <v>1623</v>
      </c>
    </row>
    <row r="14" spans="1:5" x14ac:dyDescent="0.25">
      <c r="A14" s="319">
        <f t="shared" si="0"/>
        <v>11</v>
      </c>
      <c r="B14" s="305">
        <v>3109</v>
      </c>
      <c r="C14" s="306" t="s">
        <v>1592</v>
      </c>
      <c r="D14" s="306">
        <v>43599</v>
      </c>
      <c r="E14" s="307" t="s">
        <v>1622</v>
      </c>
    </row>
    <row r="15" spans="1:5" x14ac:dyDescent="0.25">
      <c r="A15" s="319">
        <f t="shared" si="0"/>
        <v>12</v>
      </c>
      <c r="B15" s="305">
        <v>3128</v>
      </c>
      <c r="C15" s="306" t="s">
        <v>1592</v>
      </c>
      <c r="D15" s="306">
        <v>43606</v>
      </c>
      <c r="E15" s="307" t="s">
        <v>1621</v>
      </c>
    </row>
    <row r="16" spans="1:5" x14ac:dyDescent="0.25">
      <c r="A16" s="319">
        <f t="shared" si="0"/>
        <v>13</v>
      </c>
      <c r="B16" s="305">
        <v>3151</v>
      </c>
      <c r="C16" s="306" t="s">
        <v>1592</v>
      </c>
      <c r="D16" s="306">
        <v>43613</v>
      </c>
      <c r="E16" s="307" t="s">
        <v>1620</v>
      </c>
    </row>
    <row r="17" spans="1:5" x14ac:dyDescent="0.25">
      <c r="A17" s="319">
        <f t="shared" si="0"/>
        <v>14</v>
      </c>
      <c r="B17" s="305">
        <v>3169</v>
      </c>
      <c r="C17" s="306" t="s">
        <v>1592</v>
      </c>
      <c r="D17" s="306">
        <v>43620</v>
      </c>
      <c r="E17" s="307" t="s">
        <v>1619</v>
      </c>
    </row>
    <row r="18" spans="1:5" x14ac:dyDescent="0.25">
      <c r="A18" s="319">
        <f t="shared" si="0"/>
        <v>15</v>
      </c>
      <c r="B18" s="305">
        <v>3179</v>
      </c>
      <c r="C18" s="306" t="s">
        <v>1592</v>
      </c>
      <c r="D18" s="306">
        <v>43627</v>
      </c>
      <c r="E18" s="307" t="s">
        <v>1618</v>
      </c>
    </row>
    <row r="19" spans="1:5" x14ac:dyDescent="0.25">
      <c r="A19" s="319">
        <f t="shared" si="0"/>
        <v>16</v>
      </c>
      <c r="B19" s="305">
        <v>3180</v>
      </c>
      <c r="C19" s="306" t="s">
        <v>1592</v>
      </c>
      <c r="D19" s="306">
        <v>43634</v>
      </c>
      <c r="E19" s="307" t="s">
        <v>1617</v>
      </c>
    </row>
    <row r="20" spans="1:5" x14ac:dyDescent="0.25">
      <c r="A20" s="319">
        <f t="shared" si="0"/>
        <v>17</v>
      </c>
      <c r="B20" s="305">
        <v>3223</v>
      </c>
      <c r="C20" s="306" t="s">
        <v>1592</v>
      </c>
      <c r="D20" s="306">
        <v>43641</v>
      </c>
      <c r="E20" s="307" t="s">
        <v>1616</v>
      </c>
    </row>
    <row r="21" spans="1:5" x14ac:dyDescent="0.25">
      <c r="A21" s="319">
        <f t="shared" si="0"/>
        <v>18</v>
      </c>
      <c r="B21" s="305">
        <v>3239</v>
      </c>
      <c r="C21" s="306" t="s">
        <v>1592</v>
      </c>
      <c r="D21" s="306">
        <v>43648</v>
      </c>
      <c r="E21" s="307" t="s">
        <v>1615</v>
      </c>
    </row>
    <row r="22" spans="1:5" x14ac:dyDescent="0.25">
      <c r="A22" s="319">
        <f t="shared" si="0"/>
        <v>19</v>
      </c>
      <c r="B22" s="305">
        <v>3241</v>
      </c>
      <c r="C22" s="306" t="s">
        <v>1592</v>
      </c>
      <c r="D22" s="306">
        <v>43655</v>
      </c>
      <c r="E22" s="307" t="s">
        <v>1614</v>
      </c>
    </row>
    <row r="23" spans="1:5" x14ac:dyDescent="0.25">
      <c r="A23" s="319">
        <f t="shared" si="0"/>
        <v>20</v>
      </c>
      <c r="B23" s="305">
        <v>3262</v>
      </c>
      <c r="C23" s="306" t="s">
        <v>1592</v>
      </c>
      <c r="D23" s="306">
        <v>43662</v>
      </c>
      <c r="E23" s="307" t="s">
        <v>1613</v>
      </c>
    </row>
    <row r="24" spans="1:5" x14ac:dyDescent="0.25">
      <c r="A24" s="319">
        <f t="shared" si="0"/>
        <v>21</v>
      </c>
      <c r="B24" s="305">
        <v>3304</v>
      </c>
      <c r="C24" s="306" t="s">
        <v>1592</v>
      </c>
      <c r="D24" s="306">
        <v>43669</v>
      </c>
      <c r="E24" s="307" t="s">
        <v>1612</v>
      </c>
    </row>
    <row r="25" spans="1:5" x14ac:dyDescent="0.25">
      <c r="A25" s="319">
        <f t="shared" si="0"/>
        <v>22</v>
      </c>
      <c r="B25" s="305">
        <v>3326</v>
      </c>
      <c r="C25" s="306" t="s">
        <v>1592</v>
      </c>
      <c r="D25" s="306">
        <v>43676</v>
      </c>
      <c r="E25" s="307" t="s">
        <v>1611</v>
      </c>
    </row>
    <row r="26" spans="1:5" x14ac:dyDescent="0.25">
      <c r="A26" s="319">
        <f t="shared" si="0"/>
        <v>23</v>
      </c>
      <c r="B26" s="305">
        <v>3343</v>
      </c>
      <c r="C26" s="306" t="s">
        <v>1592</v>
      </c>
      <c r="D26" s="306">
        <v>43652</v>
      </c>
      <c r="E26" s="307" t="s">
        <v>1610</v>
      </c>
    </row>
    <row r="27" spans="1:5" x14ac:dyDescent="0.25">
      <c r="A27" s="319">
        <f t="shared" si="0"/>
        <v>24</v>
      </c>
      <c r="B27" s="305">
        <v>3344</v>
      </c>
      <c r="C27" s="306" t="s">
        <v>1592</v>
      </c>
      <c r="D27" s="306">
        <v>43653</v>
      </c>
      <c r="E27" s="307" t="s">
        <v>1609</v>
      </c>
    </row>
    <row r="28" spans="1:5" x14ac:dyDescent="0.25">
      <c r="A28" s="319">
        <f t="shared" si="0"/>
        <v>25</v>
      </c>
      <c r="B28" s="305">
        <v>3366</v>
      </c>
      <c r="C28" s="306" t="s">
        <v>1592</v>
      </c>
      <c r="D28" s="306">
        <v>43690</v>
      </c>
      <c r="E28" s="307" t="s">
        <v>1608</v>
      </c>
    </row>
    <row r="29" spans="1:5" x14ac:dyDescent="0.25">
      <c r="A29" s="319">
        <f t="shared" si="0"/>
        <v>26</v>
      </c>
      <c r="B29" s="305">
        <v>3400</v>
      </c>
      <c r="C29" s="306" t="s">
        <v>1592</v>
      </c>
      <c r="D29" s="306">
        <v>43704</v>
      </c>
      <c r="E29" s="307" t="s">
        <v>1607</v>
      </c>
    </row>
    <row r="30" spans="1:5" x14ac:dyDescent="0.25">
      <c r="A30" s="319">
        <f t="shared" si="0"/>
        <v>27</v>
      </c>
      <c r="B30" s="305">
        <v>3401</v>
      </c>
      <c r="C30" s="306" t="s">
        <v>1592</v>
      </c>
      <c r="D30" s="306">
        <v>43711</v>
      </c>
      <c r="E30" s="307" t="s">
        <v>1606</v>
      </c>
    </row>
    <row r="31" spans="1:5" x14ac:dyDescent="0.25">
      <c r="A31" s="319">
        <f t="shared" si="0"/>
        <v>28</v>
      </c>
      <c r="B31" s="305">
        <v>3421</v>
      </c>
      <c r="C31" s="306" t="s">
        <v>1592</v>
      </c>
      <c r="D31" s="306">
        <v>43718</v>
      </c>
      <c r="E31" s="307" t="s">
        <v>1605</v>
      </c>
    </row>
    <row r="32" spans="1:5" x14ac:dyDescent="0.25">
      <c r="A32" s="319">
        <f t="shared" si="0"/>
        <v>29</v>
      </c>
      <c r="B32" s="305">
        <v>3422</v>
      </c>
      <c r="C32" s="306" t="s">
        <v>1592</v>
      </c>
      <c r="D32" s="306">
        <v>43725</v>
      </c>
      <c r="E32" s="307" t="s">
        <v>1604</v>
      </c>
    </row>
    <row r="33" spans="1:5" x14ac:dyDescent="0.25">
      <c r="A33" s="319">
        <f t="shared" si="0"/>
        <v>30</v>
      </c>
      <c r="B33" s="305">
        <v>3483</v>
      </c>
      <c r="C33" s="306" t="s">
        <v>1592</v>
      </c>
      <c r="D33" s="306">
        <v>43732</v>
      </c>
      <c r="E33" s="307" t="s">
        <v>1603</v>
      </c>
    </row>
    <row r="34" spans="1:5" x14ac:dyDescent="0.25">
      <c r="A34" s="319">
        <f t="shared" si="0"/>
        <v>31</v>
      </c>
      <c r="B34" s="305">
        <v>3500</v>
      </c>
      <c r="C34" s="306" t="s">
        <v>1592</v>
      </c>
      <c r="D34" s="306">
        <v>43739</v>
      </c>
      <c r="E34" s="307" t="s">
        <v>1602</v>
      </c>
    </row>
    <row r="35" spans="1:5" x14ac:dyDescent="0.25">
      <c r="A35" s="319">
        <f t="shared" si="0"/>
        <v>32</v>
      </c>
      <c r="B35" s="305">
        <v>3521</v>
      </c>
      <c r="C35" s="306" t="s">
        <v>1592</v>
      </c>
      <c r="D35" s="306">
        <v>43746</v>
      </c>
      <c r="E35" s="307" t="s">
        <v>1601</v>
      </c>
    </row>
    <row r="36" spans="1:5" x14ac:dyDescent="0.25">
      <c r="A36" s="319">
        <f t="shared" si="0"/>
        <v>33</v>
      </c>
      <c r="B36" s="305">
        <v>3522</v>
      </c>
      <c r="C36" s="306" t="s">
        <v>1592</v>
      </c>
      <c r="D36" s="306">
        <v>43753</v>
      </c>
      <c r="E36" s="307" t="s">
        <v>1600</v>
      </c>
    </row>
    <row r="37" spans="1:5" x14ac:dyDescent="0.25">
      <c r="A37" s="319">
        <f t="shared" si="0"/>
        <v>34</v>
      </c>
      <c r="B37" s="305">
        <v>3553</v>
      </c>
      <c r="C37" s="306" t="s">
        <v>1592</v>
      </c>
      <c r="D37" s="306">
        <v>43760</v>
      </c>
      <c r="E37" s="307" t="s">
        <v>1599</v>
      </c>
    </row>
    <row r="38" spans="1:5" x14ac:dyDescent="0.25">
      <c r="A38" s="319">
        <f t="shared" si="0"/>
        <v>35</v>
      </c>
      <c r="B38" s="305">
        <v>3554</v>
      </c>
      <c r="C38" s="306" t="s">
        <v>1592</v>
      </c>
      <c r="D38" s="306">
        <v>43767</v>
      </c>
      <c r="E38" s="307" t="s">
        <v>1598</v>
      </c>
    </row>
    <row r="39" spans="1:5" x14ac:dyDescent="0.25">
      <c r="A39" s="319">
        <f t="shared" si="0"/>
        <v>36</v>
      </c>
      <c r="B39" s="305">
        <v>3610</v>
      </c>
      <c r="C39" s="306" t="s">
        <v>1592</v>
      </c>
      <c r="D39" s="306">
        <v>43781</v>
      </c>
      <c r="E39" s="307" t="s">
        <v>1597</v>
      </c>
    </row>
    <row r="40" spans="1:5" x14ac:dyDescent="0.25">
      <c r="A40" s="319">
        <f t="shared" si="0"/>
        <v>37</v>
      </c>
      <c r="B40" s="305">
        <v>3611</v>
      </c>
      <c r="C40" s="306" t="s">
        <v>1592</v>
      </c>
      <c r="D40" s="306">
        <v>43788</v>
      </c>
      <c r="E40" s="307" t="s">
        <v>1596</v>
      </c>
    </row>
    <row r="41" spans="1:5" x14ac:dyDescent="0.25">
      <c r="A41" s="319">
        <f t="shared" si="0"/>
        <v>38</v>
      </c>
      <c r="B41" s="305">
        <v>3635</v>
      </c>
      <c r="C41" s="306" t="s">
        <v>1592</v>
      </c>
      <c r="D41" s="306">
        <v>43795</v>
      </c>
      <c r="E41" s="307" t="s">
        <v>1595</v>
      </c>
    </row>
    <row r="42" spans="1:5" x14ac:dyDescent="0.25">
      <c r="A42" s="319">
        <f t="shared" si="0"/>
        <v>39</v>
      </c>
      <c r="B42" s="305">
        <v>3636</v>
      </c>
      <c r="C42" s="306" t="s">
        <v>1592</v>
      </c>
      <c r="D42" s="306">
        <v>43802</v>
      </c>
      <c r="E42" s="307" t="s">
        <v>1594</v>
      </c>
    </row>
    <row r="43" spans="1:5" x14ac:dyDescent="0.25">
      <c r="A43" s="319">
        <f t="shared" si="0"/>
        <v>40</v>
      </c>
      <c r="B43" s="305">
        <v>3653</v>
      </c>
      <c r="C43" s="306" t="s">
        <v>1592</v>
      </c>
      <c r="D43" s="306">
        <v>43809</v>
      </c>
      <c r="E43" s="307" t="s">
        <v>1593</v>
      </c>
    </row>
    <row r="44" spans="1:5" ht="15.75" thickBot="1" x14ac:dyDescent="0.3">
      <c r="A44" s="321">
        <f t="shared" si="0"/>
        <v>41</v>
      </c>
      <c r="B44" s="310">
        <v>3654</v>
      </c>
      <c r="C44" s="311" t="s">
        <v>1592</v>
      </c>
      <c r="D44" s="311">
        <v>43816</v>
      </c>
      <c r="E44" s="312" t="s">
        <v>1591</v>
      </c>
    </row>
  </sheetData>
  <mergeCells count="2">
    <mergeCell ref="A1:E1"/>
    <mergeCell ref="A2:E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6" sqref="G6"/>
    </sheetView>
  </sheetViews>
  <sheetFormatPr baseColWidth="10" defaultRowHeight="15" x14ac:dyDescent="0.25"/>
  <cols>
    <col min="1" max="1" width="3" style="293" customWidth="1"/>
    <col min="2" max="2" width="10.5703125" style="313" bestFit="1" customWidth="1"/>
    <col min="3" max="3" width="17.42578125" style="293" bestFit="1" customWidth="1"/>
    <col min="4" max="4" width="11.42578125" style="293"/>
    <col min="5" max="5" width="99.7109375" style="293" bestFit="1" customWidth="1"/>
    <col min="6" max="16384" width="11.42578125" style="293"/>
  </cols>
  <sheetData>
    <row r="1" spans="1:5" ht="82.5" customHeight="1" x14ac:dyDescent="0.25">
      <c r="A1" s="397" t="s">
        <v>1703</v>
      </c>
      <c r="B1" s="398"/>
      <c r="C1" s="398"/>
      <c r="D1" s="398"/>
      <c r="E1" s="399"/>
    </row>
    <row r="2" spans="1:5" ht="15.75" x14ac:dyDescent="0.25">
      <c r="A2" s="400">
        <v>2019</v>
      </c>
      <c r="B2" s="401"/>
      <c r="C2" s="401"/>
      <c r="D2" s="401"/>
      <c r="E2" s="402"/>
    </row>
    <row r="3" spans="1:5" ht="18.75" x14ac:dyDescent="0.3">
      <c r="A3" s="324" t="s">
        <v>50</v>
      </c>
      <c r="B3" s="316" t="s">
        <v>1567</v>
      </c>
      <c r="C3" s="317" t="s">
        <v>1396</v>
      </c>
      <c r="D3" s="317" t="s">
        <v>1395</v>
      </c>
      <c r="E3" s="327" t="s">
        <v>1394</v>
      </c>
    </row>
    <row r="4" spans="1:5" x14ac:dyDescent="0.25">
      <c r="A4" s="319">
        <v>1</v>
      </c>
      <c r="B4" s="320">
        <v>2923</v>
      </c>
      <c r="C4" s="305" t="s">
        <v>1634</v>
      </c>
      <c r="D4" s="306">
        <v>43530</v>
      </c>
      <c r="E4" s="307" t="s">
        <v>1647</v>
      </c>
    </row>
    <row r="5" spans="1:5" x14ac:dyDescent="0.25">
      <c r="A5" s="319">
        <f>+A4+1</f>
        <v>2</v>
      </c>
      <c r="B5" s="320">
        <v>2951</v>
      </c>
      <c r="C5" s="305" t="s">
        <v>1634</v>
      </c>
      <c r="D5" s="306">
        <v>43537</v>
      </c>
      <c r="E5" s="307" t="s">
        <v>1646</v>
      </c>
    </row>
    <row r="6" spans="1:5" x14ac:dyDescent="0.25">
      <c r="A6" s="319">
        <f t="shared" ref="A6:A17" si="0">+A5+1</f>
        <v>3</v>
      </c>
      <c r="B6" s="320">
        <v>3018</v>
      </c>
      <c r="C6" s="305" t="s">
        <v>1634</v>
      </c>
      <c r="D6" s="306">
        <v>43565</v>
      </c>
      <c r="E6" s="307" t="s">
        <v>1645</v>
      </c>
    </row>
    <row r="7" spans="1:5" x14ac:dyDescent="0.25">
      <c r="A7" s="319">
        <f t="shared" si="0"/>
        <v>4</v>
      </c>
      <c r="B7" s="320">
        <v>3053</v>
      </c>
      <c r="C7" s="305" t="s">
        <v>1634</v>
      </c>
      <c r="D7" s="306">
        <v>43579</v>
      </c>
      <c r="E7" s="307" t="s">
        <v>1644</v>
      </c>
    </row>
    <row r="8" spans="1:5" x14ac:dyDescent="0.25">
      <c r="A8" s="319">
        <f t="shared" si="0"/>
        <v>5</v>
      </c>
      <c r="B8" s="320">
        <v>3092</v>
      </c>
      <c r="C8" s="305" t="s">
        <v>1634</v>
      </c>
      <c r="D8" s="306">
        <v>43593</v>
      </c>
      <c r="E8" s="307" t="s">
        <v>1643</v>
      </c>
    </row>
    <row r="9" spans="1:5" x14ac:dyDescent="0.25">
      <c r="A9" s="319">
        <f t="shared" si="0"/>
        <v>6</v>
      </c>
      <c r="B9" s="320">
        <v>3114</v>
      </c>
      <c r="C9" s="305" t="s">
        <v>1634</v>
      </c>
      <c r="D9" s="306">
        <v>43600</v>
      </c>
      <c r="E9" s="307" t="s">
        <v>1642</v>
      </c>
    </row>
    <row r="10" spans="1:5" x14ac:dyDescent="0.25">
      <c r="A10" s="319">
        <f t="shared" si="0"/>
        <v>7</v>
      </c>
      <c r="B10" s="320">
        <v>3428</v>
      </c>
      <c r="C10" s="305" t="s">
        <v>1634</v>
      </c>
      <c r="D10" s="306">
        <v>43712</v>
      </c>
      <c r="E10" s="307" t="s">
        <v>1641</v>
      </c>
    </row>
    <row r="11" spans="1:5" x14ac:dyDescent="0.25">
      <c r="A11" s="319">
        <f t="shared" si="0"/>
        <v>8</v>
      </c>
      <c r="B11" s="320">
        <v>3453</v>
      </c>
      <c r="C11" s="305" t="s">
        <v>1634</v>
      </c>
      <c r="D11" s="306">
        <v>43719</v>
      </c>
      <c r="E11" s="307" t="s">
        <v>1640</v>
      </c>
    </row>
    <row r="12" spans="1:5" x14ac:dyDescent="0.25">
      <c r="A12" s="319">
        <f t="shared" si="0"/>
        <v>9</v>
      </c>
      <c r="B12" s="320">
        <v>3473</v>
      </c>
      <c r="C12" s="305" t="s">
        <v>1634</v>
      </c>
      <c r="D12" s="306">
        <v>43726</v>
      </c>
      <c r="E12" s="307" t="s">
        <v>1639</v>
      </c>
    </row>
    <row r="13" spans="1:5" x14ac:dyDescent="0.25">
      <c r="A13" s="319">
        <f t="shared" si="0"/>
        <v>10</v>
      </c>
      <c r="B13" s="320">
        <v>3487</v>
      </c>
      <c r="C13" s="305" t="s">
        <v>1634</v>
      </c>
      <c r="D13" s="306">
        <v>43733</v>
      </c>
      <c r="E13" s="307" t="s">
        <v>1638</v>
      </c>
    </row>
    <row r="14" spans="1:5" x14ac:dyDescent="0.25">
      <c r="A14" s="319">
        <f t="shared" si="0"/>
        <v>11</v>
      </c>
      <c r="B14" s="320">
        <v>3508</v>
      </c>
      <c r="C14" s="305" t="s">
        <v>1634</v>
      </c>
      <c r="D14" s="306">
        <v>43740</v>
      </c>
      <c r="E14" s="307" t="s">
        <v>1637</v>
      </c>
    </row>
    <row r="15" spans="1:5" x14ac:dyDescent="0.25">
      <c r="A15" s="319">
        <f t="shared" si="0"/>
        <v>12</v>
      </c>
      <c r="B15" s="320">
        <v>3528</v>
      </c>
      <c r="C15" s="305" t="s">
        <v>1634</v>
      </c>
      <c r="D15" s="306">
        <v>43747</v>
      </c>
      <c r="E15" s="307" t="s">
        <v>1636</v>
      </c>
    </row>
    <row r="16" spans="1:5" x14ac:dyDescent="0.25">
      <c r="A16" s="319">
        <f t="shared" si="0"/>
        <v>13</v>
      </c>
      <c r="B16" s="320">
        <v>3565</v>
      </c>
      <c r="C16" s="305" t="s">
        <v>1634</v>
      </c>
      <c r="D16" s="306">
        <v>43761</v>
      </c>
      <c r="E16" s="307" t="s">
        <v>1635</v>
      </c>
    </row>
    <row r="17" spans="1:5" ht="15.75" thickBot="1" x14ac:dyDescent="0.3">
      <c r="A17" s="321">
        <f t="shared" si="0"/>
        <v>14</v>
      </c>
      <c r="B17" s="322">
        <v>3616</v>
      </c>
      <c r="C17" s="310" t="s">
        <v>1634</v>
      </c>
      <c r="D17" s="311">
        <v>43782</v>
      </c>
      <c r="E17" s="312" t="s">
        <v>1633</v>
      </c>
    </row>
    <row r="18" spans="1:5" x14ac:dyDescent="0.25">
      <c r="A18" s="331"/>
    </row>
    <row r="19" spans="1:5" x14ac:dyDescent="0.25">
      <c r="A19" s="331"/>
    </row>
    <row r="20" spans="1:5" x14ac:dyDescent="0.25">
      <c r="A20" s="331"/>
    </row>
    <row r="21" spans="1:5" x14ac:dyDescent="0.25">
      <c r="A21" s="331"/>
    </row>
    <row r="22" spans="1:5" x14ac:dyDescent="0.25">
      <c r="A22" s="331"/>
    </row>
    <row r="23" spans="1:5" x14ac:dyDescent="0.25">
      <c r="A23" s="331"/>
    </row>
    <row r="24" spans="1:5" x14ac:dyDescent="0.25">
      <c r="A24" s="331"/>
    </row>
    <row r="25" spans="1:5" x14ac:dyDescent="0.25">
      <c r="A25" s="331"/>
    </row>
  </sheetData>
  <mergeCells count="2">
    <mergeCell ref="A1:E1"/>
    <mergeCell ref="A2:E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G6" sqref="G6"/>
    </sheetView>
  </sheetViews>
  <sheetFormatPr baseColWidth="10" defaultRowHeight="15" x14ac:dyDescent="0.25"/>
  <cols>
    <col min="1" max="1" width="4" style="293" customWidth="1"/>
    <col min="2" max="2" width="11.42578125" style="313"/>
    <col min="3" max="3" width="15.28515625" style="293" bestFit="1" customWidth="1"/>
    <col min="4" max="4" width="11.42578125" style="293"/>
    <col min="5" max="5" width="65.85546875" style="293" bestFit="1" customWidth="1"/>
    <col min="6" max="16384" width="11.42578125" style="293"/>
  </cols>
  <sheetData>
    <row r="1" spans="1:5" ht="67.5" customHeight="1" x14ac:dyDescent="0.25">
      <c r="A1" s="397" t="s">
        <v>1704</v>
      </c>
      <c r="B1" s="398"/>
      <c r="C1" s="398"/>
      <c r="D1" s="398"/>
      <c r="E1" s="399"/>
    </row>
    <row r="2" spans="1:5" ht="15.75" x14ac:dyDescent="0.25">
      <c r="A2" s="400">
        <v>2019</v>
      </c>
      <c r="B2" s="401"/>
      <c r="C2" s="401"/>
      <c r="D2" s="401"/>
      <c r="E2" s="402"/>
    </row>
    <row r="3" spans="1:5" s="333" customFormat="1" ht="18.75" x14ac:dyDescent="0.3">
      <c r="A3" s="332" t="s">
        <v>50</v>
      </c>
      <c r="B3" s="316" t="s">
        <v>1397</v>
      </c>
      <c r="C3" s="316" t="s">
        <v>1396</v>
      </c>
      <c r="D3" s="316" t="s">
        <v>1395</v>
      </c>
      <c r="E3" s="318" t="s">
        <v>1394</v>
      </c>
    </row>
    <row r="4" spans="1:5" x14ac:dyDescent="0.25">
      <c r="A4" s="319">
        <v>1</v>
      </c>
      <c r="B4" s="320">
        <v>2824</v>
      </c>
      <c r="C4" s="305" t="s">
        <v>1648</v>
      </c>
      <c r="D4" s="306">
        <v>43495</v>
      </c>
      <c r="E4" s="307" t="s">
        <v>1688</v>
      </c>
    </row>
    <row r="5" spans="1:5" x14ac:dyDescent="0.25">
      <c r="A5" s="319">
        <f>+A4+1</f>
        <v>2</v>
      </c>
      <c r="B5" s="320">
        <v>2827</v>
      </c>
      <c r="C5" s="305" t="s">
        <v>1648</v>
      </c>
      <c r="D5" s="306">
        <v>43496</v>
      </c>
      <c r="E5" s="307" t="s">
        <v>1687</v>
      </c>
    </row>
    <row r="6" spans="1:5" x14ac:dyDescent="0.25">
      <c r="A6" s="319">
        <f t="shared" ref="A6:A44" si="0">+A5+1</f>
        <v>3</v>
      </c>
      <c r="B6" s="320">
        <v>2842</v>
      </c>
      <c r="C6" s="305" t="s">
        <v>1648</v>
      </c>
      <c r="D6" s="306">
        <v>43503</v>
      </c>
      <c r="E6" s="307" t="s">
        <v>1686</v>
      </c>
    </row>
    <row r="7" spans="1:5" x14ac:dyDescent="0.25">
      <c r="A7" s="319">
        <f t="shared" si="0"/>
        <v>4</v>
      </c>
      <c r="B7" s="320">
        <v>2860</v>
      </c>
      <c r="C7" s="305" t="s">
        <v>1648</v>
      </c>
      <c r="D7" s="306">
        <v>43510</v>
      </c>
      <c r="E7" s="307" t="s">
        <v>1685</v>
      </c>
    </row>
    <row r="8" spans="1:5" x14ac:dyDescent="0.25">
      <c r="A8" s="319">
        <f t="shared" si="0"/>
        <v>5</v>
      </c>
      <c r="B8" s="320">
        <v>2879</v>
      </c>
      <c r="C8" s="305" t="s">
        <v>1648</v>
      </c>
      <c r="D8" s="306">
        <v>43516</v>
      </c>
      <c r="E8" s="307" t="s">
        <v>1684</v>
      </c>
    </row>
    <row r="9" spans="1:5" x14ac:dyDescent="0.25">
      <c r="A9" s="319">
        <f t="shared" si="0"/>
        <v>6</v>
      </c>
      <c r="B9" s="320">
        <v>2883</v>
      </c>
      <c r="C9" s="305" t="s">
        <v>1648</v>
      </c>
      <c r="D9" s="306">
        <v>43517</v>
      </c>
      <c r="E9" s="307" t="s">
        <v>1682</v>
      </c>
    </row>
    <row r="10" spans="1:5" x14ac:dyDescent="0.25">
      <c r="A10" s="319">
        <f t="shared" si="0"/>
        <v>7</v>
      </c>
      <c r="B10" s="320">
        <v>2901</v>
      </c>
      <c r="C10" s="305" t="s">
        <v>1648</v>
      </c>
      <c r="D10" s="306">
        <v>43523</v>
      </c>
      <c r="E10" s="307" t="s">
        <v>1683</v>
      </c>
    </row>
    <row r="11" spans="1:5" x14ac:dyDescent="0.25">
      <c r="A11" s="319">
        <f t="shared" si="0"/>
        <v>8</v>
      </c>
      <c r="B11" s="320">
        <v>2905</v>
      </c>
      <c r="C11" s="305" t="s">
        <v>1648</v>
      </c>
      <c r="D11" s="306">
        <v>43524</v>
      </c>
      <c r="E11" s="307" t="s">
        <v>1682</v>
      </c>
    </row>
    <row r="12" spans="1:5" x14ac:dyDescent="0.25">
      <c r="A12" s="319">
        <f t="shared" si="0"/>
        <v>9</v>
      </c>
      <c r="B12" s="320">
        <v>2929</v>
      </c>
      <c r="C12" s="305" t="s">
        <v>1648</v>
      </c>
      <c r="D12" s="306">
        <v>43531</v>
      </c>
      <c r="E12" s="307" t="s">
        <v>1681</v>
      </c>
    </row>
    <row r="13" spans="1:5" x14ac:dyDescent="0.25">
      <c r="A13" s="319">
        <f t="shared" si="0"/>
        <v>10</v>
      </c>
      <c r="B13" s="320">
        <v>2954</v>
      </c>
      <c r="C13" s="305" t="s">
        <v>1648</v>
      </c>
      <c r="D13" s="306">
        <v>43538</v>
      </c>
      <c r="E13" s="307" t="s">
        <v>1680</v>
      </c>
    </row>
    <row r="14" spans="1:5" x14ac:dyDescent="0.25">
      <c r="A14" s="319">
        <f t="shared" si="0"/>
        <v>11</v>
      </c>
      <c r="B14" s="320">
        <v>2971</v>
      </c>
      <c r="C14" s="305" t="s">
        <v>1648</v>
      </c>
      <c r="D14" s="306">
        <v>43545</v>
      </c>
      <c r="E14" s="307" t="s">
        <v>1679</v>
      </c>
    </row>
    <row r="15" spans="1:5" x14ac:dyDescent="0.25">
      <c r="A15" s="319">
        <f t="shared" si="0"/>
        <v>12</v>
      </c>
      <c r="B15" s="320">
        <v>3006</v>
      </c>
      <c r="C15" s="305" t="s">
        <v>1648</v>
      </c>
      <c r="D15" s="306">
        <v>43559</v>
      </c>
      <c r="E15" s="307" t="s">
        <v>1678</v>
      </c>
    </row>
    <row r="16" spans="1:5" x14ac:dyDescent="0.25">
      <c r="A16" s="319">
        <f t="shared" si="0"/>
        <v>13</v>
      </c>
      <c r="B16" s="320">
        <v>3025</v>
      </c>
      <c r="C16" s="305" t="s">
        <v>1648</v>
      </c>
      <c r="D16" s="306">
        <v>43566</v>
      </c>
      <c r="E16" s="307" t="s">
        <v>1677</v>
      </c>
    </row>
    <row r="17" spans="1:5" x14ac:dyDescent="0.25">
      <c r="A17" s="319">
        <f t="shared" si="0"/>
        <v>14</v>
      </c>
      <c r="B17" s="320">
        <v>3060</v>
      </c>
      <c r="C17" s="305" t="s">
        <v>1648</v>
      </c>
      <c r="D17" s="306">
        <v>43580</v>
      </c>
      <c r="E17" s="307" t="s">
        <v>1676</v>
      </c>
    </row>
    <row r="18" spans="1:5" x14ac:dyDescent="0.25">
      <c r="A18" s="319">
        <f t="shared" si="0"/>
        <v>15</v>
      </c>
      <c r="B18" s="320">
        <v>3080</v>
      </c>
      <c r="C18" s="305" t="s">
        <v>1648</v>
      </c>
      <c r="D18" s="306">
        <v>43587</v>
      </c>
      <c r="E18" s="307" t="s">
        <v>1675</v>
      </c>
    </row>
    <row r="19" spans="1:5" x14ac:dyDescent="0.25">
      <c r="A19" s="319">
        <f t="shared" si="0"/>
        <v>16</v>
      </c>
      <c r="B19" s="320">
        <v>3099</v>
      </c>
      <c r="C19" s="305" t="s">
        <v>1648</v>
      </c>
      <c r="D19" s="306">
        <v>43594</v>
      </c>
      <c r="E19" s="307" t="s">
        <v>1674</v>
      </c>
    </row>
    <row r="20" spans="1:5" x14ac:dyDescent="0.25">
      <c r="A20" s="319">
        <f t="shared" si="0"/>
        <v>17</v>
      </c>
      <c r="B20" s="320">
        <v>3121</v>
      </c>
      <c r="C20" s="305" t="s">
        <v>1648</v>
      </c>
      <c r="D20" s="306">
        <v>43601</v>
      </c>
      <c r="E20" s="307" t="s">
        <v>1673</v>
      </c>
    </row>
    <row r="21" spans="1:5" x14ac:dyDescent="0.25">
      <c r="A21" s="319">
        <f t="shared" si="0"/>
        <v>18</v>
      </c>
      <c r="B21" s="320">
        <v>3139</v>
      </c>
      <c r="C21" s="305" t="s">
        <v>1648</v>
      </c>
      <c r="D21" s="306">
        <v>43608</v>
      </c>
      <c r="E21" s="307" t="s">
        <v>1672</v>
      </c>
    </row>
    <row r="22" spans="1:5" x14ac:dyDescent="0.25">
      <c r="A22" s="319">
        <f t="shared" si="0"/>
        <v>19</v>
      </c>
      <c r="B22" s="320">
        <v>3163</v>
      </c>
      <c r="C22" s="305" t="s">
        <v>1648</v>
      </c>
      <c r="D22" s="306">
        <v>43615</v>
      </c>
      <c r="E22" s="307" t="s">
        <v>1671</v>
      </c>
    </row>
    <row r="23" spans="1:5" x14ac:dyDescent="0.25">
      <c r="A23" s="319">
        <f t="shared" si="0"/>
        <v>20</v>
      </c>
      <c r="B23" s="320">
        <v>3182</v>
      </c>
      <c r="C23" s="305" t="s">
        <v>1648</v>
      </c>
      <c r="D23" s="306">
        <v>43622</v>
      </c>
      <c r="E23" s="307" t="s">
        <v>1670</v>
      </c>
    </row>
    <row r="24" spans="1:5" x14ac:dyDescent="0.25">
      <c r="A24" s="319">
        <f t="shared" si="0"/>
        <v>21</v>
      </c>
      <c r="B24" s="320">
        <v>3234</v>
      </c>
      <c r="C24" s="305" t="s">
        <v>1648</v>
      </c>
      <c r="D24" s="306">
        <v>43643</v>
      </c>
      <c r="E24" s="307" t="s">
        <v>1669</v>
      </c>
    </row>
    <row r="25" spans="1:5" x14ac:dyDescent="0.25">
      <c r="A25" s="319">
        <f t="shared" si="0"/>
        <v>22</v>
      </c>
      <c r="B25" s="320">
        <v>3249</v>
      </c>
      <c r="C25" s="305" t="s">
        <v>1648</v>
      </c>
      <c r="D25" s="306">
        <v>43650</v>
      </c>
      <c r="E25" s="307" t="s">
        <v>1668</v>
      </c>
    </row>
    <row r="26" spans="1:5" x14ac:dyDescent="0.25">
      <c r="A26" s="319">
        <f t="shared" si="0"/>
        <v>23</v>
      </c>
      <c r="B26" s="320">
        <v>3273</v>
      </c>
      <c r="C26" s="305" t="s">
        <v>1648</v>
      </c>
      <c r="D26" s="306">
        <v>43657</v>
      </c>
      <c r="E26" s="307" t="s">
        <v>1667</v>
      </c>
    </row>
    <row r="27" spans="1:5" x14ac:dyDescent="0.25">
      <c r="A27" s="319">
        <f t="shared" si="0"/>
        <v>24</v>
      </c>
      <c r="B27" s="320">
        <v>3293</v>
      </c>
      <c r="C27" s="305" t="s">
        <v>1648</v>
      </c>
      <c r="D27" s="306">
        <v>43664</v>
      </c>
      <c r="E27" s="307" t="s">
        <v>1666</v>
      </c>
    </row>
    <row r="28" spans="1:5" x14ac:dyDescent="0.25">
      <c r="A28" s="319">
        <f t="shared" si="0"/>
        <v>25</v>
      </c>
      <c r="B28" s="320">
        <v>3315</v>
      </c>
      <c r="C28" s="305" t="s">
        <v>1648</v>
      </c>
      <c r="D28" s="306">
        <v>43671</v>
      </c>
      <c r="E28" s="307" t="s">
        <v>1665</v>
      </c>
    </row>
    <row r="29" spans="1:5" x14ac:dyDescent="0.25">
      <c r="A29" s="319">
        <f t="shared" si="0"/>
        <v>26</v>
      </c>
      <c r="B29" s="320">
        <v>3336</v>
      </c>
      <c r="C29" s="305" t="s">
        <v>1648</v>
      </c>
      <c r="D29" s="306">
        <v>43678</v>
      </c>
      <c r="E29" s="307" t="s">
        <v>1664</v>
      </c>
    </row>
    <row r="30" spans="1:5" x14ac:dyDescent="0.25">
      <c r="A30" s="319">
        <f t="shared" si="0"/>
        <v>27</v>
      </c>
      <c r="B30" s="320">
        <v>3353</v>
      </c>
      <c r="C30" s="305" t="s">
        <v>1648</v>
      </c>
      <c r="D30" s="306">
        <v>43685</v>
      </c>
      <c r="E30" s="307" t="s">
        <v>1663</v>
      </c>
    </row>
    <row r="31" spans="1:5" x14ac:dyDescent="0.25">
      <c r="A31" s="319">
        <f t="shared" si="0"/>
        <v>28</v>
      </c>
      <c r="B31" s="320">
        <v>3374</v>
      </c>
      <c r="C31" s="305" t="s">
        <v>1648</v>
      </c>
      <c r="D31" s="306">
        <v>43692</v>
      </c>
      <c r="E31" s="307" t="s">
        <v>1662</v>
      </c>
    </row>
    <row r="32" spans="1:5" x14ac:dyDescent="0.25">
      <c r="A32" s="319">
        <f t="shared" si="0"/>
        <v>29</v>
      </c>
      <c r="B32" s="320">
        <v>3411</v>
      </c>
      <c r="C32" s="305" t="s">
        <v>1648</v>
      </c>
      <c r="D32" s="306">
        <v>43706</v>
      </c>
      <c r="E32" s="307" t="s">
        <v>1661</v>
      </c>
    </row>
    <row r="33" spans="1:5" x14ac:dyDescent="0.25">
      <c r="A33" s="319">
        <f t="shared" si="0"/>
        <v>30</v>
      </c>
      <c r="B33" s="320">
        <v>3436</v>
      </c>
      <c r="C33" s="305" t="s">
        <v>1648</v>
      </c>
      <c r="D33" s="306">
        <v>43713</v>
      </c>
      <c r="E33" s="307" t="s">
        <v>1660</v>
      </c>
    </row>
    <row r="34" spans="1:5" x14ac:dyDescent="0.25">
      <c r="A34" s="319">
        <f t="shared" si="0"/>
        <v>31</v>
      </c>
      <c r="B34" s="320">
        <v>3457</v>
      </c>
      <c r="C34" s="305" t="s">
        <v>1648</v>
      </c>
      <c r="D34" s="306">
        <v>43720</v>
      </c>
      <c r="E34" s="307" t="s">
        <v>1659</v>
      </c>
    </row>
    <row r="35" spans="1:5" x14ac:dyDescent="0.25">
      <c r="A35" s="319">
        <f t="shared" si="0"/>
        <v>32</v>
      </c>
      <c r="B35" s="320">
        <v>3478</v>
      </c>
      <c r="C35" s="305" t="s">
        <v>1648</v>
      </c>
      <c r="D35" s="306">
        <v>43727</v>
      </c>
      <c r="E35" s="307" t="s">
        <v>1658</v>
      </c>
    </row>
    <row r="36" spans="1:5" x14ac:dyDescent="0.25">
      <c r="A36" s="319">
        <f t="shared" si="0"/>
        <v>33</v>
      </c>
      <c r="B36" s="320">
        <v>3492</v>
      </c>
      <c r="C36" s="305" t="s">
        <v>1648</v>
      </c>
      <c r="D36" s="306">
        <v>43734</v>
      </c>
      <c r="E36" s="307" t="s">
        <v>1657</v>
      </c>
    </row>
    <row r="37" spans="1:5" x14ac:dyDescent="0.25">
      <c r="A37" s="319">
        <f t="shared" si="0"/>
        <v>34</v>
      </c>
      <c r="B37" s="320">
        <v>3512</v>
      </c>
      <c r="C37" s="305" t="s">
        <v>1648</v>
      </c>
      <c r="D37" s="306">
        <v>43741</v>
      </c>
      <c r="E37" s="307" t="s">
        <v>1656</v>
      </c>
    </row>
    <row r="38" spans="1:5" x14ac:dyDescent="0.25">
      <c r="A38" s="319">
        <f t="shared" si="0"/>
        <v>35</v>
      </c>
      <c r="B38" s="320">
        <v>3532</v>
      </c>
      <c r="C38" s="305" t="s">
        <v>1648</v>
      </c>
      <c r="D38" s="306">
        <v>43748</v>
      </c>
      <c r="E38" s="307" t="s">
        <v>1655</v>
      </c>
    </row>
    <row r="39" spans="1:5" x14ac:dyDescent="0.25">
      <c r="A39" s="319">
        <f t="shared" si="0"/>
        <v>36</v>
      </c>
      <c r="B39" s="320">
        <v>3547</v>
      </c>
      <c r="C39" s="305" t="s">
        <v>1648</v>
      </c>
      <c r="D39" s="306">
        <v>43755</v>
      </c>
      <c r="E39" s="307" t="s">
        <v>1654</v>
      </c>
    </row>
    <row r="40" spans="1:5" x14ac:dyDescent="0.25">
      <c r="A40" s="319">
        <f t="shared" si="0"/>
        <v>37</v>
      </c>
      <c r="B40" s="320">
        <v>3570</v>
      </c>
      <c r="C40" s="305" t="s">
        <v>1648</v>
      </c>
      <c r="D40" s="306">
        <v>43762</v>
      </c>
      <c r="E40" s="307" t="s">
        <v>1653</v>
      </c>
    </row>
    <row r="41" spans="1:5" x14ac:dyDescent="0.25">
      <c r="A41" s="319">
        <f t="shared" si="0"/>
        <v>38</v>
      </c>
      <c r="B41" s="320">
        <v>3603</v>
      </c>
      <c r="C41" s="305" t="s">
        <v>1648</v>
      </c>
      <c r="D41" s="306">
        <v>43776</v>
      </c>
      <c r="E41" s="307" t="s">
        <v>1652</v>
      </c>
    </row>
    <row r="42" spans="1:5" x14ac:dyDescent="0.25">
      <c r="A42" s="319">
        <f t="shared" si="0"/>
        <v>39</v>
      </c>
      <c r="B42" s="320">
        <v>3621</v>
      </c>
      <c r="C42" s="305" t="s">
        <v>1648</v>
      </c>
      <c r="D42" s="306">
        <v>43783</v>
      </c>
      <c r="E42" s="307" t="s">
        <v>1651</v>
      </c>
    </row>
    <row r="43" spans="1:5" x14ac:dyDescent="0.25">
      <c r="A43" s="319">
        <f t="shared" si="0"/>
        <v>40</v>
      </c>
      <c r="B43" s="320">
        <v>3655</v>
      </c>
      <c r="C43" s="305" t="s">
        <v>1648</v>
      </c>
      <c r="D43" s="306">
        <v>43797</v>
      </c>
      <c r="E43" s="307" t="s">
        <v>1650</v>
      </c>
    </row>
    <row r="44" spans="1:5" ht="15.75" thickBot="1" x14ac:dyDescent="0.3">
      <c r="A44" s="321">
        <f t="shared" si="0"/>
        <v>41</v>
      </c>
      <c r="B44" s="322">
        <v>3669</v>
      </c>
      <c r="C44" s="310" t="s">
        <v>1648</v>
      </c>
      <c r="D44" s="311">
        <v>43804</v>
      </c>
      <c r="E44" s="312" t="s">
        <v>1649</v>
      </c>
    </row>
  </sheetData>
  <mergeCells count="2">
    <mergeCell ref="A1:E1"/>
    <mergeCell ref="A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G6" sqref="G6"/>
    </sheetView>
  </sheetViews>
  <sheetFormatPr baseColWidth="10" defaultRowHeight="15" x14ac:dyDescent="0.25"/>
  <cols>
    <col min="1" max="1" width="3" style="293" customWidth="1"/>
    <col min="2" max="2" width="11.42578125" style="293"/>
    <col min="3" max="3" width="22.7109375" style="293" customWidth="1"/>
    <col min="4" max="4" width="11.42578125" style="293"/>
    <col min="5" max="5" width="80.140625" style="293" bestFit="1" customWidth="1"/>
    <col min="6" max="16384" width="11.42578125" style="293"/>
  </cols>
  <sheetData>
    <row r="1" spans="1:5" ht="15.75" x14ac:dyDescent="0.25">
      <c r="A1" s="403">
        <v>2019</v>
      </c>
      <c r="B1" s="404"/>
      <c r="C1" s="404"/>
      <c r="D1" s="404"/>
      <c r="E1" s="405"/>
    </row>
    <row r="2" spans="1:5" s="313" customFormat="1" ht="18.75" x14ac:dyDescent="0.3">
      <c r="A2" s="330" t="s">
        <v>50</v>
      </c>
      <c r="B2" s="316" t="s">
        <v>1567</v>
      </c>
      <c r="C2" s="316" t="s">
        <v>1396</v>
      </c>
      <c r="D2" s="316" t="s">
        <v>1395</v>
      </c>
      <c r="E2" s="318" t="s">
        <v>1394</v>
      </c>
    </row>
    <row r="3" spans="1:5" x14ac:dyDescent="0.25">
      <c r="A3" s="319">
        <v>1</v>
      </c>
      <c r="B3" s="305">
        <v>2992</v>
      </c>
      <c r="C3" s="306" t="s">
        <v>1690</v>
      </c>
      <c r="D3" s="306">
        <v>43552</v>
      </c>
      <c r="E3" s="307" t="s">
        <v>1694</v>
      </c>
    </row>
    <row r="4" spans="1:5" x14ac:dyDescent="0.25">
      <c r="A4" s="319">
        <v>2</v>
      </c>
      <c r="B4" s="305">
        <v>3004</v>
      </c>
      <c r="C4" s="306" t="s">
        <v>1690</v>
      </c>
      <c r="D4" s="306">
        <v>43558</v>
      </c>
      <c r="E4" s="307" t="s">
        <v>1693</v>
      </c>
    </row>
    <row r="5" spans="1:5" x14ac:dyDescent="0.25">
      <c r="A5" s="319">
        <v>3</v>
      </c>
      <c r="B5" s="305">
        <v>3236</v>
      </c>
      <c r="C5" s="306" t="s">
        <v>1690</v>
      </c>
      <c r="D5" s="306">
        <v>43642</v>
      </c>
      <c r="E5" s="307" t="s">
        <v>1692</v>
      </c>
    </row>
    <row r="6" spans="1:5" ht="15.75" thickBot="1" x14ac:dyDescent="0.3">
      <c r="A6" s="321">
        <v>4</v>
      </c>
      <c r="B6" s="310">
        <v>3670</v>
      </c>
      <c r="C6" s="311" t="s">
        <v>1690</v>
      </c>
      <c r="D6" s="311">
        <v>43804</v>
      </c>
      <c r="E6" s="312" t="s">
        <v>1691</v>
      </c>
    </row>
  </sheetData>
  <mergeCells count="1">
    <mergeCell ref="A1:E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activeCell="G6" sqref="G6"/>
    </sheetView>
  </sheetViews>
  <sheetFormatPr baseColWidth="10" defaultRowHeight="15" x14ac:dyDescent="0.25"/>
  <cols>
    <col min="1" max="1" width="4" style="293" customWidth="1"/>
    <col min="2" max="2" width="10.5703125" style="293" bestFit="1" customWidth="1"/>
    <col min="3" max="3" width="18.5703125" style="293" bestFit="1" customWidth="1"/>
    <col min="4" max="4" width="10.140625" style="293" bestFit="1" customWidth="1"/>
    <col min="5" max="5" width="47.42578125" style="293" bestFit="1" customWidth="1"/>
    <col min="6" max="16384" width="11.42578125" style="293"/>
  </cols>
  <sheetData>
    <row r="1" spans="1:5" ht="66" customHeight="1" x14ac:dyDescent="0.25">
      <c r="A1" s="406" t="s">
        <v>1705</v>
      </c>
      <c r="B1" s="407"/>
      <c r="C1" s="407"/>
      <c r="D1" s="407"/>
      <c r="E1" s="408"/>
    </row>
    <row r="2" spans="1:5" x14ac:dyDescent="0.25">
      <c r="A2" s="394">
        <v>2019</v>
      </c>
      <c r="B2" s="395"/>
      <c r="C2" s="395"/>
      <c r="D2" s="395"/>
      <c r="E2" s="396"/>
    </row>
    <row r="3" spans="1:5" ht="18.75" x14ac:dyDescent="0.3">
      <c r="A3" s="324" t="s">
        <v>50</v>
      </c>
      <c r="B3" s="317" t="s">
        <v>1397</v>
      </c>
      <c r="C3" s="317" t="s">
        <v>1396</v>
      </c>
      <c r="D3" s="317" t="s">
        <v>1395</v>
      </c>
      <c r="E3" s="327" t="s">
        <v>1394</v>
      </c>
    </row>
    <row r="4" spans="1:5" x14ac:dyDescent="0.25">
      <c r="A4" s="319">
        <v>1</v>
      </c>
      <c r="B4" s="305">
        <v>2830</v>
      </c>
      <c r="C4" s="305" t="s">
        <v>1706</v>
      </c>
      <c r="D4" s="306">
        <v>43497</v>
      </c>
      <c r="E4" s="307" t="s">
        <v>1707</v>
      </c>
    </row>
    <row r="5" spans="1:5" x14ac:dyDescent="0.25">
      <c r="A5" s="319">
        <f>+A4+1</f>
        <v>2</v>
      </c>
      <c r="B5" s="305">
        <v>2845</v>
      </c>
      <c r="C5" s="305" t="s">
        <v>1706</v>
      </c>
      <c r="D5" s="306">
        <v>43504</v>
      </c>
      <c r="E5" s="307" t="s">
        <v>1708</v>
      </c>
    </row>
    <row r="6" spans="1:5" x14ac:dyDescent="0.25">
      <c r="A6" s="319">
        <f t="shared" ref="A6:A41" si="0">+A5+1</f>
        <v>3</v>
      </c>
      <c r="B6" s="305">
        <v>2866</v>
      </c>
      <c r="C6" s="305" t="s">
        <v>1706</v>
      </c>
      <c r="D6" s="306">
        <v>43511</v>
      </c>
      <c r="E6" s="307" t="s">
        <v>1709</v>
      </c>
    </row>
    <row r="7" spans="1:5" x14ac:dyDescent="0.25">
      <c r="A7" s="319">
        <f t="shared" si="0"/>
        <v>4</v>
      </c>
      <c r="B7" s="305">
        <v>2887</v>
      </c>
      <c r="C7" s="305" t="s">
        <v>1706</v>
      </c>
      <c r="D7" s="306">
        <v>43518</v>
      </c>
      <c r="E7" s="307" t="s">
        <v>1710</v>
      </c>
    </row>
    <row r="8" spans="1:5" x14ac:dyDescent="0.25">
      <c r="A8" s="319">
        <f t="shared" si="0"/>
        <v>5</v>
      </c>
      <c r="B8" s="305">
        <v>2910</v>
      </c>
      <c r="C8" s="305" t="s">
        <v>1706</v>
      </c>
      <c r="D8" s="306">
        <v>43525</v>
      </c>
      <c r="E8" s="307" t="s">
        <v>1711</v>
      </c>
    </row>
    <row r="9" spans="1:5" x14ac:dyDescent="0.25">
      <c r="A9" s="319">
        <f t="shared" si="0"/>
        <v>6</v>
      </c>
      <c r="B9" s="305">
        <v>2934</v>
      </c>
      <c r="C9" s="305" t="s">
        <v>1706</v>
      </c>
      <c r="D9" s="306">
        <v>43532</v>
      </c>
      <c r="E9" s="307" t="s">
        <v>1712</v>
      </c>
    </row>
    <row r="10" spans="1:5" x14ac:dyDescent="0.25">
      <c r="A10" s="319">
        <f t="shared" si="0"/>
        <v>7</v>
      </c>
      <c r="B10" s="305">
        <v>2975</v>
      </c>
      <c r="C10" s="305" t="s">
        <v>1706</v>
      </c>
      <c r="D10" s="306">
        <v>43546</v>
      </c>
      <c r="E10" s="307" t="s">
        <v>1713</v>
      </c>
    </row>
    <row r="11" spans="1:5" x14ac:dyDescent="0.25">
      <c r="A11" s="319">
        <f t="shared" si="0"/>
        <v>8</v>
      </c>
      <c r="B11" s="305">
        <v>3005</v>
      </c>
      <c r="C11" s="305" t="s">
        <v>1706</v>
      </c>
      <c r="D11" s="306">
        <v>43560</v>
      </c>
      <c r="E11" s="307" t="s">
        <v>1714</v>
      </c>
    </row>
    <row r="12" spans="1:5" x14ac:dyDescent="0.25">
      <c r="A12" s="319">
        <f t="shared" si="0"/>
        <v>9</v>
      </c>
      <c r="B12" s="305">
        <v>3028</v>
      </c>
      <c r="C12" s="305" t="s">
        <v>1706</v>
      </c>
      <c r="D12" s="306">
        <v>43567</v>
      </c>
      <c r="E12" s="307" t="s">
        <v>1715</v>
      </c>
    </row>
    <row r="13" spans="1:5" x14ac:dyDescent="0.25">
      <c r="A13" s="319">
        <f t="shared" si="0"/>
        <v>10</v>
      </c>
      <c r="B13" s="305">
        <v>3065</v>
      </c>
      <c r="C13" s="305" t="s">
        <v>1706</v>
      </c>
      <c r="D13" s="306">
        <v>43581</v>
      </c>
      <c r="E13" s="307" t="s">
        <v>1716</v>
      </c>
    </row>
    <row r="14" spans="1:5" x14ac:dyDescent="0.25">
      <c r="A14" s="319">
        <f t="shared" si="0"/>
        <v>11</v>
      </c>
      <c r="B14" s="305">
        <v>3103</v>
      </c>
      <c r="C14" s="305" t="s">
        <v>1706</v>
      </c>
      <c r="D14" s="306">
        <v>43595</v>
      </c>
      <c r="E14" s="307" t="s">
        <v>1717</v>
      </c>
    </row>
    <row r="15" spans="1:5" x14ac:dyDescent="0.25">
      <c r="A15" s="319">
        <f t="shared" si="0"/>
        <v>12</v>
      </c>
      <c r="B15" s="305">
        <v>3143</v>
      </c>
      <c r="C15" s="305" t="s">
        <v>1706</v>
      </c>
      <c r="D15" s="306">
        <v>43609</v>
      </c>
      <c r="E15" s="307" t="s">
        <v>1718</v>
      </c>
    </row>
    <row r="16" spans="1:5" x14ac:dyDescent="0.25">
      <c r="A16" s="319">
        <f t="shared" si="0"/>
        <v>13</v>
      </c>
      <c r="B16" s="305">
        <v>3167</v>
      </c>
      <c r="C16" s="305" t="s">
        <v>1706</v>
      </c>
      <c r="D16" s="306">
        <v>43616</v>
      </c>
      <c r="E16" s="307" t="s">
        <v>1719</v>
      </c>
    </row>
    <row r="17" spans="1:5" x14ac:dyDescent="0.25">
      <c r="A17" s="319">
        <f t="shared" si="0"/>
        <v>14</v>
      </c>
      <c r="B17" s="305">
        <v>3187</v>
      </c>
      <c r="C17" s="305" t="s">
        <v>1706</v>
      </c>
      <c r="D17" s="306">
        <v>43623</v>
      </c>
      <c r="E17" s="307" t="s">
        <v>1720</v>
      </c>
    </row>
    <row r="18" spans="1:5" x14ac:dyDescent="0.25">
      <c r="A18" s="319">
        <f t="shared" si="0"/>
        <v>15</v>
      </c>
      <c r="B18" s="305">
        <v>3204</v>
      </c>
      <c r="C18" s="305" t="s">
        <v>1706</v>
      </c>
      <c r="D18" s="306">
        <v>43630</v>
      </c>
      <c r="E18" s="307" t="s">
        <v>1721</v>
      </c>
    </row>
    <row r="19" spans="1:5" x14ac:dyDescent="0.25">
      <c r="A19" s="319">
        <f t="shared" si="0"/>
        <v>16</v>
      </c>
      <c r="B19" s="305">
        <v>3221</v>
      </c>
      <c r="C19" s="305" t="s">
        <v>1706</v>
      </c>
      <c r="D19" s="306">
        <v>43637</v>
      </c>
      <c r="E19" s="307" t="s">
        <v>1722</v>
      </c>
    </row>
    <row r="20" spans="1:5" x14ac:dyDescent="0.25">
      <c r="A20" s="319">
        <f t="shared" si="0"/>
        <v>17</v>
      </c>
      <c r="B20" s="305">
        <v>3237</v>
      </c>
      <c r="C20" s="305" t="s">
        <v>1706</v>
      </c>
      <c r="D20" s="306">
        <v>43644</v>
      </c>
      <c r="E20" s="307" t="s">
        <v>1723</v>
      </c>
    </row>
    <row r="21" spans="1:5" x14ac:dyDescent="0.25">
      <c r="A21" s="319">
        <f t="shared" si="0"/>
        <v>18</v>
      </c>
      <c r="B21" s="305">
        <v>3254</v>
      </c>
      <c r="C21" s="305" t="s">
        <v>1706</v>
      </c>
      <c r="D21" s="306">
        <v>43651</v>
      </c>
      <c r="E21" s="307" t="s">
        <v>1708</v>
      </c>
    </row>
    <row r="22" spans="1:5" x14ac:dyDescent="0.25">
      <c r="A22" s="319">
        <f t="shared" si="0"/>
        <v>19</v>
      </c>
      <c r="B22" s="305">
        <v>3277</v>
      </c>
      <c r="C22" s="305" t="s">
        <v>1706</v>
      </c>
      <c r="D22" s="306">
        <v>43658</v>
      </c>
      <c r="E22" s="307" t="s">
        <v>1724</v>
      </c>
    </row>
    <row r="23" spans="1:5" x14ac:dyDescent="0.25">
      <c r="A23" s="319">
        <f t="shared" si="0"/>
        <v>20</v>
      </c>
      <c r="B23" s="305">
        <v>3297</v>
      </c>
      <c r="C23" s="305" t="s">
        <v>1706</v>
      </c>
      <c r="D23" s="306">
        <v>43665</v>
      </c>
      <c r="E23" s="307" t="s">
        <v>1725</v>
      </c>
    </row>
    <row r="24" spans="1:5" x14ac:dyDescent="0.25">
      <c r="A24" s="319">
        <f t="shared" si="0"/>
        <v>21</v>
      </c>
      <c r="B24" s="305">
        <v>3320</v>
      </c>
      <c r="C24" s="305" t="s">
        <v>1706</v>
      </c>
      <c r="D24" s="306">
        <v>43672</v>
      </c>
      <c r="E24" s="307" t="s">
        <v>1726</v>
      </c>
    </row>
    <row r="25" spans="1:5" x14ac:dyDescent="0.25">
      <c r="A25" s="319">
        <f t="shared" si="0"/>
        <v>22</v>
      </c>
      <c r="B25" s="305">
        <v>3339</v>
      </c>
      <c r="C25" s="305" t="s">
        <v>1706</v>
      </c>
      <c r="D25" s="306">
        <v>43679</v>
      </c>
      <c r="E25" s="307"/>
    </row>
    <row r="26" spans="1:5" x14ac:dyDescent="0.25">
      <c r="A26" s="319">
        <f t="shared" si="0"/>
        <v>23</v>
      </c>
      <c r="B26" s="305">
        <v>3358</v>
      </c>
      <c r="C26" s="305" t="s">
        <v>1706</v>
      </c>
      <c r="D26" s="306">
        <v>43686</v>
      </c>
      <c r="E26" s="307" t="s">
        <v>1727</v>
      </c>
    </row>
    <row r="27" spans="1:5" x14ac:dyDescent="0.25">
      <c r="A27" s="319">
        <f t="shared" si="0"/>
        <v>24</v>
      </c>
      <c r="B27" s="305">
        <v>3379</v>
      </c>
      <c r="C27" s="305" t="s">
        <v>1706</v>
      </c>
      <c r="D27" s="306">
        <v>43693</v>
      </c>
      <c r="E27" s="307" t="s">
        <v>1728</v>
      </c>
    </row>
    <row r="28" spans="1:5" x14ac:dyDescent="0.25">
      <c r="A28" s="319">
        <f t="shared" si="0"/>
        <v>25</v>
      </c>
      <c r="B28" s="305">
        <v>3393</v>
      </c>
      <c r="C28" s="305" t="s">
        <v>1706</v>
      </c>
      <c r="D28" s="306">
        <v>43700</v>
      </c>
      <c r="E28" s="307" t="s">
        <v>1729</v>
      </c>
    </row>
    <row r="29" spans="1:5" x14ac:dyDescent="0.25">
      <c r="A29" s="319">
        <f t="shared" si="0"/>
        <v>26</v>
      </c>
      <c r="B29" s="305">
        <v>3440</v>
      </c>
      <c r="C29" s="305" t="s">
        <v>1706</v>
      </c>
      <c r="D29" s="306">
        <v>43714</v>
      </c>
      <c r="E29" s="307" t="s">
        <v>1730</v>
      </c>
    </row>
    <row r="30" spans="1:5" x14ac:dyDescent="0.25">
      <c r="A30" s="319">
        <f t="shared" si="0"/>
        <v>27</v>
      </c>
      <c r="B30" s="305">
        <v>3460</v>
      </c>
      <c r="C30" s="305" t="s">
        <v>1706</v>
      </c>
      <c r="D30" s="306">
        <v>43721</v>
      </c>
      <c r="E30" s="307" t="s">
        <v>1731</v>
      </c>
    </row>
    <row r="31" spans="1:5" x14ac:dyDescent="0.25">
      <c r="A31" s="319">
        <f t="shared" si="0"/>
        <v>28</v>
      </c>
      <c r="B31" s="305">
        <v>3494</v>
      </c>
      <c r="C31" s="305" t="s">
        <v>1706</v>
      </c>
      <c r="D31" s="306">
        <v>43735</v>
      </c>
      <c r="E31" s="307" t="s">
        <v>1732</v>
      </c>
    </row>
    <row r="32" spans="1:5" x14ac:dyDescent="0.25">
      <c r="A32" s="319">
        <f t="shared" si="0"/>
        <v>29</v>
      </c>
      <c r="B32" s="305">
        <v>3515</v>
      </c>
      <c r="C32" s="305" t="s">
        <v>1706</v>
      </c>
      <c r="D32" s="306">
        <v>43742</v>
      </c>
      <c r="E32" s="307" t="s">
        <v>1733</v>
      </c>
    </row>
    <row r="33" spans="1:5" x14ac:dyDescent="0.25">
      <c r="A33" s="319">
        <f t="shared" si="0"/>
        <v>30</v>
      </c>
      <c r="B33" s="305">
        <v>3534</v>
      </c>
      <c r="C33" s="305" t="s">
        <v>1706</v>
      </c>
      <c r="D33" s="306">
        <v>43749</v>
      </c>
      <c r="E33" s="307" t="s">
        <v>1734</v>
      </c>
    </row>
    <row r="34" spans="1:5" x14ac:dyDescent="0.25">
      <c r="A34" s="319">
        <f t="shared" si="0"/>
        <v>31</v>
      </c>
      <c r="B34" s="305">
        <v>3549</v>
      </c>
      <c r="C34" s="305" t="s">
        <v>1706</v>
      </c>
      <c r="D34" s="306">
        <v>43756</v>
      </c>
      <c r="E34" s="307" t="s">
        <v>1735</v>
      </c>
    </row>
    <row r="35" spans="1:5" x14ac:dyDescent="0.25">
      <c r="A35" s="319">
        <f t="shared" si="0"/>
        <v>32</v>
      </c>
      <c r="B35" s="305">
        <v>3574</v>
      </c>
      <c r="C35" s="305" t="s">
        <v>1706</v>
      </c>
      <c r="D35" s="306">
        <v>43763</v>
      </c>
      <c r="E35" s="307" t="s">
        <v>1736</v>
      </c>
    </row>
    <row r="36" spans="1:5" x14ac:dyDescent="0.25">
      <c r="A36" s="319">
        <f t="shared" si="0"/>
        <v>33</v>
      </c>
      <c r="B36" s="305">
        <v>3591</v>
      </c>
      <c r="C36" s="305" t="s">
        <v>1706</v>
      </c>
      <c r="D36" s="306">
        <v>43770</v>
      </c>
      <c r="E36" s="307" t="s">
        <v>1737</v>
      </c>
    </row>
    <row r="37" spans="1:5" x14ac:dyDescent="0.25">
      <c r="A37" s="319">
        <f t="shared" si="0"/>
        <v>34</v>
      </c>
      <c r="B37" s="305">
        <v>3626</v>
      </c>
      <c r="C37" s="305" t="s">
        <v>1706</v>
      </c>
      <c r="D37" s="306">
        <v>43784</v>
      </c>
      <c r="E37" s="307" t="s">
        <v>1738</v>
      </c>
    </row>
    <row r="38" spans="1:5" x14ac:dyDescent="0.25">
      <c r="A38" s="319">
        <f t="shared" si="0"/>
        <v>35</v>
      </c>
      <c r="B38" s="305">
        <v>3644</v>
      </c>
      <c r="C38" s="305" t="s">
        <v>1706</v>
      </c>
      <c r="D38" s="306">
        <v>43791</v>
      </c>
      <c r="E38" s="307" t="s">
        <v>1739</v>
      </c>
    </row>
    <row r="39" spans="1:5" x14ac:dyDescent="0.25">
      <c r="A39" s="319">
        <f t="shared" si="0"/>
        <v>36</v>
      </c>
      <c r="B39" s="305">
        <v>3659</v>
      </c>
      <c r="C39" s="305" t="s">
        <v>1706</v>
      </c>
      <c r="D39" s="306">
        <v>43798</v>
      </c>
      <c r="E39" s="307" t="s">
        <v>1740</v>
      </c>
    </row>
    <row r="40" spans="1:5" x14ac:dyDescent="0.25">
      <c r="A40" s="319">
        <f t="shared" si="0"/>
        <v>37</v>
      </c>
      <c r="B40" s="305">
        <v>3673</v>
      </c>
      <c r="C40" s="305" t="s">
        <v>1706</v>
      </c>
      <c r="D40" s="306">
        <v>43805</v>
      </c>
      <c r="E40" s="307" t="s">
        <v>1741</v>
      </c>
    </row>
    <row r="41" spans="1:5" ht="15.75" thickBot="1" x14ac:dyDescent="0.3">
      <c r="A41" s="321">
        <f t="shared" si="0"/>
        <v>38</v>
      </c>
      <c r="B41" s="310">
        <v>3690</v>
      </c>
      <c r="C41" s="310" t="s">
        <v>1706</v>
      </c>
      <c r="D41" s="311">
        <v>43812</v>
      </c>
      <c r="E41" s="312" t="s">
        <v>1742</v>
      </c>
    </row>
  </sheetData>
  <mergeCells count="2">
    <mergeCell ref="A1:E1"/>
    <mergeCell ref="A2:E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6" sqref="G6"/>
    </sheetView>
  </sheetViews>
  <sheetFormatPr baseColWidth="10" defaultRowHeight="15" x14ac:dyDescent="0.25"/>
  <cols>
    <col min="1" max="1" width="3" style="293" bestFit="1" customWidth="1"/>
    <col min="2" max="2" width="11.42578125" style="313"/>
    <col min="3" max="3" width="15.28515625" style="293" bestFit="1" customWidth="1"/>
    <col min="4" max="4" width="11.42578125" style="293"/>
    <col min="5" max="5" width="38.42578125" style="293" bestFit="1" customWidth="1"/>
    <col min="6" max="16384" width="11.42578125" style="293"/>
  </cols>
  <sheetData>
    <row r="1" spans="1:5" ht="55.5" customHeight="1" x14ac:dyDescent="0.25">
      <c r="A1" s="406" t="s">
        <v>1743</v>
      </c>
      <c r="B1" s="407"/>
      <c r="C1" s="407"/>
      <c r="D1" s="407"/>
      <c r="E1" s="408"/>
    </row>
    <row r="2" spans="1:5" x14ac:dyDescent="0.25">
      <c r="A2" s="394">
        <v>2019</v>
      </c>
      <c r="B2" s="395"/>
      <c r="C2" s="395"/>
      <c r="D2" s="395"/>
      <c r="E2" s="396"/>
    </row>
    <row r="3" spans="1:5" ht="18.75" x14ac:dyDescent="0.3">
      <c r="A3" s="324" t="s">
        <v>50</v>
      </c>
      <c r="B3" s="316" t="s">
        <v>1397</v>
      </c>
      <c r="C3" s="317" t="s">
        <v>1396</v>
      </c>
      <c r="D3" s="317" t="s">
        <v>1395</v>
      </c>
      <c r="E3" s="327" t="s">
        <v>1394</v>
      </c>
    </row>
    <row r="4" spans="1:5" x14ac:dyDescent="0.25">
      <c r="A4" s="319">
        <v>1</v>
      </c>
      <c r="B4" s="320">
        <v>3368</v>
      </c>
      <c r="C4" s="305" t="s">
        <v>1744</v>
      </c>
      <c r="D4" s="334">
        <v>43659</v>
      </c>
      <c r="E4" s="307" t="s">
        <v>1745</v>
      </c>
    </row>
    <row r="5" spans="1:5" x14ac:dyDescent="0.25">
      <c r="A5" s="319">
        <v>2</v>
      </c>
      <c r="B5" s="320">
        <v>3403</v>
      </c>
      <c r="C5" s="305" t="s">
        <v>1744</v>
      </c>
      <c r="D5" s="334">
        <v>43673</v>
      </c>
      <c r="E5" s="307" t="s">
        <v>1746</v>
      </c>
    </row>
    <row r="6" spans="1:5" x14ac:dyDescent="0.25">
      <c r="A6" s="319">
        <v>3</v>
      </c>
      <c r="B6" s="320">
        <v>3424</v>
      </c>
      <c r="C6" s="305" t="s">
        <v>1744</v>
      </c>
      <c r="D6" s="306">
        <v>43711</v>
      </c>
      <c r="E6" s="307" t="s">
        <v>1747</v>
      </c>
    </row>
    <row r="7" spans="1:5" x14ac:dyDescent="0.25">
      <c r="A7" s="319">
        <f t="shared" ref="A7:A12" si="0">ROW(A4)</f>
        <v>4</v>
      </c>
      <c r="B7" s="320">
        <v>3446</v>
      </c>
      <c r="C7" s="305" t="s">
        <v>1744</v>
      </c>
      <c r="D7" s="306">
        <v>43718</v>
      </c>
      <c r="E7" s="307" t="s">
        <v>1748</v>
      </c>
    </row>
    <row r="8" spans="1:5" x14ac:dyDescent="0.25">
      <c r="A8" s="319">
        <f t="shared" si="0"/>
        <v>5</v>
      </c>
      <c r="B8" s="320">
        <v>3593</v>
      </c>
      <c r="C8" s="305" t="s">
        <v>1744</v>
      </c>
      <c r="D8" s="306">
        <v>43774</v>
      </c>
      <c r="E8" s="307" t="s">
        <v>1749</v>
      </c>
    </row>
    <row r="9" spans="1:5" x14ac:dyDescent="0.25">
      <c r="A9" s="319">
        <f t="shared" si="0"/>
        <v>6</v>
      </c>
      <c r="B9" s="320">
        <v>3612</v>
      </c>
      <c r="C9" s="305" t="s">
        <v>1744</v>
      </c>
      <c r="D9" s="306">
        <v>43781</v>
      </c>
      <c r="E9" s="307" t="s">
        <v>1750</v>
      </c>
    </row>
    <row r="10" spans="1:5" x14ac:dyDescent="0.25">
      <c r="A10" s="319">
        <f t="shared" si="0"/>
        <v>7</v>
      </c>
      <c r="B10" s="320">
        <v>3698</v>
      </c>
      <c r="C10" s="305" t="s">
        <v>1744</v>
      </c>
      <c r="D10" s="306">
        <v>43816</v>
      </c>
      <c r="E10" s="307" t="s">
        <v>1751</v>
      </c>
    </row>
    <row r="11" spans="1:5" x14ac:dyDescent="0.25">
      <c r="A11" s="319">
        <f t="shared" si="0"/>
        <v>8</v>
      </c>
      <c r="B11" s="320">
        <v>3709</v>
      </c>
      <c r="C11" s="305" t="s">
        <v>1744</v>
      </c>
      <c r="D11" s="306">
        <v>43823</v>
      </c>
      <c r="E11" s="307" t="s">
        <v>1752</v>
      </c>
    </row>
    <row r="12" spans="1:5" ht="15.75" thickBot="1" x14ac:dyDescent="0.3">
      <c r="A12" s="321">
        <f t="shared" si="0"/>
        <v>9</v>
      </c>
      <c r="B12" s="322">
        <v>3710</v>
      </c>
      <c r="C12" s="310" t="s">
        <v>1744</v>
      </c>
      <c r="D12" s="311">
        <v>43830</v>
      </c>
      <c r="E12" s="312" t="s">
        <v>1753</v>
      </c>
    </row>
  </sheetData>
  <mergeCells count="2">
    <mergeCell ref="A1:E1"/>
    <mergeCell ref="A2:E2"/>
  </mergeCells>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G6" sqref="G6"/>
    </sheetView>
  </sheetViews>
  <sheetFormatPr baseColWidth="10" defaultRowHeight="15" x14ac:dyDescent="0.25"/>
  <cols>
    <col min="1" max="1" width="3" style="293" bestFit="1" customWidth="1"/>
    <col min="2" max="2" width="10.5703125" style="313" bestFit="1" customWidth="1"/>
    <col min="3" max="3" width="15.28515625" style="293" bestFit="1" customWidth="1"/>
    <col min="4" max="4" width="10.140625" style="293" bestFit="1" customWidth="1"/>
    <col min="5" max="5" width="67.42578125" style="293" customWidth="1"/>
    <col min="6" max="16384" width="11.42578125" style="293"/>
  </cols>
  <sheetData>
    <row r="1" spans="1:5" ht="86.25" customHeight="1" x14ac:dyDescent="0.25">
      <c r="A1" s="409" t="s">
        <v>1754</v>
      </c>
      <c r="B1" s="410"/>
      <c r="C1" s="410"/>
      <c r="D1" s="410"/>
      <c r="E1" s="411"/>
    </row>
    <row r="2" spans="1:5" ht="15.75" x14ac:dyDescent="0.25">
      <c r="A2" s="400">
        <v>2019</v>
      </c>
      <c r="B2" s="401"/>
      <c r="C2" s="401"/>
      <c r="D2" s="401"/>
      <c r="E2" s="402"/>
    </row>
    <row r="3" spans="1:5" s="313" customFormat="1" ht="18.75" x14ac:dyDescent="0.3">
      <c r="A3" s="335" t="s">
        <v>50</v>
      </c>
      <c r="B3" s="316" t="s">
        <v>1567</v>
      </c>
      <c r="C3" s="316" t="s">
        <v>1396</v>
      </c>
      <c r="D3" s="316" t="s">
        <v>1395</v>
      </c>
      <c r="E3" s="318" t="s">
        <v>1394</v>
      </c>
    </row>
    <row r="4" spans="1:5" x14ac:dyDescent="0.25">
      <c r="A4" s="319">
        <v>1</v>
      </c>
      <c r="B4" s="320">
        <v>2846</v>
      </c>
      <c r="C4" s="305" t="s">
        <v>1755</v>
      </c>
      <c r="D4" s="306">
        <v>43504</v>
      </c>
      <c r="E4" s="307" t="s">
        <v>1756</v>
      </c>
    </row>
    <row r="5" spans="1:5" x14ac:dyDescent="0.25">
      <c r="A5" s="319">
        <f>+A4+1</f>
        <v>2</v>
      </c>
      <c r="B5" s="320">
        <v>2867</v>
      </c>
      <c r="C5" s="305" t="s">
        <v>1755</v>
      </c>
      <c r="D5" s="306">
        <v>43511</v>
      </c>
      <c r="E5" s="307" t="s">
        <v>1757</v>
      </c>
    </row>
    <row r="6" spans="1:5" x14ac:dyDescent="0.25">
      <c r="A6" s="319">
        <f t="shared" ref="A6:A38" si="0">+A5+1</f>
        <v>3</v>
      </c>
      <c r="B6" s="320">
        <v>2888</v>
      </c>
      <c r="C6" s="305" t="s">
        <v>1755</v>
      </c>
      <c r="D6" s="306">
        <v>43518</v>
      </c>
      <c r="E6" s="307" t="s">
        <v>1758</v>
      </c>
    </row>
    <row r="7" spans="1:5" x14ac:dyDescent="0.25">
      <c r="A7" s="319">
        <f t="shared" si="0"/>
        <v>4</v>
      </c>
      <c r="B7" s="320">
        <v>2909</v>
      </c>
      <c r="C7" s="305" t="s">
        <v>1755</v>
      </c>
      <c r="D7" s="306">
        <v>43525</v>
      </c>
      <c r="E7" s="307" t="s">
        <v>1759</v>
      </c>
    </row>
    <row r="8" spans="1:5" x14ac:dyDescent="0.25">
      <c r="A8" s="319">
        <f t="shared" si="0"/>
        <v>5</v>
      </c>
      <c r="B8" s="320">
        <v>2935</v>
      </c>
      <c r="C8" s="305" t="s">
        <v>1755</v>
      </c>
      <c r="D8" s="306">
        <v>43532</v>
      </c>
      <c r="E8" s="307" t="s">
        <v>1760</v>
      </c>
    </row>
    <row r="9" spans="1:5" x14ac:dyDescent="0.25">
      <c r="A9" s="319">
        <f t="shared" si="0"/>
        <v>6</v>
      </c>
      <c r="B9" s="320">
        <v>2952</v>
      </c>
      <c r="C9" s="305" t="s">
        <v>1755</v>
      </c>
      <c r="D9" s="306">
        <v>43539</v>
      </c>
      <c r="E9" s="307" t="s">
        <v>1761</v>
      </c>
    </row>
    <row r="10" spans="1:5" x14ac:dyDescent="0.25">
      <c r="A10" s="319">
        <f t="shared" si="0"/>
        <v>7</v>
      </c>
      <c r="B10" s="320">
        <v>2976</v>
      </c>
      <c r="C10" s="305" t="s">
        <v>1755</v>
      </c>
      <c r="D10" s="306">
        <v>43546</v>
      </c>
      <c r="E10" s="307" t="s">
        <v>1762</v>
      </c>
    </row>
    <row r="11" spans="1:5" x14ac:dyDescent="0.25">
      <c r="A11" s="319">
        <f t="shared" si="0"/>
        <v>8</v>
      </c>
      <c r="B11" s="320">
        <v>2990</v>
      </c>
      <c r="C11" s="305" t="s">
        <v>1755</v>
      </c>
      <c r="D11" s="306">
        <v>43553</v>
      </c>
      <c r="E11" s="307" t="s">
        <v>1763</v>
      </c>
    </row>
    <row r="12" spans="1:5" x14ac:dyDescent="0.25">
      <c r="A12" s="319">
        <f t="shared" si="0"/>
        <v>9</v>
      </c>
      <c r="B12" s="320">
        <v>3029</v>
      </c>
      <c r="C12" s="305" t="s">
        <v>1755</v>
      </c>
      <c r="D12" s="306">
        <v>43567</v>
      </c>
      <c r="E12" s="307" t="s">
        <v>1764</v>
      </c>
    </row>
    <row r="13" spans="1:5" x14ac:dyDescent="0.25">
      <c r="A13" s="319">
        <f t="shared" si="0"/>
        <v>10</v>
      </c>
      <c r="B13" s="320">
        <v>3066</v>
      </c>
      <c r="C13" s="305" t="s">
        <v>1755</v>
      </c>
      <c r="D13" s="306">
        <v>43581</v>
      </c>
      <c r="E13" s="307" t="s">
        <v>1765</v>
      </c>
    </row>
    <row r="14" spans="1:5" x14ac:dyDescent="0.25">
      <c r="A14" s="319">
        <f t="shared" si="0"/>
        <v>11</v>
      </c>
      <c r="B14" s="320">
        <v>3081</v>
      </c>
      <c r="C14" s="305" t="s">
        <v>1755</v>
      </c>
      <c r="D14" s="306">
        <v>43588</v>
      </c>
      <c r="E14" s="307" t="s">
        <v>1766</v>
      </c>
    </row>
    <row r="15" spans="1:5" x14ac:dyDescent="0.25">
      <c r="A15" s="319">
        <f t="shared" si="0"/>
        <v>12</v>
      </c>
      <c r="B15" s="320">
        <v>3104</v>
      </c>
      <c r="C15" s="305" t="s">
        <v>1755</v>
      </c>
      <c r="D15" s="306">
        <v>43595</v>
      </c>
      <c r="E15" s="307" t="s">
        <v>1766</v>
      </c>
    </row>
    <row r="16" spans="1:5" x14ac:dyDescent="0.25">
      <c r="A16" s="319">
        <f t="shared" si="0"/>
        <v>13</v>
      </c>
      <c r="B16" s="320">
        <v>3144</v>
      </c>
      <c r="C16" s="305" t="s">
        <v>1755</v>
      </c>
      <c r="D16" s="306">
        <v>43609</v>
      </c>
      <c r="E16" s="307" t="s">
        <v>1767</v>
      </c>
    </row>
    <row r="17" spans="1:5" x14ac:dyDescent="0.25">
      <c r="A17" s="319">
        <f t="shared" si="0"/>
        <v>14</v>
      </c>
      <c r="B17" s="320">
        <v>3166</v>
      </c>
      <c r="C17" s="305" t="s">
        <v>1755</v>
      </c>
      <c r="D17" s="306">
        <v>43616</v>
      </c>
      <c r="E17" s="307" t="s">
        <v>1768</v>
      </c>
    </row>
    <row r="18" spans="1:5" x14ac:dyDescent="0.25">
      <c r="A18" s="319">
        <f t="shared" si="0"/>
        <v>15</v>
      </c>
      <c r="B18" s="320">
        <v>3188</v>
      </c>
      <c r="C18" s="305" t="s">
        <v>1755</v>
      </c>
      <c r="D18" s="306">
        <v>43623</v>
      </c>
      <c r="E18" s="307" t="s">
        <v>1769</v>
      </c>
    </row>
    <row r="19" spans="1:5" x14ac:dyDescent="0.25">
      <c r="A19" s="319">
        <f t="shared" si="0"/>
        <v>16</v>
      </c>
      <c r="B19" s="320">
        <v>3205</v>
      </c>
      <c r="C19" s="305" t="s">
        <v>1755</v>
      </c>
      <c r="D19" s="306">
        <v>43630</v>
      </c>
      <c r="E19" s="307" t="s">
        <v>1770</v>
      </c>
    </row>
    <row r="20" spans="1:5" x14ac:dyDescent="0.25">
      <c r="A20" s="319">
        <f t="shared" si="0"/>
        <v>17</v>
      </c>
      <c r="B20" s="320">
        <v>3222</v>
      </c>
      <c r="C20" s="305" t="s">
        <v>1755</v>
      </c>
      <c r="D20" s="306">
        <v>43637</v>
      </c>
      <c r="E20" s="307" t="s">
        <v>1771</v>
      </c>
    </row>
    <row r="21" spans="1:5" x14ac:dyDescent="0.25">
      <c r="A21" s="319">
        <f t="shared" si="0"/>
        <v>18</v>
      </c>
      <c r="B21" s="320">
        <v>3238</v>
      </c>
      <c r="C21" s="305" t="s">
        <v>1755</v>
      </c>
      <c r="D21" s="306">
        <v>43644</v>
      </c>
      <c r="E21" s="307" t="s">
        <v>1772</v>
      </c>
    </row>
    <row r="22" spans="1:5" x14ac:dyDescent="0.25">
      <c r="A22" s="319">
        <f t="shared" si="0"/>
        <v>19</v>
      </c>
      <c r="B22" s="320">
        <v>3278</v>
      </c>
      <c r="C22" s="305" t="s">
        <v>1755</v>
      </c>
      <c r="D22" s="306">
        <v>43658</v>
      </c>
      <c r="E22" s="307" t="s">
        <v>1773</v>
      </c>
    </row>
    <row r="23" spans="1:5" x14ac:dyDescent="0.25">
      <c r="A23" s="319">
        <f t="shared" si="0"/>
        <v>20</v>
      </c>
      <c r="B23" s="320">
        <v>3298</v>
      </c>
      <c r="C23" s="305" t="s">
        <v>1755</v>
      </c>
      <c r="D23" s="306">
        <v>43665</v>
      </c>
      <c r="E23" s="307" t="s">
        <v>1769</v>
      </c>
    </row>
    <row r="24" spans="1:5" x14ac:dyDescent="0.25">
      <c r="A24" s="319">
        <f t="shared" si="0"/>
        <v>21</v>
      </c>
      <c r="B24" s="320">
        <v>3321</v>
      </c>
      <c r="C24" s="305" t="s">
        <v>1755</v>
      </c>
      <c r="D24" s="306">
        <v>43672</v>
      </c>
      <c r="E24" s="307" t="s">
        <v>1774</v>
      </c>
    </row>
    <row r="25" spans="1:5" x14ac:dyDescent="0.25">
      <c r="A25" s="319">
        <f t="shared" si="0"/>
        <v>22</v>
      </c>
      <c r="B25" s="320">
        <v>3340</v>
      </c>
      <c r="C25" s="305" t="s">
        <v>1755</v>
      </c>
      <c r="D25" s="306">
        <v>43679</v>
      </c>
      <c r="E25" s="307" t="s">
        <v>1775</v>
      </c>
    </row>
    <row r="26" spans="1:5" x14ac:dyDescent="0.25">
      <c r="A26" s="319">
        <f t="shared" si="0"/>
        <v>23</v>
      </c>
      <c r="B26" s="320">
        <v>3359</v>
      </c>
      <c r="C26" s="305" t="s">
        <v>1755</v>
      </c>
      <c r="D26" s="306">
        <v>43686</v>
      </c>
      <c r="E26" s="307" t="s">
        <v>1776</v>
      </c>
    </row>
    <row r="27" spans="1:5" x14ac:dyDescent="0.25">
      <c r="A27" s="319">
        <f t="shared" si="0"/>
        <v>24</v>
      </c>
      <c r="B27" s="320">
        <v>3381</v>
      </c>
      <c r="C27" s="305" t="s">
        <v>1755</v>
      </c>
      <c r="D27" s="306">
        <v>43693</v>
      </c>
      <c r="E27" s="307" t="s">
        <v>1777</v>
      </c>
    </row>
    <row r="28" spans="1:5" x14ac:dyDescent="0.25">
      <c r="A28" s="319">
        <f t="shared" si="0"/>
        <v>25</v>
      </c>
      <c r="B28" s="320">
        <v>3394</v>
      </c>
      <c r="C28" s="305" t="s">
        <v>1755</v>
      </c>
      <c r="D28" s="306">
        <v>43700</v>
      </c>
      <c r="E28" s="307" t="s">
        <v>1778</v>
      </c>
    </row>
    <row r="29" spans="1:5" x14ac:dyDescent="0.25">
      <c r="A29" s="319">
        <f t="shared" si="0"/>
        <v>26</v>
      </c>
      <c r="B29" s="320">
        <v>3439</v>
      </c>
      <c r="C29" s="305" t="s">
        <v>1755</v>
      </c>
      <c r="D29" s="306">
        <v>43714</v>
      </c>
      <c r="E29" s="307" t="s">
        <v>1779</v>
      </c>
    </row>
    <row r="30" spans="1:5" x14ac:dyDescent="0.25">
      <c r="A30" s="319">
        <f t="shared" si="0"/>
        <v>27</v>
      </c>
      <c r="B30" s="320">
        <v>3462</v>
      </c>
      <c r="C30" s="305" t="s">
        <v>1755</v>
      </c>
      <c r="D30" s="306">
        <v>43721</v>
      </c>
      <c r="E30" s="307" t="s">
        <v>1780</v>
      </c>
    </row>
    <row r="31" spans="1:5" x14ac:dyDescent="0.25">
      <c r="A31" s="319">
        <f t="shared" si="0"/>
        <v>28</v>
      </c>
      <c r="B31" s="320">
        <v>3495</v>
      </c>
      <c r="C31" s="305" t="s">
        <v>1755</v>
      </c>
      <c r="D31" s="306">
        <v>43735</v>
      </c>
      <c r="E31" s="307" t="s">
        <v>1781</v>
      </c>
    </row>
    <row r="32" spans="1:5" x14ac:dyDescent="0.25">
      <c r="A32" s="319">
        <f t="shared" si="0"/>
        <v>29</v>
      </c>
      <c r="B32" s="320">
        <v>3535</v>
      </c>
      <c r="C32" s="305" t="s">
        <v>1755</v>
      </c>
      <c r="D32" s="306">
        <v>43749</v>
      </c>
      <c r="E32" s="307" t="s">
        <v>1782</v>
      </c>
    </row>
    <row r="33" spans="1:5" x14ac:dyDescent="0.25">
      <c r="A33" s="319">
        <f t="shared" si="0"/>
        <v>30</v>
      </c>
      <c r="B33" s="320">
        <v>3551</v>
      </c>
      <c r="C33" s="305" t="s">
        <v>1755</v>
      </c>
      <c r="D33" s="306">
        <v>43756</v>
      </c>
      <c r="E33" s="307" t="s">
        <v>1783</v>
      </c>
    </row>
    <row r="34" spans="1:5" x14ac:dyDescent="0.25">
      <c r="A34" s="319">
        <f t="shared" si="0"/>
        <v>31</v>
      </c>
      <c r="B34" s="320">
        <v>3575</v>
      </c>
      <c r="C34" s="305" t="s">
        <v>1755</v>
      </c>
      <c r="D34" s="306">
        <v>43763</v>
      </c>
      <c r="E34" s="307" t="s">
        <v>1784</v>
      </c>
    </row>
    <row r="35" spans="1:5" x14ac:dyDescent="0.25">
      <c r="A35" s="319">
        <f t="shared" si="0"/>
        <v>32</v>
      </c>
      <c r="B35" s="320">
        <v>3607</v>
      </c>
      <c r="C35" s="305" t="s">
        <v>1755</v>
      </c>
      <c r="D35" s="306">
        <v>43777</v>
      </c>
      <c r="E35" s="307" t="s">
        <v>1785</v>
      </c>
    </row>
    <row r="36" spans="1:5" x14ac:dyDescent="0.25">
      <c r="A36" s="319">
        <f t="shared" si="0"/>
        <v>33</v>
      </c>
      <c r="B36" s="320">
        <v>3625</v>
      </c>
      <c r="C36" s="305" t="s">
        <v>1755</v>
      </c>
      <c r="D36" s="306">
        <v>43784</v>
      </c>
      <c r="E36" s="307" t="s">
        <v>1786</v>
      </c>
    </row>
    <row r="37" spans="1:5" x14ac:dyDescent="0.25">
      <c r="A37" s="319">
        <f t="shared" si="0"/>
        <v>34</v>
      </c>
      <c r="B37" s="320">
        <v>3674</v>
      </c>
      <c r="C37" s="305" t="s">
        <v>1755</v>
      </c>
      <c r="D37" s="306">
        <v>43805</v>
      </c>
      <c r="E37" s="307" t="s">
        <v>1787</v>
      </c>
    </row>
    <row r="38" spans="1:5" ht="15.75" thickBot="1" x14ac:dyDescent="0.3">
      <c r="A38" s="321">
        <f t="shared" si="0"/>
        <v>35</v>
      </c>
      <c r="B38" s="322">
        <v>3691</v>
      </c>
      <c r="C38" s="310" t="s">
        <v>1755</v>
      </c>
      <c r="D38" s="311">
        <v>43812</v>
      </c>
      <c r="E38" s="312" t="s">
        <v>1788</v>
      </c>
    </row>
  </sheetData>
  <mergeCells count="2">
    <mergeCell ref="A1:E1"/>
    <mergeCell ref="A2:E2"/>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G6" sqref="G6"/>
    </sheetView>
  </sheetViews>
  <sheetFormatPr baseColWidth="10" defaultRowHeight="15" x14ac:dyDescent="0.25"/>
  <cols>
    <col min="1" max="1" width="4" style="293" customWidth="1"/>
    <col min="2" max="2" width="10.5703125" style="293" bestFit="1" customWidth="1"/>
    <col min="3" max="3" width="15.28515625" style="293" bestFit="1" customWidth="1"/>
    <col min="4" max="4" width="10.140625" style="293" bestFit="1" customWidth="1"/>
    <col min="5" max="5" width="56.28515625" style="293" bestFit="1" customWidth="1"/>
    <col min="6" max="16384" width="11.42578125" style="293"/>
  </cols>
  <sheetData>
    <row r="1" spans="1:5" ht="36.75" customHeight="1" x14ac:dyDescent="0.25">
      <c r="A1" s="412" t="s">
        <v>1789</v>
      </c>
      <c r="B1" s="413"/>
      <c r="C1" s="413"/>
      <c r="D1" s="413"/>
      <c r="E1" s="414"/>
    </row>
    <row r="2" spans="1:5" ht="15.75" x14ac:dyDescent="0.25">
      <c r="A2" s="379">
        <v>2019</v>
      </c>
      <c r="B2" s="380"/>
      <c r="C2" s="380"/>
      <c r="D2" s="380"/>
      <c r="E2" s="381"/>
    </row>
    <row r="3" spans="1:5" ht="18.75" x14ac:dyDescent="0.3">
      <c r="A3" s="324" t="s">
        <v>50</v>
      </c>
      <c r="B3" s="317" t="s">
        <v>1397</v>
      </c>
      <c r="C3" s="317" t="s">
        <v>1396</v>
      </c>
      <c r="D3" s="317" t="s">
        <v>1395</v>
      </c>
      <c r="E3" s="327" t="s">
        <v>1394</v>
      </c>
    </row>
    <row r="4" spans="1:5" x14ac:dyDescent="0.25">
      <c r="A4" s="319">
        <v>1</v>
      </c>
      <c r="B4" s="305">
        <v>2833</v>
      </c>
      <c r="C4" s="305" t="s">
        <v>1790</v>
      </c>
      <c r="D4" s="306">
        <v>43500</v>
      </c>
      <c r="E4" s="307" t="s">
        <v>1791</v>
      </c>
    </row>
    <row r="5" spans="1:5" x14ac:dyDescent="0.25">
      <c r="A5" s="319">
        <f>+A4+1</f>
        <v>2</v>
      </c>
      <c r="B5" s="305">
        <v>2849</v>
      </c>
      <c r="C5" s="305" t="s">
        <v>1790</v>
      </c>
      <c r="D5" s="306">
        <v>43507</v>
      </c>
      <c r="E5" s="307" t="s">
        <v>1791</v>
      </c>
    </row>
    <row r="6" spans="1:5" x14ac:dyDescent="0.25">
      <c r="A6" s="319">
        <f t="shared" ref="A6:A33" si="0">+A5+1</f>
        <v>3</v>
      </c>
      <c r="B6" s="305">
        <v>2871</v>
      </c>
      <c r="C6" s="305" t="s">
        <v>1790</v>
      </c>
      <c r="D6" s="306">
        <v>43514</v>
      </c>
      <c r="E6" s="307" t="s">
        <v>1791</v>
      </c>
    </row>
    <row r="7" spans="1:5" x14ac:dyDescent="0.25">
      <c r="A7" s="319">
        <f t="shared" si="0"/>
        <v>4</v>
      </c>
      <c r="B7" s="305">
        <v>2892</v>
      </c>
      <c r="C7" s="305" t="s">
        <v>1790</v>
      </c>
      <c r="D7" s="306">
        <v>43521</v>
      </c>
      <c r="E7" s="307" t="s">
        <v>1791</v>
      </c>
    </row>
    <row r="8" spans="1:5" x14ac:dyDescent="0.25">
      <c r="A8" s="319">
        <f t="shared" si="0"/>
        <v>5</v>
      </c>
      <c r="B8" s="305">
        <v>2914</v>
      </c>
      <c r="C8" s="305" t="s">
        <v>1790</v>
      </c>
      <c r="D8" s="306">
        <v>43528</v>
      </c>
      <c r="E8" s="307" t="s">
        <v>1792</v>
      </c>
    </row>
    <row r="9" spans="1:5" x14ac:dyDescent="0.25">
      <c r="A9" s="319">
        <f t="shared" si="0"/>
        <v>6</v>
      </c>
      <c r="B9" s="305">
        <v>2940</v>
      </c>
      <c r="C9" s="305" t="s">
        <v>1790</v>
      </c>
      <c r="D9" s="306">
        <v>43535</v>
      </c>
      <c r="E9" s="307" t="s">
        <v>1793</v>
      </c>
    </row>
    <row r="10" spans="1:5" x14ac:dyDescent="0.25">
      <c r="A10" s="319">
        <f t="shared" si="0"/>
        <v>7</v>
      </c>
      <c r="B10" s="305">
        <v>2995</v>
      </c>
      <c r="C10" s="305" t="s">
        <v>1790</v>
      </c>
      <c r="D10" s="306">
        <v>43556</v>
      </c>
      <c r="E10" s="307" t="s">
        <v>1794</v>
      </c>
    </row>
    <row r="11" spans="1:5" x14ac:dyDescent="0.25">
      <c r="A11" s="319">
        <f t="shared" si="0"/>
        <v>8</v>
      </c>
      <c r="B11" s="305">
        <v>3011</v>
      </c>
      <c r="C11" s="305" t="s">
        <v>1790</v>
      </c>
      <c r="D11" s="306">
        <v>43563</v>
      </c>
      <c r="E11" s="307" t="s">
        <v>1795</v>
      </c>
    </row>
    <row r="12" spans="1:5" x14ac:dyDescent="0.25">
      <c r="A12" s="319">
        <f t="shared" si="0"/>
        <v>9</v>
      </c>
      <c r="B12" s="305">
        <v>3034</v>
      </c>
      <c r="C12" s="305" t="s">
        <v>1790</v>
      </c>
      <c r="D12" s="306">
        <v>43570</v>
      </c>
      <c r="E12" s="307" t="s">
        <v>1796</v>
      </c>
    </row>
    <row r="13" spans="1:5" x14ac:dyDescent="0.25">
      <c r="A13" s="319">
        <f t="shared" si="0"/>
        <v>10</v>
      </c>
      <c r="B13" s="305">
        <v>3048</v>
      </c>
      <c r="C13" s="305" t="s">
        <v>1790</v>
      </c>
      <c r="D13" s="306">
        <v>43577</v>
      </c>
      <c r="E13" s="307" t="s">
        <v>1797</v>
      </c>
    </row>
    <row r="14" spans="1:5" x14ac:dyDescent="0.25">
      <c r="A14" s="319">
        <f t="shared" si="0"/>
        <v>11</v>
      </c>
      <c r="B14" s="305">
        <v>3071</v>
      </c>
      <c r="C14" s="305" t="s">
        <v>1790</v>
      </c>
      <c r="D14" s="306">
        <v>43584</v>
      </c>
      <c r="E14" s="307" t="s">
        <v>1798</v>
      </c>
    </row>
    <row r="15" spans="1:5" x14ac:dyDescent="0.25">
      <c r="A15" s="319">
        <f t="shared" si="0"/>
        <v>12</v>
      </c>
      <c r="B15" s="305">
        <v>3088</v>
      </c>
      <c r="C15" s="305" t="s">
        <v>1790</v>
      </c>
      <c r="D15" s="306">
        <v>43591</v>
      </c>
      <c r="E15" s="307" t="s">
        <v>1799</v>
      </c>
    </row>
    <row r="16" spans="1:5" x14ac:dyDescent="0.25">
      <c r="A16" s="319">
        <f t="shared" si="0"/>
        <v>13</v>
      </c>
      <c r="B16" s="305">
        <v>3108</v>
      </c>
      <c r="C16" s="305" t="s">
        <v>1790</v>
      </c>
      <c r="D16" s="306">
        <v>43598</v>
      </c>
      <c r="E16" s="307" t="s">
        <v>1800</v>
      </c>
    </row>
    <row r="17" spans="1:5" x14ac:dyDescent="0.25">
      <c r="A17" s="319">
        <f t="shared" si="0"/>
        <v>14</v>
      </c>
      <c r="B17" s="305">
        <v>3127</v>
      </c>
      <c r="C17" s="305" t="s">
        <v>1790</v>
      </c>
      <c r="D17" s="306">
        <v>43605</v>
      </c>
      <c r="E17" s="307" t="s">
        <v>1801</v>
      </c>
    </row>
    <row r="18" spans="1:5" x14ac:dyDescent="0.25">
      <c r="A18" s="319">
        <f t="shared" si="0"/>
        <v>15</v>
      </c>
      <c r="B18" s="305">
        <v>3148</v>
      </c>
      <c r="C18" s="305" t="s">
        <v>1790</v>
      </c>
      <c r="D18" s="306">
        <v>43612</v>
      </c>
      <c r="E18" s="307" t="s">
        <v>1802</v>
      </c>
    </row>
    <row r="19" spans="1:5" x14ac:dyDescent="0.25">
      <c r="A19" s="319">
        <f t="shared" si="0"/>
        <v>16</v>
      </c>
      <c r="B19" s="305">
        <v>3191</v>
      </c>
      <c r="C19" s="305" t="s">
        <v>1790</v>
      </c>
      <c r="D19" s="306">
        <v>43626</v>
      </c>
      <c r="E19" s="307" t="s">
        <v>1803</v>
      </c>
    </row>
    <row r="20" spans="1:5" x14ac:dyDescent="0.25">
      <c r="A20" s="319">
        <f t="shared" si="0"/>
        <v>17</v>
      </c>
      <c r="B20" s="305">
        <v>3258</v>
      </c>
      <c r="C20" s="305" t="s">
        <v>1790</v>
      </c>
      <c r="D20" s="306">
        <v>43654</v>
      </c>
      <c r="E20" s="307" t="s">
        <v>1804</v>
      </c>
    </row>
    <row r="21" spans="1:5" x14ac:dyDescent="0.25">
      <c r="A21" s="319">
        <f t="shared" si="0"/>
        <v>18</v>
      </c>
      <c r="B21" s="305">
        <v>3281</v>
      </c>
      <c r="C21" s="305" t="s">
        <v>1790</v>
      </c>
      <c r="D21" s="306">
        <v>43661</v>
      </c>
      <c r="E21" s="307" t="s">
        <v>1805</v>
      </c>
    </row>
    <row r="22" spans="1:5" x14ac:dyDescent="0.25">
      <c r="A22" s="319">
        <f t="shared" si="0"/>
        <v>19</v>
      </c>
      <c r="B22" s="305">
        <v>3303</v>
      </c>
      <c r="C22" s="305" t="s">
        <v>1790</v>
      </c>
      <c r="D22" s="306">
        <v>43668</v>
      </c>
      <c r="E22" s="307" t="s">
        <v>1806</v>
      </c>
    </row>
    <row r="23" spans="1:5" x14ac:dyDescent="0.25">
      <c r="A23" s="319">
        <f t="shared" si="0"/>
        <v>20</v>
      </c>
      <c r="B23" s="305">
        <v>3325</v>
      </c>
      <c r="C23" s="305" t="s">
        <v>1790</v>
      </c>
      <c r="D23" s="306">
        <v>43675</v>
      </c>
      <c r="E23" s="307" t="s">
        <v>1807</v>
      </c>
    </row>
    <row r="24" spans="1:5" x14ac:dyDescent="0.25">
      <c r="A24" s="319">
        <f t="shared" si="0"/>
        <v>21</v>
      </c>
      <c r="B24" s="305">
        <v>3347</v>
      </c>
      <c r="C24" s="305" t="s">
        <v>1790</v>
      </c>
      <c r="D24" s="306">
        <v>43682</v>
      </c>
      <c r="E24" s="307" t="s">
        <v>1808</v>
      </c>
    </row>
    <row r="25" spans="1:5" x14ac:dyDescent="0.25">
      <c r="A25" s="319">
        <f t="shared" si="0"/>
        <v>22</v>
      </c>
      <c r="B25" s="305">
        <v>3364</v>
      </c>
      <c r="C25" s="305" t="s">
        <v>1790</v>
      </c>
      <c r="D25" s="306">
        <v>43689</v>
      </c>
      <c r="E25" s="307" t="s">
        <v>1809</v>
      </c>
    </row>
    <row r="26" spans="1:5" x14ac:dyDescent="0.25">
      <c r="A26" s="319">
        <f t="shared" si="0"/>
        <v>23</v>
      </c>
      <c r="B26" s="305">
        <v>3398</v>
      </c>
      <c r="C26" s="305" t="s">
        <v>1790</v>
      </c>
      <c r="D26" s="306">
        <v>43703</v>
      </c>
      <c r="E26" s="307" t="s">
        <v>1810</v>
      </c>
    </row>
    <row r="27" spans="1:5" x14ac:dyDescent="0.25">
      <c r="A27" s="319">
        <f t="shared" si="0"/>
        <v>24</v>
      </c>
      <c r="B27" s="305">
        <v>3419</v>
      </c>
      <c r="C27" s="305" t="s">
        <v>1790</v>
      </c>
      <c r="D27" s="306">
        <v>43710</v>
      </c>
      <c r="E27" s="307" t="s">
        <v>1811</v>
      </c>
    </row>
    <row r="28" spans="1:5" x14ac:dyDescent="0.25">
      <c r="A28" s="319">
        <f t="shared" si="0"/>
        <v>25</v>
      </c>
      <c r="B28" s="305">
        <v>3465</v>
      </c>
      <c r="C28" s="305" t="s">
        <v>1790</v>
      </c>
      <c r="D28" s="306">
        <v>43724</v>
      </c>
      <c r="E28" s="307" t="s">
        <v>1812</v>
      </c>
    </row>
    <row r="29" spans="1:5" x14ac:dyDescent="0.25">
      <c r="A29" s="319">
        <f t="shared" si="0"/>
        <v>26</v>
      </c>
      <c r="B29" s="305">
        <v>3499</v>
      </c>
      <c r="C29" s="305" t="s">
        <v>1790</v>
      </c>
      <c r="D29" s="306">
        <v>43738</v>
      </c>
      <c r="E29" s="307" t="s">
        <v>1813</v>
      </c>
    </row>
    <row r="30" spans="1:5" x14ac:dyDescent="0.25">
      <c r="A30" s="319">
        <f t="shared" si="0"/>
        <v>27</v>
      </c>
      <c r="B30" s="305">
        <v>3519</v>
      </c>
      <c r="C30" s="305" t="s">
        <v>1790</v>
      </c>
      <c r="D30" s="306">
        <v>43745</v>
      </c>
      <c r="E30" s="307" t="s">
        <v>1814</v>
      </c>
    </row>
    <row r="31" spans="1:5" x14ac:dyDescent="0.25">
      <c r="A31" s="319">
        <f t="shared" si="0"/>
        <v>28</v>
      </c>
      <c r="B31" s="305">
        <v>3555</v>
      </c>
      <c r="C31" s="305" t="s">
        <v>1790</v>
      </c>
      <c r="D31" s="306">
        <v>43759</v>
      </c>
      <c r="E31" s="307" t="s">
        <v>1815</v>
      </c>
    </row>
    <row r="32" spans="1:5" x14ac:dyDescent="0.25">
      <c r="A32" s="319">
        <f t="shared" si="0"/>
        <v>29</v>
      </c>
      <c r="B32" s="305">
        <v>3631</v>
      </c>
      <c r="C32" s="305" t="s">
        <v>1790</v>
      </c>
      <c r="D32" s="306">
        <v>43787</v>
      </c>
      <c r="E32" s="307" t="s">
        <v>1799</v>
      </c>
    </row>
    <row r="33" spans="1:5" ht="15.75" thickBot="1" x14ac:dyDescent="0.3">
      <c r="A33" s="321">
        <f t="shared" si="0"/>
        <v>30</v>
      </c>
      <c r="B33" s="310">
        <v>3678</v>
      </c>
      <c r="C33" s="310" t="s">
        <v>1790</v>
      </c>
      <c r="D33" s="311">
        <v>43808</v>
      </c>
      <c r="E33" s="312" t="s">
        <v>1816</v>
      </c>
    </row>
  </sheetData>
  <mergeCells count="2">
    <mergeCell ref="A1:E1"/>
    <mergeCell ref="A2:E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G6" sqref="G6"/>
    </sheetView>
  </sheetViews>
  <sheetFormatPr baseColWidth="10" defaultRowHeight="15" x14ac:dyDescent="0.25"/>
  <cols>
    <col min="1" max="1" width="3" style="293" bestFit="1" customWidth="1"/>
    <col min="2" max="2" width="10.5703125" style="293" bestFit="1" customWidth="1"/>
    <col min="3" max="3" width="15.7109375" style="293" bestFit="1" customWidth="1"/>
    <col min="4" max="4" width="10.140625" style="293" bestFit="1" customWidth="1"/>
    <col min="5" max="5" width="75.28515625" style="293" bestFit="1" customWidth="1"/>
    <col min="6" max="16384" width="11.42578125" style="293"/>
  </cols>
  <sheetData>
    <row r="1" spans="1:5" ht="74.25" customHeight="1" x14ac:dyDescent="0.25">
      <c r="A1" s="376" t="s">
        <v>1817</v>
      </c>
      <c r="B1" s="377"/>
      <c r="C1" s="377"/>
      <c r="D1" s="377"/>
      <c r="E1" s="378"/>
    </row>
    <row r="2" spans="1:5" x14ac:dyDescent="0.25">
      <c r="A2" s="394">
        <v>2019</v>
      </c>
      <c r="B2" s="395"/>
      <c r="C2" s="395"/>
      <c r="D2" s="395"/>
      <c r="E2" s="396"/>
    </row>
    <row r="3" spans="1:5" ht="18.75" x14ac:dyDescent="0.3">
      <c r="A3" s="324" t="s">
        <v>50</v>
      </c>
      <c r="B3" s="317" t="s">
        <v>1567</v>
      </c>
      <c r="C3" s="317" t="s">
        <v>1396</v>
      </c>
      <c r="D3" s="317" t="s">
        <v>1395</v>
      </c>
      <c r="E3" s="327" t="s">
        <v>1394</v>
      </c>
    </row>
    <row r="4" spans="1:5" x14ac:dyDescent="0.25">
      <c r="A4" s="319">
        <v>1</v>
      </c>
      <c r="B4" s="305">
        <v>2948</v>
      </c>
      <c r="C4" s="305" t="s">
        <v>1818</v>
      </c>
      <c r="D4" s="306">
        <v>43537</v>
      </c>
      <c r="E4" s="307" t="s">
        <v>1819</v>
      </c>
    </row>
    <row r="5" spans="1:5" x14ac:dyDescent="0.25">
      <c r="A5" s="319">
        <f>+A4+1</f>
        <v>2</v>
      </c>
      <c r="B5" s="305">
        <v>1966</v>
      </c>
      <c r="C5" s="305" t="s">
        <v>1818</v>
      </c>
      <c r="D5" s="306">
        <v>43544</v>
      </c>
      <c r="E5" s="307" t="s">
        <v>1820</v>
      </c>
    </row>
    <row r="6" spans="1:5" x14ac:dyDescent="0.25">
      <c r="A6" s="319">
        <f t="shared" ref="A6:A30" si="0">+A5+1</f>
        <v>3</v>
      </c>
      <c r="B6" s="305">
        <v>2984</v>
      </c>
      <c r="C6" s="305" t="s">
        <v>1818</v>
      </c>
      <c r="D6" s="306">
        <v>43551</v>
      </c>
      <c r="E6" s="307" t="s">
        <v>1821</v>
      </c>
    </row>
    <row r="7" spans="1:5" x14ac:dyDescent="0.25">
      <c r="A7" s="319">
        <f t="shared" si="0"/>
        <v>4</v>
      </c>
      <c r="B7" s="305">
        <v>3017</v>
      </c>
      <c r="C7" s="305" t="s">
        <v>1818</v>
      </c>
      <c r="D7" s="306">
        <v>43565</v>
      </c>
      <c r="E7" s="307" t="s">
        <v>1822</v>
      </c>
    </row>
    <row r="8" spans="1:5" x14ac:dyDescent="0.25">
      <c r="A8" s="319">
        <f t="shared" si="0"/>
        <v>5</v>
      </c>
      <c r="B8" s="305">
        <v>3039</v>
      </c>
      <c r="C8" s="305" t="s">
        <v>1818</v>
      </c>
      <c r="D8" s="306">
        <v>43572</v>
      </c>
      <c r="E8" s="307" t="s">
        <v>1823</v>
      </c>
    </row>
    <row r="9" spans="1:5" x14ac:dyDescent="0.25">
      <c r="A9" s="319">
        <f t="shared" si="0"/>
        <v>6</v>
      </c>
      <c r="B9" s="305">
        <v>3056</v>
      </c>
      <c r="C9" s="305" t="s">
        <v>1818</v>
      </c>
      <c r="D9" s="306">
        <v>43579</v>
      </c>
      <c r="E9" s="307" t="s">
        <v>1824</v>
      </c>
    </row>
    <row r="10" spans="1:5" x14ac:dyDescent="0.25">
      <c r="A10" s="319">
        <f t="shared" si="0"/>
        <v>7</v>
      </c>
      <c r="B10" s="305">
        <v>3094</v>
      </c>
      <c r="C10" s="305" t="s">
        <v>1818</v>
      </c>
      <c r="D10" s="306">
        <v>43593</v>
      </c>
      <c r="E10" s="307" t="s">
        <v>1825</v>
      </c>
    </row>
    <row r="11" spans="1:5" x14ac:dyDescent="0.25">
      <c r="A11" s="319">
        <f t="shared" si="0"/>
        <v>8</v>
      </c>
      <c r="B11" s="305">
        <v>3122</v>
      </c>
      <c r="C11" s="305" t="s">
        <v>1818</v>
      </c>
      <c r="D11" s="306">
        <v>43600</v>
      </c>
      <c r="E11" s="307" t="s">
        <v>1826</v>
      </c>
    </row>
    <row r="12" spans="1:5" x14ac:dyDescent="0.25">
      <c r="A12" s="319">
        <f t="shared" si="0"/>
        <v>9</v>
      </c>
      <c r="B12" s="305">
        <v>3157</v>
      </c>
      <c r="C12" s="305" t="s">
        <v>1818</v>
      </c>
      <c r="D12" s="306">
        <v>43614</v>
      </c>
      <c r="E12" s="307" t="s">
        <v>1827</v>
      </c>
    </row>
    <row r="13" spans="1:5" x14ac:dyDescent="0.25">
      <c r="A13" s="319">
        <f t="shared" si="0"/>
        <v>10</v>
      </c>
      <c r="B13" s="305">
        <v>3176</v>
      </c>
      <c r="C13" s="305" t="s">
        <v>1818</v>
      </c>
      <c r="D13" s="306">
        <v>43621</v>
      </c>
      <c r="E13" s="307" t="s">
        <v>1828</v>
      </c>
    </row>
    <row r="14" spans="1:5" x14ac:dyDescent="0.25">
      <c r="A14" s="319">
        <f t="shared" si="0"/>
        <v>11</v>
      </c>
      <c r="B14" s="305">
        <v>3198</v>
      </c>
      <c r="C14" s="305" t="s">
        <v>1818</v>
      </c>
      <c r="D14" s="306">
        <v>43628</v>
      </c>
      <c r="E14" s="307" t="s">
        <v>1829</v>
      </c>
    </row>
    <row r="15" spans="1:5" x14ac:dyDescent="0.25">
      <c r="A15" s="319">
        <f t="shared" si="0"/>
        <v>12</v>
      </c>
      <c r="B15" s="305">
        <v>3216</v>
      </c>
      <c r="C15" s="305" t="s">
        <v>1818</v>
      </c>
      <c r="D15" s="306">
        <v>43635</v>
      </c>
      <c r="E15" s="307" t="s">
        <v>1830</v>
      </c>
    </row>
    <row r="16" spans="1:5" x14ac:dyDescent="0.25">
      <c r="A16" s="319">
        <f t="shared" si="0"/>
        <v>13</v>
      </c>
      <c r="B16" s="305">
        <v>3229</v>
      </c>
      <c r="C16" s="305" t="s">
        <v>1818</v>
      </c>
      <c r="D16" s="306">
        <v>43642</v>
      </c>
      <c r="E16" s="307" t="s">
        <v>1831</v>
      </c>
    </row>
    <row r="17" spans="1:5" x14ac:dyDescent="0.25">
      <c r="A17" s="319">
        <f t="shared" si="0"/>
        <v>14</v>
      </c>
      <c r="B17" s="305">
        <v>3244</v>
      </c>
      <c r="C17" s="305" t="s">
        <v>1818</v>
      </c>
      <c r="D17" s="306">
        <v>43649</v>
      </c>
      <c r="E17" s="307" t="s">
        <v>1832</v>
      </c>
    </row>
    <row r="18" spans="1:5" x14ac:dyDescent="0.25">
      <c r="A18" s="319">
        <f t="shared" si="0"/>
        <v>15</v>
      </c>
      <c r="B18" s="305">
        <v>3269</v>
      </c>
      <c r="C18" s="305" t="s">
        <v>1818</v>
      </c>
      <c r="D18" s="306">
        <v>43656</v>
      </c>
      <c r="E18" s="307" t="s">
        <v>1833</v>
      </c>
    </row>
    <row r="19" spans="1:5" x14ac:dyDescent="0.25">
      <c r="A19" s="319">
        <f t="shared" si="0"/>
        <v>16</v>
      </c>
      <c r="B19" s="305">
        <v>3287</v>
      </c>
      <c r="C19" s="305" t="s">
        <v>1818</v>
      </c>
      <c r="D19" s="306">
        <v>43663</v>
      </c>
      <c r="E19" s="307" t="s">
        <v>1834</v>
      </c>
    </row>
    <row r="20" spans="1:5" x14ac:dyDescent="0.25">
      <c r="A20" s="319">
        <f t="shared" si="0"/>
        <v>17</v>
      </c>
      <c r="B20" s="305">
        <v>3309</v>
      </c>
      <c r="C20" s="305" t="s">
        <v>1818</v>
      </c>
      <c r="D20" s="306">
        <v>43670</v>
      </c>
      <c r="E20" s="307" t="s">
        <v>1835</v>
      </c>
    </row>
    <row r="21" spans="1:5" x14ac:dyDescent="0.25">
      <c r="A21" s="319">
        <f t="shared" si="0"/>
        <v>18</v>
      </c>
      <c r="B21" s="305">
        <v>3331</v>
      </c>
      <c r="C21" s="305" t="s">
        <v>1818</v>
      </c>
      <c r="D21" s="306">
        <v>43677</v>
      </c>
      <c r="E21" s="307" t="s">
        <v>1836</v>
      </c>
    </row>
    <row r="22" spans="1:5" x14ac:dyDescent="0.25">
      <c r="A22" s="319">
        <f t="shared" si="0"/>
        <v>19</v>
      </c>
      <c r="B22" s="305">
        <v>3407</v>
      </c>
      <c r="C22" s="305" t="s">
        <v>1818</v>
      </c>
      <c r="D22" s="306">
        <v>43705</v>
      </c>
      <c r="E22" s="307" t="s">
        <v>1837</v>
      </c>
    </row>
    <row r="23" spans="1:5" x14ac:dyDescent="0.25">
      <c r="A23" s="319">
        <f t="shared" si="0"/>
        <v>20</v>
      </c>
      <c r="B23" s="305">
        <v>3452</v>
      </c>
      <c r="C23" s="305" t="s">
        <v>1818</v>
      </c>
      <c r="D23" s="306">
        <v>43719</v>
      </c>
      <c r="E23" s="307" t="s">
        <v>1838</v>
      </c>
    </row>
    <row r="24" spans="1:5" x14ac:dyDescent="0.25">
      <c r="A24" s="319">
        <f t="shared" si="0"/>
        <v>21</v>
      </c>
      <c r="B24" s="305">
        <v>3474</v>
      </c>
      <c r="C24" s="305" t="s">
        <v>1818</v>
      </c>
      <c r="D24" s="306">
        <v>43726</v>
      </c>
      <c r="E24" s="307" t="s">
        <v>1839</v>
      </c>
    </row>
    <row r="25" spans="1:5" x14ac:dyDescent="0.25">
      <c r="A25" s="319">
        <f t="shared" si="0"/>
        <v>22</v>
      </c>
      <c r="B25" s="305">
        <v>3490</v>
      </c>
      <c r="C25" s="305" t="s">
        <v>1818</v>
      </c>
      <c r="D25" s="306">
        <v>43733</v>
      </c>
      <c r="E25" s="307" t="s">
        <v>1840</v>
      </c>
    </row>
    <row r="26" spans="1:5" x14ac:dyDescent="0.25">
      <c r="A26" s="319">
        <f t="shared" si="0"/>
        <v>23</v>
      </c>
      <c r="B26" s="305">
        <v>3509</v>
      </c>
      <c r="C26" s="305" t="s">
        <v>1818</v>
      </c>
      <c r="D26" s="306">
        <v>43740</v>
      </c>
      <c r="E26" s="307" t="s">
        <v>1841</v>
      </c>
    </row>
    <row r="27" spans="1:5" x14ac:dyDescent="0.25">
      <c r="A27" s="319">
        <f t="shared" si="0"/>
        <v>24</v>
      </c>
      <c r="B27" s="305">
        <v>3529</v>
      </c>
      <c r="C27" s="305" t="s">
        <v>1818</v>
      </c>
      <c r="D27" s="306">
        <v>43747</v>
      </c>
      <c r="E27" s="307" t="s">
        <v>1842</v>
      </c>
    </row>
    <row r="28" spans="1:5" x14ac:dyDescent="0.25">
      <c r="A28" s="319">
        <f t="shared" si="0"/>
        <v>25</v>
      </c>
      <c r="B28" s="305">
        <v>3544</v>
      </c>
      <c r="C28" s="305" t="s">
        <v>1818</v>
      </c>
      <c r="D28" s="306">
        <v>43754</v>
      </c>
      <c r="E28" s="307" t="s">
        <v>1843</v>
      </c>
    </row>
    <row r="29" spans="1:5" x14ac:dyDescent="0.25">
      <c r="A29" s="319">
        <f t="shared" si="0"/>
        <v>26</v>
      </c>
      <c r="B29" s="305">
        <v>3564</v>
      </c>
      <c r="C29" s="305" t="s">
        <v>1818</v>
      </c>
      <c r="D29" s="306">
        <v>43761</v>
      </c>
      <c r="E29" s="307" t="s">
        <v>1844</v>
      </c>
    </row>
    <row r="30" spans="1:5" ht="15.75" thickBot="1" x14ac:dyDescent="0.3">
      <c r="A30" s="321">
        <f t="shared" si="0"/>
        <v>27</v>
      </c>
      <c r="B30" s="310">
        <v>3583</v>
      </c>
      <c r="C30" s="310" t="s">
        <v>1818</v>
      </c>
      <c r="D30" s="311">
        <v>43768</v>
      </c>
      <c r="E30" s="312" t="s">
        <v>1845</v>
      </c>
    </row>
    <row r="31" spans="1:5" x14ac:dyDescent="0.25">
      <c r="A31" s="331"/>
    </row>
    <row r="32" spans="1:5" x14ac:dyDescent="0.25">
      <c r="A32" s="331"/>
    </row>
  </sheetData>
  <mergeCells count="2">
    <mergeCell ref="A1:E1"/>
    <mergeCell ref="A2:E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6" sqref="G6"/>
    </sheetView>
  </sheetViews>
  <sheetFormatPr baseColWidth="10" defaultRowHeight="15" x14ac:dyDescent="0.25"/>
  <cols>
    <col min="1" max="1" width="5" style="293" bestFit="1" customWidth="1"/>
    <col min="2" max="2" width="11.42578125" style="313"/>
    <col min="3" max="3" width="15.28515625" style="293" bestFit="1" customWidth="1"/>
    <col min="4" max="4" width="11.42578125" style="293"/>
    <col min="5" max="5" width="51.28515625" style="293" bestFit="1" customWidth="1"/>
    <col min="6" max="16384" width="11.42578125" style="293"/>
  </cols>
  <sheetData>
    <row r="1" spans="1:5" x14ac:dyDescent="0.25">
      <c r="A1" s="415">
        <v>2019</v>
      </c>
      <c r="B1" s="416"/>
      <c r="C1" s="416"/>
      <c r="D1" s="416"/>
      <c r="E1" s="417"/>
    </row>
    <row r="2" spans="1:5" ht="18.75" x14ac:dyDescent="0.3">
      <c r="A2" s="324" t="s">
        <v>50</v>
      </c>
      <c r="B2" s="316" t="s">
        <v>1567</v>
      </c>
      <c r="C2" s="317" t="s">
        <v>1396</v>
      </c>
      <c r="D2" s="317" t="s">
        <v>1395</v>
      </c>
      <c r="E2" s="327" t="s">
        <v>1394</v>
      </c>
    </row>
    <row r="3" spans="1:5" x14ac:dyDescent="0.25">
      <c r="A3" s="324">
        <v>1</v>
      </c>
      <c r="B3" s="320">
        <v>3624</v>
      </c>
      <c r="C3" s="305" t="s">
        <v>1846</v>
      </c>
      <c r="D3" s="306">
        <v>43784</v>
      </c>
      <c r="E3" s="307" t="s">
        <v>1847</v>
      </c>
    </row>
    <row r="4" spans="1:5" x14ac:dyDescent="0.25">
      <c r="A4" s="324">
        <v>2</v>
      </c>
      <c r="B4" s="320">
        <v>3643</v>
      </c>
      <c r="C4" s="305" t="s">
        <v>1846</v>
      </c>
      <c r="D4" s="306">
        <v>43791</v>
      </c>
      <c r="E4" s="307" t="s">
        <v>1848</v>
      </c>
    </row>
    <row r="5" spans="1:5" x14ac:dyDescent="0.25">
      <c r="A5" s="324">
        <v>3</v>
      </c>
      <c r="B5" s="320">
        <v>3657</v>
      </c>
      <c r="C5" s="305" t="s">
        <v>1846</v>
      </c>
      <c r="D5" s="306">
        <v>43798</v>
      </c>
      <c r="E5" s="307" t="s">
        <v>1849</v>
      </c>
    </row>
    <row r="6" spans="1:5" x14ac:dyDescent="0.25">
      <c r="A6" s="324">
        <v>4</v>
      </c>
      <c r="B6" s="320">
        <v>3671</v>
      </c>
      <c r="C6" s="305" t="s">
        <v>1846</v>
      </c>
      <c r="D6" s="306">
        <v>43805</v>
      </c>
      <c r="E6" s="307" t="s">
        <v>1850</v>
      </c>
    </row>
    <row r="7" spans="1:5" x14ac:dyDescent="0.25">
      <c r="A7" s="324">
        <v>5</v>
      </c>
      <c r="B7" s="320">
        <v>3689</v>
      </c>
      <c r="C7" s="305" t="s">
        <v>1846</v>
      </c>
      <c r="D7" s="306">
        <v>43812</v>
      </c>
      <c r="E7" s="307" t="s">
        <v>1851</v>
      </c>
    </row>
    <row r="8" spans="1:5" ht="15.75" thickBot="1" x14ac:dyDescent="0.3">
      <c r="A8" s="336">
        <v>6</v>
      </c>
      <c r="B8" s="322">
        <v>3707</v>
      </c>
      <c r="C8" s="310" t="s">
        <v>1846</v>
      </c>
      <c r="D8" s="311">
        <v>43821</v>
      </c>
      <c r="E8" s="312" t="s">
        <v>1852</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G6" sqref="G6"/>
    </sheetView>
  </sheetViews>
  <sheetFormatPr baseColWidth="10" defaultRowHeight="15" x14ac:dyDescent="0.25"/>
  <cols>
    <col min="1" max="1" width="4" style="313" customWidth="1"/>
    <col min="2" max="2" width="10.5703125" style="313" bestFit="1" customWidth="1"/>
    <col min="3" max="3" width="19.42578125" style="293" bestFit="1" customWidth="1"/>
    <col min="4" max="4" width="11.42578125" style="293"/>
    <col min="5" max="5" width="84.85546875" style="293" bestFit="1" customWidth="1"/>
    <col min="6" max="16384" width="11.42578125" style="293"/>
  </cols>
  <sheetData>
    <row r="1" spans="1:5" ht="76.5" customHeight="1" x14ac:dyDescent="0.25">
      <c r="A1" s="376" t="s">
        <v>1853</v>
      </c>
      <c r="B1" s="377"/>
      <c r="C1" s="377"/>
      <c r="D1" s="377"/>
      <c r="E1" s="378"/>
    </row>
    <row r="2" spans="1:5" x14ac:dyDescent="0.25">
      <c r="A2" s="394">
        <v>2019</v>
      </c>
      <c r="B2" s="395"/>
      <c r="C2" s="395"/>
      <c r="D2" s="395"/>
      <c r="E2" s="396"/>
    </row>
    <row r="3" spans="1:5" ht="18.75" x14ac:dyDescent="0.3">
      <c r="A3" s="330" t="s">
        <v>50</v>
      </c>
      <c r="B3" s="316" t="s">
        <v>1567</v>
      </c>
      <c r="C3" s="317" t="s">
        <v>1396</v>
      </c>
      <c r="D3" s="317" t="s">
        <v>1395</v>
      </c>
      <c r="E3" s="327" t="s">
        <v>1394</v>
      </c>
    </row>
    <row r="4" spans="1:5" x14ac:dyDescent="0.25">
      <c r="A4" s="303">
        <v>1</v>
      </c>
      <c r="B4" s="320">
        <v>2869</v>
      </c>
      <c r="C4" s="305" t="s">
        <v>1854</v>
      </c>
      <c r="D4" s="306">
        <v>43514</v>
      </c>
      <c r="E4" s="307" t="s">
        <v>1855</v>
      </c>
    </row>
    <row r="5" spans="1:5" x14ac:dyDescent="0.25">
      <c r="A5" s="303">
        <f>+A4+1</f>
        <v>2</v>
      </c>
      <c r="B5" s="320">
        <v>2889</v>
      </c>
      <c r="C5" s="305" t="s">
        <v>1854</v>
      </c>
      <c r="D5" s="306">
        <v>43521</v>
      </c>
      <c r="E5" s="307" t="s">
        <v>1856</v>
      </c>
    </row>
    <row r="6" spans="1:5" x14ac:dyDescent="0.25">
      <c r="A6" s="303">
        <f t="shared" ref="A6:A30" si="0">+A5+1</f>
        <v>3</v>
      </c>
      <c r="B6" s="320">
        <v>2912</v>
      </c>
      <c r="C6" s="305" t="s">
        <v>1854</v>
      </c>
      <c r="D6" s="306">
        <v>43528</v>
      </c>
      <c r="E6" s="307" t="s">
        <v>1857</v>
      </c>
    </row>
    <row r="7" spans="1:5" x14ac:dyDescent="0.25">
      <c r="A7" s="303">
        <f t="shared" si="0"/>
        <v>4</v>
      </c>
      <c r="B7" s="320">
        <v>2937</v>
      </c>
      <c r="C7" s="305" t="s">
        <v>1854</v>
      </c>
      <c r="D7" s="306">
        <v>43535</v>
      </c>
      <c r="E7" s="307" t="s">
        <v>1858</v>
      </c>
    </row>
    <row r="8" spans="1:5" x14ac:dyDescent="0.25">
      <c r="A8" s="303">
        <f t="shared" si="0"/>
        <v>5</v>
      </c>
      <c r="B8" s="320">
        <v>2994</v>
      </c>
      <c r="C8" s="305" t="s">
        <v>1854</v>
      </c>
      <c r="D8" s="306">
        <v>43556</v>
      </c>
      <c r="E8" s="307" t="s">
        <v>1859</v>
      </c>
    </row>
    <row r="9" spans="1:5" x14ac:dyDescent="0.25">
      <c r="A9" s="303">
        <f t="shared" si="0"/>
        <v>6</v>
      </c>
      <c r="B9" s="320">
        <v>3031</v>
      </c>
      <c r="C9" s="305" t="s">
        <v>1854</v>
      </c>
      <c r="D9" s="306">
        <v>43570</v>
      </c>
      <c r="E9" s="307" t="s">
        <v>1860</v>
      </c>
    </row>
    <row r="10" spans="1:5" x14ac:dyDescent="0.25">
      <c r="A10" s="303">
        <f t="shared" si="0"/>
        <v>7</v>
      </c>
      <c r="B10" s="320">
        <v>3069</v>
      </c>
      <c r="C10" s="305" t="s">
        <v>1854</v>
      </c>
      <c r="D10" s="306">
        <v>43584</v>
      </c>
      <c r="E10" s="307" t="s">
        <v>1861</v>
      </c>
    </row>
    <row r="11" spans="1:5" x14ac:dyDescent="0.25">
      <c r="A11" s="303">
        <f t="shared" si="0"/>
        <v>8</v>
      </c>
      <c r="B11" s="320">
        <v>3085</v>
      </c>
      <c r="C11" s="305" t="s">
        <v>1854</v>
      </c>
      <c r="D11" s="306">
        <v>43591</v>
      </c>
      <c r="E11" s="307" t="s">
        <v>1862</v>
      </c>
    </row>
    <row r="12" spans="1:5" x14ac:dyDescent="0.25">
      <c r="A12" s="303">
        <f t="shared" si="0"/>
        <v>9</v>
      </c>
      <c r="B12" s="320">
        <v>3105</v>
      </c>
      <c r="C12" s="305" t="s">
        <v>1854</v>
      </c>
      <c r="D12" s="306">
        <v>43598</v>
      </c>
      <c r="E12" s="307" t="s">
        <v>1863</v>
      </c>
    </row>
    <row r="13" spans="1:5" x14ac:dyDescent="0.25">
      <c r="A13" s="303">
        <f t="shared" si="0"/>
        <v>10</v>
      </c>
      <c r="B13" s="320">
        <v>3125</v>
      </c>
      <c r="C13" s="305" t="s">
        <v>1854</v>
      </c>
      <c r="D13" s="306">
        <v>43605</v>
      </c>
      <c r="E13" s="307" t="s">
        <v>1864</v>
      </c>
    </row>
    <row r="14" spans="1:5" x14ac:dyDescent="0.25">
      <c r="A14" s="303">
        <f t="shared" si="0"/>
        <v>11</v>
      </c>
      <c r="B14" s="320">
        <v>3259</v>
      </c>
      <c r="C14" s="305" t="s">
        <v>1854</v>
      </c>
      <c r="D14" s="306">
        <v>43654</v>
      </c>
      <c r="E14" s="307" t="s">
        <v>1865</v>
      </c>
    </row>
    <row r="15" spans="1:5" x14ac:dyDescent="0.25">
      <c r="A15" s="303">
        <f t="shared" si="0"/>
        <v>12</v>
      </c>
      <c r="B15" s="320">
        <v>3301</v>
      </c>
      <c r="C15" s="305" t="s">
        <v>1854</v>
      </c>
      <c r="D15" s="306">
        <v>43668</v>
      </c>
      <c r="E15" s="307" t="s">
        <v>1866</v>
      </c>
    </row>
    <row r="16" spans="1:5" x14ac:dyDescent="0.25">
      <c r="A16" s="303">
        <f t="shared" si="0"/>
        <v>13</v>
      </c>
      <c r="B16" s="320">
        <v>3348</v>
      </c>
      <c r="C16" s="305" t="s">
        <v>1854</v>
      </c>
      <c r="D16" s="306">
        <v>43682</v>
      </c>
      <c r="E16" s="307" t="s">
        <v>1867</v>
      </c>
    </row>
    <row r="17" spans="1:5" x14ac:dyDescent="0.25">
      <c r="A17" s="303">
        <f t="shared" si="0"/>
        <v>14</v>
      </c>
      <c r="B17" s="320">
        <v>3362</v>
      </c>
      <c r="C17" s="305" t="s">
        <v>1854</v>
      </c>
      <c r="D17" s="306">
        <v>43689</v>
      </c>
      <c r="E17" s="307" t="s">
        <v>1868</v>
      </c>
    </row>
    <row r="18" spans="1:5" x14ac:dyDescent="0.25">
      <c r="A18" s="303">
        <f t="shared" si="0"/>
        <v>15</v>
      </c>
      <c r="B18" s="320">
        <v>3396</v>
      </c>
      <c r="C18" s="305" t="s">
        <v>1854</v>
      </c>
      <c r="D18" s="306">
        <v>43703</v>
      </c>
      <c r="E18" s="307" t="s">
        <v>1869</v>
      </c>
    </row>
    <row r="19" spans="1:5" x14ac:dyDescent="0.25">
      <c r="A19" s="303">
        <f t="shared" si="0"/>
        <v>16</v>
      </c>
      <c r="B19" s="320">
        <v>3417</v>
      </c>
      <c r="C19" s="305" t="s">
        <v>1854</v>
      </c>
      <c r="D19" s="306">
        <v>43710</v>
      </c>
      <c r="E19" s="307" t="s">
        <v>1870</v>
      </c>
    </row>
    <row r="20" spans="1:5" x14ac:dyDescent="0.25">
      <c r="A20" s="303">
        <f t="shared" si="0"/>
        <v>17</v>
      </c>
      <c r="B20" s="320">
        <v>3443</v>
      </c>
      <c r="C20" s="305" t="s">
        <v>1854</v>
      </c>
      <c r="D20" s="306">
        <v>43717</v>
      </c>
      <c r="E20" s="307" t="s">
        <v>1871</v>
      </c>
    </row>
    <row r="21" spans="1:5" x14ac:dyDescent="0.25">
      <c r="A21" s="303">
        <f t="shared" si="0"/>
        <v>18</v>
      </c>
      <c r="B21" s="320">
        <v>3463</v>
      </c>
      <c r="C21" s="305" t="s">
        <v>1854</v>
      </c>
      <c r="D21" s="306">
        <v>43724</v>
      </c>
      <c r="E21" s="307" t="s">
        <v>1872</v>
      </c>
    </row>
    <row r="22" spans="1:5" x14ac:dyDescent="0.25">
      <c r="A22" s="303">
        <f t="shared" si="0"/>
        <v>19</v>
      </c>
      <c r="B22" s="320">
        <v>3481</v>
      </c>
      <c r="C22" s="305" t="s">
        <v>1854</v>
      </c>
      <c r="D22" s="306">
        <v>43731</v>
      </c>
      <c r="E22" s="307" t="s">
        <v>1873</v>
      </c>
    </row>
    <row r="23" spans="1:5" x14ac:dyDescent="0.25">
      <c r="A23" s="303">
        <f t="shared" si="0"/>
        <v>20</v>
      </c>
      <c r="B23" s="320">
        <v>3497</v>
      </c>
      <c r="C23" s="305" t="s">
        <v>1854</v>
      </c>
      <c r="D23" s="306">
        <v>43738</v>
      </c>
      <c r="E23" s="307" t="s">
        <v>1874</v>
      </c>
    </row>
    <row r="24" spans="1:5" x14ac:dyDescent="0.25">
      <c r="A24" s="303">
        <f t="shared" si="0"/>
        <v>21</v>
      </c>
      <c r="B24" s="320">
        <v>3517</v>
      </c>
      <c r="C24" s="305" t="s">
        <v>1854</v>
      </c>
      <c r="D24" s="306">
        <v>43745</v>
      </c>
      <c r="E24" s="307" t="s">
        <v>1875</v>
      </c>
    </row>
    <row r="25" spans="1:5" x14ac:dyDescent="0.25">
      <c r="A25" s="303">
        <f t="shared" si="0"/>
        <v>22</v>
      </c>
      <c r="B25" s="320">
        <v>3577</v>
      </c>
      <c r="C25" s="305" t="s">
        <v>1854</v>
      </c>
      <c r="D25" s="306">
        <v>43766</v>
      </c>
      <c r="E25" s="307" t="s">
        <v>1876</v>
      </c>
    </row>
    <row r="26" spans="1:5" x14ac:dyDescent="0.25">
      <c r="A26" s="303">
        <f t="shared" si="0"/>
        <v>23</v>
      </c>
      <c r="B26" s="320">
        <v>3609</v>
      </c>
      <c r="C26" s="305" t="s">
        <v>1854</v>
      </c>
      <c r="D26" s="306">
        <v>43787</v>
      </c>
      <c r="E26" s="307" t="s">
        <v>1877</v>
      </c>
    </row>
    <row r="27" spans="1:5" x14ac:dyDescent="0.25">
      <c r="A27" s="303">
        <f t="shared" si="0"/>
        <v>24</v>
      </c>
      <c r="B27" s="320">
        <v>3647</v>
      </c>
      <c r="C27" s="305" t="s">
        <v>1854</v>
      </c>
      <c r="D27" s="306">
        <v>43794</v>
      </c>
      <c r="E27" s="307" t="s">
        <v>1878</v>
      </c>
    </row>
    <row r="28" spans="1:5" x14ac:dyDescent="0.25">
      <c r="A28" s="303">
        <f t="shared" si="0"/>
        <v>25</v>
      </c>
      <c r="B28" s="320">
        <v>3662</v>
      </c>
      <c r="C28" s="305" t="s">
        <v>1854</v>
      </c>
      <c r="D28" s="306">
        <v>43801</v>
      </c>
      <c r="E28" s="307" t="s">
        <v>1879</v>
      </c>
    </row>
    <row r="29" spans="1:5" x14ac:dyDescent="0.25">
      <c r="A29" s="303">
        <f t="shared" si="0"/>
        <v>26</v>
      </c>
      <c r="B29" s="320">
        <v>3677</v>
      </c>
      <c r="C29" s="305" t="s">
        <v>1854</v>
      </c>
      <c r="D29" s="306">
        <v>43808</v>
      </c>
      <c r="E29" s="307" t="s">
        <v>1880</v>
      </c>
    </row>
    <row r="30" spans="1:5" ht="15.75" thickBot="1" x14ac:dyDescent="0.3">
      <c r="A30" s="308">
        <f t="shared" si="0"/>
        <v>27</v>
      </c>
      <c r="B30" s="322">
        <v>3692</v>
      </c>
      <c r="C30" s="310" t="s">
        <v>1854</v>
      </c>
      <c r="D30" s="311">
        <v>43815</v>
      </c>
      <c r="E30" s="312" t="s">
        <v>1881</v>
      </c>
    </row>
    <row r="31" spans="1:5" x14ac:dyDescent="0.25">
      <c r="A31" s="337"/>
    </row>
    <row r="32" spans="1:5" x14ac:dyDescent="0.25">
      <c r="A32" s="337"/>
    </row>
    <row r="33" spans="1:1" x14ac:dyDescent="0.25">
      <c r="A33" s="337"/>
    </row>
    <row r="34" spans="1:1" x14ac:dyDescent="0.25">
      <c r="A34" s="337"/>
    </row>
    <row r="35" spans="1:1" x14ac:dyDescent="0.25">
      <c r="A35" s="337"/>
    </row>
    <row r="36" spans="1:1" x14ac:dyDescent="0.25">
      <c r="A36" s="337"/>
    </row>
    <row r="37" spans="1:1" x14ac:dyDescent="0.25">
      <c r="A37" s="337"/>
    </row>
    <row r="38" spans="1:1" x14ac:dyDescent="0.25">
      <c r="A38" s="337"/>
    </row>
    <row r="39" spans="1:1" x14ac:dyDescent="0.25">
      <c r="A39" s="337"/>
    </row>
    <row r="40" spans="1:1" x14ac:dyDescent="0.25">
      <c r="A40" s="337"/>
    </row>
    <row r="41" spans="1:1" x14ac:dyDescent="0.25">
      <c r="A41" s="337"/>
    </row>
    <row r="42" spans="1:1" x14ac:dyDescent="0.25">
      <c r="A42" s="337"/>
    </row>
    <row r="43" spans="1:1" x14ac:dyDescent="0.25">
      <c r="A43" s="337"/>
    </row>
    <row r="44" spans="1:1" x14ac:dyDescent="0.25">
      <c r="A44" s="337"/>
    </row>
    <row r="45" spans="1:1" x14ac:dyDescent="0.25">
      <c r="A45" s="337"/>
    </row>
    <row r="46" spans="1:1" x14ac:dyDescent="0.25">
      <c r="A46" s="337"/>
    </row>
    <row r="47" spans="1:1" x14ac:dyDescent="0.25">
      <c r="A47" s="337"/>
    </row>
    <row r="48" spans="1:1" x14ac:dyDescent="0.25">
      <c r="A48" s="337"/>
    </row>
    <row r="49" spans="1:1" x14ac:dyDescent="0.25">
      <c r="A49" s="337"/>
    </row>
    <row r="50" spans="1:1" x14ac:dyDescent="0.25">
      <c r="A50" s="337"/>
    </row>
  </sheetData>
  <mergeCells count="2">
    <mergeCell ref="A1:E1"/>
    <mergeCell ref="A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workbookViewId="0">
      <selection activeCell="G6" sqref="G6"/>
    </sheetView>
  </sheetViews>
  <sheetFormatPr baseColWidth="10" defaultRowHeight="15" x14ac:dyDescent="0.25"/>
  <cols>
    <col min="1" max="1" width="4" style="313" customWidth="1"/>
    <col min="2" max="2" width="10.5703125" style="313" bestFit="1" customWidth="1"/>
    <col min="3" max="3" width="15.28515625" style="293" bestFit="1" customWidth="1"/>
    <col min="4" max="4" width="10.140625" style="293" bestFit="1" customWidth="1"/>
    <col min="5" max="5" width="52.85546875" style="293" bestFit="1" customWidth="1"/>
    <col min="6" max="16384" width="11.42578125" style="293"/>
  </cols>
  <sheetData>
    <row r="1" spans="1:5" ht="73.5" customHeight="1" x14ac:dyDescent="0.25">
      <c r="A1" s="376" t="s">
        <v>1882</v>
      </c>
      <c r="B1" s="377"/>
      <c r="C1" s="377"/>
      <c r="D1" s="377"/>
      <c r="E1" s="378"/>
    </row>
    <row r="2" spans="1:5" x14ac:dyDescent="0.25">
      <c r="A2" s="394">
        <v>2019</v>
      </c>
      <c r="B2" s="395"/>
      <c r="C2" s="395"/>
      <c r="D2" s="395"/>
      <c r="E2" s="396"/>
    </row>
    <row r="3" spans="1:5" ht="18.75" x14ac:dyDescent="0.3">
      <c r="A3" s="330" t="s">
        <v>50</v>
      </c>
      <c r="B3" s="316" t="s">
        <v>1397</v>
      </c>
      <c r="C3" s="317" t="s">
        <v>1396</v>
      </c>
      <c r="D3" s="317" t="s">
        <v>1395</v>
      </c>
      <c r="E3" s="327" t="s">
        <v>1394</v>
      </c>
    </row>
    <row r="4" spans="1:5" x14ac:dyDescent="0.25">
      <c r="A4" s="303">
        <v>1</v>
      </c>
      <c r="B4" s="320">
        <v>2823</v>
      </c>
      <c r="C4" s="305" t="s">
        <v>1883</v>
      </c>
      <c r="D4" s="306">
        <v>43495</v>
      </c>
      <c r="E4" s="307" t="s">
        <v>1884</v>
      </c>
    </row>
    <row r="5" spans="1:5" x14ac:dyDescent="0.25">
      <c r="A5" s="303">
        <f>+A4+1</f>
        <v>2</v>
      </c>
      <c r="B5" s="320">
        <v>2826</v>
      </c>
      <c r="C5" s="305" t="s">
        <v>1883</v>
      </c>
      <c r="D5" s="306">
        <v>43496</v>
      </c>
      <c r="E5" s="307" t="s">
        <v>1885</v>
      </c>
    </row>
    <row r="6" spans="1:5" x14ac:dyDescent="0.25">
      <c r="A6" s="303">
        <f t="shared" ref="A6:A69" si="0">+A5+1</f>
        <v>3</v>
      </c>
      <c r="B6" s="320">
        <v>2829</v>
      </c>
      <c r="C6" s="305" t="s">
        <v>1883</v>
      </c>
      <c r="D6" s="306">
        <v>43497</v>
      </c>
      <c r="E6" s="307" t="s">
        <v>1886</v>
      </c>
    </row>
    <row r="7" spans="1:5" x14ac:dyDescent="0.25">
      <c r="A7" s="303">
        <f t="shared" si="0"/>
        <v>4</v>
      </c>
      <c r="B7" s="320">
        <v>2831</v>
      </c>
      <c r="C7" s="305" t="s">
        <v>1883</v>
      </c>
      <c r="D7" s="306">
        <v>43500</v>
      </c>
      <c r="E7" s="307" t="s">
        <v>1887</v>
      </c>
    </row>
    <row r="8" spans="1:5" x14ac:dyDescent="0.25">
      <c r="A8" s="303">
        <f t="shared" si="0"/>
        <v>5</v>
      </c>
      <c r="B8" s="320">
        <v>2834</v>
      </c>
      <c r="C8" s="305" t="s">
        <v>1888</v>
      </c>
      <c r="D8" s="306">
        <v>43501</v>
      </c>
      <c r="E8" s="307" t="s">
        <v>1889</v>
      </c>
    </row>
    <row r="9" spans="1:5" x14ac:dyDescent="0.25">
      <c r="A9" s="303">
        <f t="shared" si="0"/>
        <v>6</v>
      </c>
      <c r="B9" s="320">
        <v>2836</v>
      </c>
      <c r="C9" s="305" t="s">
        <v>1888</v>
      </c>
      <c r="D9" s="306">
        <v>43502</v>
      </c>
      <c r="E9" s="307" t="s">
        <v>1890</v>
      </c>
    </row>
    <row r="10" spans="1:5" x14ac:dyDescent="0.25">
      <c r="A10" s="303">
        <f t="shared" si="0"/>
        <v>7</v>
      </c>
      <c r="B10" s="320">
        <v>2843</v>
      </c>
      <c r="C10" s="305" t="s">
        <v>1888</v>
      </c>
      <c r="D10" s="306">
        <v>43504</v>
      </c>
      <c r="E10" s="307" t="s">
        <v>1891</v>
      </c>
    </row>
    <row r="11" spans="1:5" x14ac:dyDescent="0.25">
      <c r="A11" s="303">
        <f t="shared" si="0"/>
        <v>8</v>
      </c>
      <c r="B11" s="320">
        <v>2847</v>
      </c>
      <c r="C11" s="305" t="s">
        <v>1888</v>
      </c>
      <c r="D11" s="306">
        <v>43507</v>
      </c>
      <c r="E11" s="307" t="s">
        <v>1892</v>
      </c>
    </row>
    <row r="12" spans="1:5" x14ac:dyDescent="0.25">
      <c r="A12" s="303">
        <f t="shared" si="0"/>
        <v>9</v>
      </c>
      <c r="B12" s="320">
        <v>2853</v>
      </c>
      <c r="C12" s="305" t="s">
        <v>1888</v>
      </c>
      <c r="D12" s="306">
        <v>43509</v>
      </c>
      <c r="E12" s="307" t="s">
        <v>1893</v>
      </c>
    </row>
    <row r="13" spans="1:5" x14ac:dyDescent="0.25">
      <c r="A13" s="303">
        <f t="shared" si="0"/>
        <v>10</v>
      </c>
      <c r="B13" s="320">
        <v>2857</v>
      </c>
      <c r="C13" s="305" t="s">
        <v>1888</v>
      </c>
      <c r="D13" s="306">
        <v>43510</v>
      </c>
      <c r="E13" s="307" t="s">
        <v>1894</v>
      </c>
    </row>
    <row r="14" spans="1:5" x14ac:dyDescent="0.25">
      <c r="A14" s="303">
        <f t="shared" si="0"/>
        <v>11</v>
      </c>
      <c r="B14" s="320">
        <v>2863</v>
      </c>
      <c r="C14" s="305" t="s">
        <v>1888</v>
      </c>
      <c r="D14" s="306">
        <v>43511</v>
      </c>
      <c r="E14" s="307" t="s">
        <v>1895</v>
      </c>
    </row>
    <row r="15" spans="1:5" x14ac:dyDescent="0.25">
      <c r="A15" s="303">
        <f t="shared" si="0"/>
        <v>12</v>
      </c>
      <c r="B15" s="320">
        <v>2868</v>
      </c>
      <c r="C15" s="305" t="s">
        <v>1888</v>
      </c>
      <c r="D15" s="306">
        <v>43514</v>
      </c>
      <c r="E15" s="307" t="s">
        <v>1896</v>
      </c>
    </row>
    <row r="16" spans="1:5" x14ac:dyDescent="0.25">
      <c r="A16" s="303">
        <f t="shared" si="0"/>
        <v>13</v>
      </c>
      <c r="B16" s="320">
        <v>2873</v>
      </c>
      <c r="C16" s="305" t="s">
        <v>1888</v>
      </c>
      <c r="D16" s="306">
        <v>43515</v>
      </c>
      <c r="E16" s="307" t="s">
        <v>1897</v>
      </c>
    </row>
    <row r="17" spans="1:5" x14ac:dyDescent="0.25">
      <c r="A17" s="303">
        <f t="shared" si="0"/>
        <v>14</v>
      </c>
      <c r="B17" s="320">
        <v>2876</v>
      </c>
      <c r="C17" s="305" t="s">
        <v>1888</v>
      </c>
      <c r="D17" s="306">
        <v>43516</v>
      </c>
      <c r="E17" s="307" t="s">
        <v>1898</v>
      </c>
    </row>
    <row r="18" spans="1:5" x14ac:dyDescent="0.25">
      <c r="A18" s="303">
        <f t="shared" si="0"/>
        <v>15</v>
      </c>
      <c r="B18" s="320">
        <v>2882</v>
      </c>
      <c r="C18" s="305" t="s">
        <v>1888</v>
      </c>
      <c r="D18" s="306">
        <v>43517</v>
      </c>
      <c r="E18" s="307" t="s">
        <v>1899</v>
      </c>
    </row>
    <row r="19" spans="1:5" x14ac:dyDescent="0.25">
      <c r="A19" s="303">
        <f t="shared" si="0"/>
        <v>16</v>
      </c>
      <c r="B19" s="320">
        <v>2884</v>
      </c>
      <c r="C19" s="305" t="s">
        <v>1888</v>
      </c>
      <c r="D19" s="306">
        <v>43518</v>
      </c>
      <c r="E19" s="307" t="s">
        <v>1900</v>
      </c>
    </row>
    <row r="20" spans="1:5" x14ac:dyDescent="0.25">
      <c r="A20" s="303">
        <f t="shared" si="0"/>
        <v>17</v>
      </c>
      <c r="B20" s="320">
        <v>2891</v>
      </c>
      <c r="C20" s="305" t="s">
        <v>1888</v>
      </c>
      <c r="D20" s="306">
        <v>43521</v>
      </c>
      <c r="E20" s="307" t="s">
        <v>1901</v>
      </c>
    </row>
    <row r="21" spans="1:5" x14ac:dyDescent="0.25">
      <c r="A21" s="303">
        <f t="shared" si="0"/>
        <v>18</v>
      </c>
      <c r="B21" s="320">
        <v>2893</v>
      </c>
      <c r="C21" s="305" t="s">
        <v>1888</v>
      </c>
      <c r="D21" s="306">
        <v>43522</v>
      </c>
      <c r="E21" s="307" t="s">
        <v>1902</v>
      </c>
    </row>
    <row r="22" spans="1:5" x14ac:dyDescent="0.25">
      <c r="A22" s="303">
        <f t="shared" si="0"/>
        <v>19</v>
      </c>
      <c r="B22" s="320">
        <v>2898</v>
      </c>
      <c r="C22" s="305" t="s">
        <v>1883</v>
      </c>
      <c r="D22" s="306">
        <v>43523</v>
      </c>
      <c r="E22" s="307" t="s">
        <v>1903</v>
      </c>
    </row>
    <row r="23" spans="1:5" x14ac:dyDescent="0.25">
      <c r="A23" s="303">
        <f t="shared" si="0"/>
        <v>20</v>
      </c>
      <c r="B23" s="320">
        <v>2907</v>
      </c>
      <c r="C23" s="305" t="s">
        <v>1883</v>
      </c>
      <c r="D23" s="306">
        <v>43525</v>
      </c>
      <c r="E23" s="307" t="s">
        <v>1904</v>
      </c>
    </row>
    <row r="24" spans="1:5" x14ac:dyDescent="0.25">
      <c r="A24" s="303">
        <f t="shared" si="0"/>
        <v>21</v>
      </c>
      <c r="B24" s="320">
        <v>2911</v>
      </c>
      <c r="C24" s="305" t="s">
        <v>1883</v>
      </c>
      <c r="D24" s="306">
        <v>43528</v>
      </c>
      <c r="E24" s="307" t="s">
        <v>1905</v>
      </c>
    </row>
    <row r="25" spans="1:5" x14ac:dyDescent="0.25">
      <c r="A25" s="303">
        <f t="shared" si="0"/>
        <v>22</v>
      </c>
      <c r="B25" s="320">
        <v>2915</v>
      </c>
      <c r="C25" s="305" t="s">
        <v>1883</v>
      </c>
      <c r="D25" s="306">
        <v>43529</v>
      </c>
      <c r="E25" s="307" t="s">
        <v>1906</v>
      </c>
    </row>
    <row r="26" spans="1:5" x14ac:dyDescent="0.25">
      <c r="A26" s="303">
        <f t="shared" si="0"/>
        <v>23</v>
      </c>
      <c r="B26" s="320">
        <v>2919</v>
      </c>
      <c r="C26" s="305" t="s">
        <v>1883</v>
      </c>
      <c r="D26" s="306">
        <v>43530</v>
      </c>
      <c r="E26" s="307" t="s">
        <v>1907</v>
      </c>
    </row>
    <row r="27" spans="1:5" x14ac:dyDescent="0.25">
      <c r="A27" s="303">
        <f t="shared" si="0"/>
        <v>24</v>
      </c>
      <c r="B27" s="320">
        <v>2927</v>
      </c>
      <c r="C27" s="305" t="s">
        <v>1883</v>
      </c>
      <c r="D27" s="306">
        <v>43531</v>
      </c>
      <c r="E27" s="307" t="s">
        <v>1908</v>
      </c>
    </row>
    <row r="28" spans="1:5" x14ac:dyDescent="0.25">
      <c r="A28" s="303">
        <f t="shared" si="0"/>
        <v>25</v>
      </c>
      <c r="B28" s="320">
        <v>2932</v>
      </c>
      <c r="C28" s="305" t="s">
        <v>1883</v>
      </c>
      <c r="D28" s="306">
        <v>43532</v>
      </c>
      <c r="E28" s="307" t="s">
        <v>1909</v>
      </c>
    </row>
    <row r="29" spans="1:5" x14ac:dyDescent="0.25">
      <c r="A29" s="303">
        <f t="shared" si="0"/>
        <v>26</v>
      </c>
      <c r="B29" s="320">
        <v>2936</v>
      </c>
      <c r="C29" s="305" t="s">
        <v>1883</v>
      </c>
      <c r="D29" s="306">
        <v>43535</v>
      </c>
      <c r="E29" s="307" t="s">
        <v>1910</v>
      </c>
    </row>
    <row r="30" spans="1:5" x14ac:dyDescent="0.25">
      <c r="A30" s="303">
        <f t="shared" si="0"/>
        <v>27</v>
      </c>
      <c r="B30" s="320">
        <v>2941</v>
      </c>
      <c r="C30" s="305" t="s">
        <v>1883</v>
      </c>
      <c r="D30" s="306">
        <v>43536</v>
      </c>
      <c r="E30" s="307" t="s">
        <v>1911</v>
      </c>
    </row>
    <row r="31" spans="1:5" x14ac:dyDescent="0.25">
      <c r="A31" s="303">
        <f t="shared" si="0"/>
        <v>28</v>
      </c>
      <c r="B31" s="320">
        <v>2945</v>
      </c>
      <c r="C31" s="305" t="s">
        <v>1883</v>
      </c>
      <c r="D31" s="306">
        <v>43537</v>
      </c>
      <c r="E31" s="307" t="s">
        <v>1912</v>
      </c>
    </row>
    <row r="32" spans="1:5" x14ac:dyDescent="0.25">
      <c r="A32" s="303">
        <f t="shared" si="0"/>
        <v>29</v>
      </c>
      <c r="B32" s="320">
        <v>2952</v>
      </c>
      <c r="C32" s="305" t="s">
        <v>1883</v>
      </c>
      <c r="D32" s="306">
        <v>43538</v>
      </c>
      <c r="E32" s="307" t="s">
        <v>1913</v>
      </c>
    </row>
    <row r="33" spans="1:5" x14ac:dyDescent="0.25">
      <c r="A33" s="303">
        <f t="shared" si="0"/>
        <v>30</v>
      </c>
      <c r="B33" s="320">
        <v>2956</v>
      </c>
      <c r="C33" s="305" t="s">
        <v>1883</v>
      </c>
      <c r="D33" s="306">
        <v>43539</v>
      </c>
      <c r="E33" s="307" t="s">
        <v>1914</v>
      </c>
    </row>
    <row r="34" spans="1:5" x14ac:dyDescent="0.25">
      <c r="A34" s="303">
        <f t="shared" si="0"/>
        <v>31</v>
      </c>
      <c r="B34" s="320">
        <v>2959</v>
      </c>
      <c r="C34" s="305" t="s">
        <v>1883</v>
      </c>
      <c r="D34" s="306">
        <v>43542</v>
      </c>
      <c r="E34" s="307" t="s">
        <v>1915</v>
      </c>
    </row>
    <row r="35" spans="1:5" x14ac:dyDescent="0.25">
      <c r="A35" s="303">
        <f t="shared" si="0"/>
        <v>32</v>
      </c>
      <c r="B35" s="320">
        <v>2964</v>
      </c>
      <c r="C35" s="305" t="s">
        <v>1883</v>
      </c>
      <c r="D35" s="306">
        <v>43544</v>
      </c>
      <c r="E35" s="307" t="s">
        <v>1916</v>
      </c>
    </row>
    <row r="36" spans="1:5" x14ac:dyDescent="0.25">
      <c r="A36" s="303">
        <f t="shared" si="0"/>
        <v>33</v>
      </c>
      <c r="B36" s="320">
        <v>2968</v>
      </c>
      <c r="C36" s="305" t="s">
        <v>1883</v>
      </c>
      <c r="D36" s="306">
        <v>43545</v>
      </c>
      <c r="E36" s="307" t="s">
        <v>1917</v>
      </c>
    </row>
    <row r="37" spans="1:5" x14ac:dyDescent="0.25">
      <c r="A37" s="303">
        <f t="shared" si="0"/>
        <v>34</v>
      </c>
      <c r="B37" s="320">
        <v>2973</v>
      </c>
      <c r="C37" s="305" t="s">
        <v>1883</v>
      </c>
      <c r="D37" s="306">
        <v>43546</v>
      </c>
      <c r="E37" s="307" t="s">
        <v>1918</v>
      </c>
    </row>
    <row r="38" spans="1:5" x14ac:dyDescent="0.25">
      <c r="A38" s="303">
        <f t="shared" si="0"/>
        <v>35</v>
      </c>
      <c r="B38" s="320">
        <v>2981</v>
      </c>
      <c r="C38" s="305" t="s">
        <v>1883</v>
      </c>
      <c r="D38" s="306">
        <v>43551</v>
      </c>
      <c r="E38" s="307" t="s">
        <v>1919</v>
      </c>
    </row>
    <row r="39" spans="1:5" x14ac:dyDescent="0.25">
      <c r="A39" s="303">
        <f t="shared" si="0"/>
        <v>36</v>
      </c>
      <c r="B39" s="320">
        <v>2986</v>
      </c>
      <c r="C39" s="305" t="s">
        <v>1883</v>
      </c>
      <c r="D39" s="306">
        <v>43552</v>
      </c>
      <c r="E39" s="307" t="s">
        <v>1920</v>
      </c>
    </row>
    <row r="40" spans="1:5" x14ac:dyDescent="0.25">
      <c r="A40" s="303">
        <f t="shared" si="0"/>
        <v>37</v>
      </c>
      <c r="B40" s="320">
        <v>2988</v>
      </c>
      <c r="C40" s="305" t="s">
        <v>1883</v>
      </c>
      <c r="D40" s="306">
        <v>43553</v>
      </c>
      <c r="E40" s="307" t="s">
        <v>1921</v>
      </c>
    </row>
    <row r="41" spans="1:5" x14ac:dyDescent="0.25">
      <c r="A41" s="303">
        <f t="shared" si="0"/>
        <v>38</v>
      </c>
      <c r="B41" s="320">
        <v>2993</v>
      </c>
      <c r="C41" s="305" t="s">
        <v>1883</v>
      </c>
      <c r="D41" s="306">
        <v>43556</v>
      </c>
      <c r="E41" s="307" t="s">
        <v>1922</v>
      </c>
    </row>
    <row r="42" spans="1:5" x14ac:dyDescent="0.25">
      <c r="A42" s="303">
        <f t="shared" si="0"/>
        <v>39</v>
      </c>
      <c r="B42" s="320">
        <v>2996</v>
      </c>
      <c r="C42" s="305" t="s">
        <v>1883</v>
      </c>
      <c r="D42" s="306">
        <v>43557</v>
      </c>
      <c r="E42" s="307" t="s">
        <v>1923</v>
      </c>
    </row>
    <row r="43" spans="1:5" x14ac:dyDescent="0.25">
      <c r="A43" s="303">
        <f t="shared" si="0"/>
        <v>40</v>
      </c>
      <c r="B43" s="320">
        <v>3002</v>
      </c>
      <c r="C43" s="305" t="s">
        <v>1883</v>
      </c>
      <c r="D43" s="306">
        <v>43558</v>
      </c>
      <c r="E43" s="307" t="s">
        <v>1924</v>
      </c>
    </row>
    <row r="44" spans="1:5" x14ac:dyDescent="0.25">
      <c r="A44" s="303">
        <f t="shared" si="0"/>
        <v>41</v>
      </c>
      <c r="B44" s="320">
        <v>3009</v>
      </c>
      <c r="C44" s="305" t="s">
        <v>1883</v>
      </c>
      <c r="D44" s="306">
        <v>43563</v>
      </c>
      <c r="E44" s="307" t="s">
        <v>1925</v>
      </c>
    </row>
    <row r="45" spans="1:5" x14ac:dyDescent="0.25">
      <c r="A45" s="303">
        <f t="shared" si="0"/>
        <v>42</v>
      </c>
      <c r="B45" s="320">
        <v>3012</v>
      </c>
      <c r="C45" s="305" t="s">
        <v>1883</v>
      </c>
      <c r="D45" s="306">
        <v>43564</v>
      </c>
      <c r="E45" s="307" t="s">
        <v>1926</v>
      </c>
    </row>
    <row r="46" spans="1:5" x14ac:dyDescent="0.25">
      <c r="A46" s="303">
        <f t="shared" si="0"/>
        <v>43</v>
      </c>
      <c r="B46" s="320">
        <v>3022</v>
      </c>
      <c r="C46" s="305" t="s">
        <v>1883</v>
      </c>
      <c r="D46" s="306">
        <v>43566</v>
      </c>
      <c r="E46" s="307" t="s">
        <v>1927</v>
      </c>
    </row>
    <row r="47" spans="1:5" x14ac:dyDescent="0.25">
      <c r="A47" s="303">
        <f t="shared" si="0"/>
        <v>44</v>
      </c>
      <c r="B47" s="320">
        <v>3026</v>
      </c>
      <c r="C47" s="305" t="s">
        <v>1883</v>
      </c>
      <c r="D47" s="306">
        <v>43567</v>
      </c>
      <c r="E47" s="307" t="s">
        <v>1900</v>
      </c>
    </row>
    <row r="48" spans="1:5" x14ac:dyDescent="0.25">
      <c r="A48" s="303">
        <f t="shared" si="0"/>
        <v>45</v>
      </c>
      <c r="B48" s="320">
        <v>3032</v>
      </c>
      <c r="C48" s="305" t="s">
        <v>1883</v>
      </c>
      <c r="D48" s="306">
        <v>43570</v>
      </c>
      <c r="E48" s="307" t="s">
        <v>1928</v>
      </c>
    </row>
    <row r="49" spans="1:5" x14ac:dyDescent="0.25">
      <c r="A49" s="303">
        <f t="shared" si="0"/>
        <v>46</v>
      </c>
      <c r="B49" s="320">
        <v>3035</v>
      </c>
      <c r="C49" s="305" t="s">
        <v>1883</v>
      </c>
      <c r="D49" s="306">
        <v>43571</v>
      </c>
      <c r="E49" s="307" t="s">
        <v>1929</v>
      </c>
    </row>
    <row r="50" spans="1:5" x14ac:dyDescent="0.25">
      <c r="A50" s="303">
        <f t="shared" si="0"/>
        <v>47</v>
      </c>
      <c r="B50" s="320">
        <v>3038</v>
      </c>
      <c r="C50" s="305" t="s">
        <v>1883</v>
      </c>
      <c r="D50" s="306">
        <v>43572</v>
      </c>
      <c r="E50" s="307" t="s">
        <v>1930</v>
      </c>
    </row>
    <row r="51" spans="1:5" x14ac:dyDescent="0.25">
      <c r="A51" s="303">
        <f t="shared" si="0"/>
        <v>48</v>
      </c>
      <c r="B51" s="320">
        <v>3044</v>
      </c>
      <c r="C51" s="305" t="s">
        <v>1883</v>
      </c>
      <c r="D51" s="306">
        <v>43577</v>
      </c>
      <c r="E51" s="307" t="s">
        <v>1931</v>
      </c>
    </row>
    <row r="52" spans="1:5" x14ac:dyDescent="0.25">
      <c r="A52" s="303">
        <f t="shared" si="0"/>
        <v>49</v>
      </c>
      <c r="B52" s="320">
        <v>3049</v>
      </c>
      <c r="C52" s="305" t="s">
        <v>1883</v>
      </c>
      <c r="D52" s="306">
        <v>43578</v>
      </c>
      <c r="E52" s="307" t="s">
        <v>1932</v>
      </c>
    </row>
    <row r="53" spans="1:5" x14ac:dyDescent="0.25">
      <c r="A53" s="303">
        <f t="shared" si="0"/>
        <v>50</v>
      </c>
      <c r="B53" s="320">
        <v>3052</v>
      </c>
      <c r="C53" s="305" t="s">
        <v>1883</v>
      </c>
      <c r="D53" s="306">
        <v>43579</v>
      </c>
      <c r="E53" s="307" t="s">
        <v>1933</v>
      </c>
    </row>
    <row r="54" spans="1:5" x14ac:dyDescent="0.25">
      <c r="A54" s="303">
        <f t="shared" si="0"/>
        <v>51</v>
      </c>
      <c r="B54" s="320">
        <v>3060</v>
      </c>
      <c r="C54" s="305" t="s">
        <v>1883</v>
      </c>
      <c r="D54" s="306">
        <v>43580</v>
      </c>
      <c r="E54" s="307" t="s">
        <v>1934</v>
      </c>
    </row>
    <row r="55" spans="1:5" x14ac:dyDescent="0.25">
      <c r="A55" s="303">
        <f t="shared" si="0"/>
        <v>52</v>
      </c>
      <c r="B55" s="320">
        <v>3063</v>
      </c>
      <c r="C55" s="305" t="s">
        <v>1883</v>
      </c>
      <c r="D55" s="306">
        <v>43581</v>
      </c>
      <c r="E55" s="307" t="s">
        <v>1935</v>
      </c>
    </row>
    <row r="56" spans="1:5" x14ac:dyDescent="0.25">
      <c r="A56" s="303">
        <f t="shared" si="0"/>
        <v>53</v>
      </c>
      <c r="B56" s="320">
        <v>3068</v>
      </c>
      <c r="C56" s="305" t="s">
        <v>1883</v>
      </c>
      <c r="D56" s="306">
        <v>43584</v>
      </c>
      <c r="E56" s="307" t="s">
        <v>1936</v>
      </c>
    </row>
    <row r="57" spans="1:5" x14ac:dyDescent="0.25">
      <c r="A57" s="303">
        <f t="shared" si="0"/>
        <v>54</v>
      </c>
      <c r="B57" s="320">
        <v>3074</v>
      </c>
      <c r="C57" s="305" t="s">
        <v>1883</v>
      </c>
      <c r="D57" s="306">
        <v>43585</v>
      </c>
      <c r="E57" s="307" t="s">
        <v>1937</v>
      </c>
    </row>
    <row r="58" spans="1:5" x14ac:dyDescent="0.25">
      <c r="A58" s="303">
        <f t="shared" si="0"/>
        <v>55</v>
      </c>
      <c r="B58" s="320">
        <v>3079</v>
      </c>
      <c r="C58" s="305" t="s">
        <v>1883</v>
      </c>
      <c r="D58" s="306">
        <v>43587</v>
      </c>
      <c r="E58" s="307" t="s">
        <v>1938</v>
      </c>
    </row>
    <row r="59" spans="1:5" x14ac:dyDescent="0.25">
      <c r="A59" s="303">
        <f t="shared" si="0"/>
        <v>56</v>
      </c>
      <c r="B59" s="320">
        <v>3082</v>
      </c>
      <c r="C59" s="305" t="s">
        <v>1883</v>
      </c>
      <c r="D59" s="306">
        <v>43588</v>
      </c>
      <c r="E59" s="307" t="s">
        <v>1939</v>
      </c>
    </row>
    <row r="60" spans="1:5" x14ac:dyDescent="0.25">
      <c r="A60" s="303">
        <f t="shared" si="0"/>
        <v>57</v>
      </c>
      <c r="B60" s="320">
        <v>3086</v>
      </c>
      <c r="C60" s="305" t="s">
        <v>1883</v>
      </c>
      <c r="D60" s="306">
        <v>43591</v>
      </c>
      <c r="E60" s="307" t="s">
        <v>1940</v>
      </c>
    </row>
    <row r="61" spans="1:5" x14ac:dyDescent="0.25">
      <c r="A61" s="303">
        <f t="shared" si="0"/>
        <v>58</v>
      </c>
      <c r="B61" s="320">
        <v>3089</v>
      </c>
      <c r="C61" s="305" t="s">
        <v>1883</v>
      </c>
      <c r="D61" s="306">
        <v>43592</v>
      </c>
      <c r="E61" s="307" t="s">
        <v>1941</v>
      </c>
    </row>
    <row r="62" spans="1:5" x14ac:dyDescent="0.25">
      <c r="A62" s="303">
        <f t="shared" si="0"/>
        <v>59</v>
      </c>
      <c r="B62" s="320">
        <v>3091</v>
      </c>
      <c r="C62" s="305" t="s">
        <v>1883</v>
      </c>
      <c r="D62" s="306">
        <v>43593</v>
      </c>
      <c r="E62" s="307" t="s">
        <v>1942</v>
      </c>
    </row>
    <row r="63" spans="1:5" x14ac:dyDescent="0.25">
      <c r="A63" s="303">
        <f t="shared" si="0"/>
        <v>60</v>
      </c>
      <c r="B63" s="320">
        <v>3098</v>
      </c>
      <c r="C63" s="305" t="s">
        <v>1883</v>
      </c>
      <c r="D63" s="306">
        <v>43594</v>
      </c>
      <c r="E63" s="307" t="s">
        <v>1943</v>
      </c>
    </row>
    <row r="64" spans="1:5" x14ac:dyDescent="0.25">
      <c r="A64" s="303">
        <f t="shared" si="0"/>
        <v>61</v>
      </c>
      <c r="B64" s="320">
        <v>3101</v>
      </c>
      <c r="C64" s="305" t="s">
        <v>1883</v>
      </c>
      <c r="D64" s="306">
        <v>43595</v>
      </c>
      <c r="E64" s="307" t="s">
        <v>1886</v>
      </c>
    </row>
    <row r="65" spans="1:5" x14ac:dyDescent="0.25">
      <c r="A65" s="303">
        <f t="shared" si="0"/>
        <v>62</v>
      </c>
      <c r="B65" s="320">
        <v>3106</v>
      </c>
      <c r="C65" s="305" t="s">
        <v>1883</v>
      </c>
      <c r="D65" s="306">
        <v>43598</v>
      </c>
      <c r="E65" s="307" t="s">
        <v>1944</v>
      </c>
    </row>
    <row r="66" spans="1:5" x14ac:dyDescent="0.25">
      <c r="A66" s="303">
        <f t="shared" si="0"/>
        <v>63</v>
      </c>
      <c r="B66" s="320">
        <v>3110</v>
      </c>
      <c r="C66" s="305" t="s">
        <v>1883</v>
      </c>
      <c r="D66" s="306">
        <v>43599</v>
      </c>
      <c r="E66" s="307" t="s">
        <v>1945</v>
      </c>
    </row>
    <row r="67" spans="1:5" x14ac:dyDescent="0.25">
      <c r="A67" s="303">
        <f t="shared" si="0"/>
        <v>64</v>
      </c>
      <c r="B67" s="320">
        <v>3113</v>
      </c>
      <c r="C67" s="305" t="s">
        <v>1883</v>
      </c>
      <c r="D67" s="306">
        <v>43600</v>
      </c>
      <c r="E67" s="307" t="s">
        <v>1946</v>
      </c>
    </row>
    <row r="68" spans="1:5" x14ac:dyDescent="0.25">
      <c r="A68" s="303">
        <f t="shared" si="0"/>
        <v>65</v>
      </c>
      <c r="B68" s="320">
        <v>3120</v>
      </c>
      <c r="C68" s="305" t="s">
        <v>1883</v>
      </c>
      <c r="D68" s="306">
        <v>43601</v>
      </c>
      <c r="E68" s="307" t="s">
        <v>1947</v>
      </c>
    </row>
    <row r="69" spans="1:5" x14ac:dyDescent="0.25">
      <c r="A69" s="303">
        <f t="shared" si="0"/>
        <v>66</v>
      </c>
      <c r="B69" s="320">
        <v>3124</v>
      </c>
      <c r="C69" s="305" t="s">
        <v>1883</v>
      </c>
      <c r="D69" s="306">
        <v>43605</v>
      </c>
      <c r="E69" s="307" t="s">
        <v>1948</v>
      </c>
    </row>
    <row r="70" spans="1:5" x14ac:dyDescent="0.25">
      <c r="A70" s="303">
        <f t="shared" ref="A70:A133" si="1">+A69+1</f>
        <v>67</v>
      </c>
      <c r="B70" s="320">
        <v>3129</v>
      </c>
      <c r="C70" s="305" t="s">
        <v>1883</v>
      </c>
      <c r="D70" s="306">
        <v>43606</v>
      </c>
      <c r="E70" s="307" t="s">
        <v>1949</v>
      </c>
    </row>
    <row r="71" spans="1:5" x14ac:dyDescent="0.25">
      <c r="A71" s="303">
        <f t="shared" si="1"/>
        <v>68</v>
      </c>
      <c r="B71" s="320">
        <v>3132</v>
      </c>
      <c r="C71" s="305" t="s">
        <v>1883</v>
      </c>
      <c r="D71" s="306">
        <v>43607</v>
      </c>
      <c r="E71" s="307" t="s">
        <v>1950</v>
      </c>
    </row>
    <row r="72" spans="1:5" x14ac:dyDescent="0.25">
      <c r="A72" s="303">
        <f t="shared" si="1"/>
        <v>69</v>
      </c>
      <c r="B72" s="320">
        <v>3137</v>
      </c>
      <c r="C72" s="305" t="s">
        <v>1883</v>
      </c>
      <c r="D72" s="306">
        <v>43608</v>
      </c>
      <c r="E72" s="307" t="s">
        <v>1951</v>
      </c>
    </row>
    <row r="73" spans="1:5" x14ac:dyDescent="0.25">
      <c r="A73" s="303">
        <f t="shared" si="1"/>
        <v>70</v>
      </c>
      <c r="B73" s="320">
        <v>3141</v>
      </c>
      <c r="C73" s="305" t="s">
        <v>1883</v>
      </c>
      <c r="D73" s="306">
        <v>43609</v>
      </c>
      <c r="E73" s="307" t="s">
        <v>1952</v>
      </c>
    </row>
    <row r="74" spans="1:5" x14ac:dyDescent="0.25">
      <c r="A74" s="303">
        <f t="shared" si="1"/>
        <v>71</v>
      </c>
      <c r="B74" s="320">
        <v>3147</v>
      </c>
      <c r="C74" s="305" t="s">
        <v>1883</v>
      </c>
      <c r="D74" s="306">
        <v>43612</v>
      </c>
      <c r="E74" s="307" t="s">
        <v>1953</v>
      </c>
    </row>
    <row r="75" spans="1:5" x14ac:dyDescent="0.25">
      <c r="A75" s="303">
        <f t="shared" si="1"/>
        <v>72</v>
      </c>
      <c r="B75" s="320">
        <v>3150</v>
      </c>
      <c r="C75" s="305" t="s">
        <v>1883</v>
      </c>
      <c r="D75" s="306">
        <v>43613</v>
      </c>
      <c r="E75" s="307" t="s">
        <v>1954</v>
      </c>
    </row>
    <row r="76" spans="1:5" x14ac:dyDescent="0.25">
      <c r="A76" s="303">
        <f t="shared" si="1"/>
        <v>73</v>
      </c>
      <c r="B76" s="320">
        <v>3155</v>
      </c>
      <c r="C76" s="305" t="s">
        <v>1883</v>
      </c>
      <c r="D76" s="306">
        <v>43614</v>
      </c>
      <c r="E76" s="307" t="s">
        <v>1955</v>
      </c>
    </row>
    <row r="77" spans="1:5" x14ac:dyDescent="0.25">
      <c r="A77" s="303">
        <f t="shared" si="1"/>
        <v>74</v>
      </c>
      <c r="B77" s="320">
        <v>3159</v>
      </c>
      <c r="C77" s="305" t="s">
        <v>1883</v>
      </c>
      <c r="D77" s="306">
        <v>43615</v>
      </c>
      <c r="E77" s="307" t="s">
        <v>1956</v>
      </c>
    </row>
    <row r="78" spans="1:5" x14ac:dyDescent="0.25">
      <c r="A78" s="303">
        <f t="shared" si="1"/>
        <v>75</v>
      </c>
      <c r="B78" s="320">
        <v>3164</v>
      </c>
      <c r="C78" s="305" t="s">
        <v>1883</v>
      </c>
      <c r="D78" s="306">
        <v>43616</v>
      </c>
      <c r="E78" s="307" t="s">
        <v>1957</v>
      </c>
    </row>
    <row r="79" spans="1:5" x14ac:dyDescent="0.25">
      <c r="A79" s="303">
        <f t="shared" si="1"/>
        <v>76</v>
      </c>
      <c r="B79" s="320">
        <v>3170</v>
      </c>
      <c r="C79" s="305" t="s">
        <v>1883</v>
      </c>
      <c r="D79" s="306">
        <v>43620</v>
      </c>
      <c r="E79" s="307" t="s">
        <v>1958</v>
      </c>
    </row>
    <row r="80" spans="1:5" x14ac:dyDescent="0.25">
      <c r="A80" s="303">
        <f t="shared" si="1"/>
        <v>77</v>
      </c>
      <c r="B80" s="320">
        <v>3172</v>
      </c>
      <c r="C80" s="305" t="s">
        <v>1883</v>
      </c>
      <c r="D80" s="306">
        <v>43621</v>
      </c>
      <c r="E80" s="307" t="s">
        <v>1959</v>
      </c>
    </row>
    <row r="81" spans="1:5" x14ac:dyDescent="0.25">
      <c r="A81" s="303">
        <f t="shared" si="1"/>
        <v>78</v>
      </c>
      <c r="B81" s="320">
        <v>3184</v>
      </c>
      <c r="C81" s="305" t="s">
        <v>1883</v>
      </c>
      <c r="D81" s="306">
        <v>43623</v>
      </c>
      <c r="E81" s="307" t="s">
        <v>1900</v>
      </c>
    </row>
    <row r="82" spans="1:5" x14ac:dyDescent="0.25">
      <c r="A82" s="303">
        <f t="shared" si="1"/>
        <v>79</v>
      </c>
      <c r="B82" s="320">
        <v>3189</v>
      </c>
      <c r="C82" s="305" t="s">
        <v>1883</v>
      </c>
      <c r="D82" s="306">
        <v>43626</v>
      </c>
      <c r="E82" s="307" t="s">
        <v>1720</v>
      </c>
    </row>
    <row r="83" spans="1:5" x14ac:dyDescent="0.25">
      <c r="A83" s="303">
        <f t="shared" si="1"/>
        <v>80</v>
      </c>
      <c r="B83" s="320">
        <v>3192</v>
      </c>
      <c r="C83" s="305" t="s">
        <v>1883</v>
      </c>
      <c r="D83" s="306">
        <v>43627</v>
      </c>
      <c r="E83" s="307" t="s">
        <v>1960</v>
      </c>
    </row>
    <row r="84" spans="1:5" x14ac:dyDescent="0.25">
      <c r="A84" s="303">
        <f t="shared" si="1"/>
        <v>81</v>
      </c>
      <c r="B84" s="320">
        <v>3195</v>
      </c>
      <c r="C84" s="305" t="s">
        <v>1883</v>
      </c>
      <c r="D84" s="306">
        <v>43628</v>
      </c>
      <c r="E84" s="307" t="s">
        <v>1961</v>
      </c>
    </row>
    <row r="85" spans="1:5" x14ac:dyDescent="0.25">
      <c r="A85" s="303">
        <f t="shared" si="1"/>
        <v>82</v>
      </c>
      <c r="B85" s="320">
        <v>3200</v>
      </c>
      <c r="C85" s="305" t="s">
        <v>1883</v>
      </c>
      <c r="D85" s="306">
        <v>43629</v>
      </c>
      <c r="E85" s="307" t="s">
        <v>1791</v>
      </c>
    </row>
    <row r="86" spans="1:5" x14ac:dyDescent="0.25">
      <c r="A86" s="303">
        <f t="shared" si="1"/>
        <v>83</v>
      </c>
      <c r="B86" s="320">
        <v>3202</v>
      </c>
      <c r="C86" s="305" t="s">
        <v>1883</v>
      </c>
      <c r="D86" s="306">
        <v>43630</v>
      </c>
      <c r="E86" s="307" t="s">
        <v>1962</v>
      </c>
    </row>
    <row r="87" spans="1:5" x14ac:dyDescent="0.25">
      <c r="A87" s="303">
        <f t="shared" si="1"/>
        <v>84</v>
      </c>
      <c r="B87" s="320">
        <v>3207</v>
      </c>
      <c r="C87" s="305" t="s">
        <v>1883</v>
      </c>
      <c r="D87" s="306">
        <v>43633</v>
      </c>
      <c r="E87" s="307" t="s">
        <v>1963</v>
      </c>
    </row>
    <row r="88" spans="1:5" x14ac:dyDescent="0.25">
      <c r="A88" s="303">
        <f t="shared" si="1"/>
        <v>85</v>
      </c>
      <c r="B88" s="320">
        <v>3208</v>
      </c>
      <c r="C88" s="305" t="s">
        <v>1883</v>
      </c>
      <c r="D88" s="306">
        <v>43634</v>
      </c>
      <c r="E88" s="307" t="s">
        <v>1964</v>
      </c>
    </row>
    <row r="89" spans="1:5" x14ac:dyDescent="0.25">
      <c r="A89" s="303">
        <f t="shared" si="1"/>
        <v>86</v>
      </c>
      <c r="B89" s="320">
        <v>3213</v>
      </c>
      <c r="C89" s="305" t="s">
        <v>1883</v>
      </c>
      <c r="D89" s="306">
        <v>43635</v>
      </c>
      <c r="E89" s="307" t="s">
        <v>1965</v>
      </c>
    </row>
    <row r="90" spans="1:5" x14ac:dyDescent="0.25">
      <c r="A90" s="303">
        <f t="shared" si="1"/>
        <v>87</v>
      </c>
      <c r="B90" s="320">
        <v>3219</v>
      </c>
      <c r="C90" s="305" t="s">
        <v>1883</v>
      </c>
      <c r="D90" s="306">
        <v>43637</v>
      </c>
      <c r="E90" s="307" t="s">
        <v>1966</v>
      </c>
    </row>
    <row r="91" spans="1:5" x14ac:dyDescent="0.25">
      <c r="A91" s="303">
        <f t="shared" si="1"/>
        <v>88</v>
      </c>
      <c r="B91" s="320">
        <v>3227</v>
      </c>
      <c r="C91" s="305" t="s">
        <v>1883</v>
      </c>
      <c r="D91" s="306">
        <v>43642</v>
      </c>
      <c r="E91" s="307" t="s">
        <v>1967</v>
      </c>
    </row>
    <row r="92" spans="1:5" x14ac:dyDescent="0.25">
      <c r="A92" s="303">
        <f t="shared" si="1"/>
        <v>89</v>
      </c>
      <c r="B92" s="320">
        <v>3233</v>
      </c>
      <c r="C92" s="305" t="s">
        <v>1883</v>
      </c>
      <c r="D92" s="306">
        <v>43643</v>
      </c>
      <c r="E92" s="307" t="s">
        <v>1968</v>
      </c>
    </row>
    <row r="93" spans="1:5" x14ac:dyDescent="0.25">
      <c r="A93" s="303">
        <f t="shared" si="1"/>
        <v>90</v>
      </c>
      <c r="B93" s="320">
        <v>3235</v>
      </c>
      <c r="C93" s="305" t="s">
        <v>1883</v>
      </c>
      <c r="D93" s="306">
        <v>43644</v>
      </c>
      <c r="E93" s="307" t="s">
        <v>1470</v>
      </c>
    </row>
    <row r="94" spans="1:5" x14ac:dyDescent="0.25">
      <c r="A94" s="303">
        <f t="shared" si="1"/>
        <v>91</v>
      </c>
      <c r="B94" s="320">
        <v>3240</v>
      </c>
      <c r="C94" s="305" t="s">
        <v>1883</v>
      </c>
      <c r="D94" s="306">
        <v>43648</v>
      </c>
      <c r="E94" s="307" t="s">
        <v>1969</v>
      </c>
    </row>
    <row r="95" spans="1:5" x14ac:dyDescent="0.25">
      <c r="A95" s="303">
        <f t="shared" si="1"/>
        <v>92</v>
      </c>
      <c r="B95" s="320">
        <v>3247</v>
      </c>
      <c r="C95" s="305" t="s">
        <v>1883</v>
      </c>
      <c r="D95" s="306">
        <v>43650</v>
      </c>
      <c r="E95" s="307" t="s">
        <v>1970</v>
      </c>
    </row>
    <row r="96" spans="1:5" x14ac:dyDescent="0.25">
      <c r="A96" s="303">
        <f t="shared" si="1"/>
        <v>93</v>
      </c>
      <c r="B96" s="320">
        <v>3253</v>
      </c>
      <c r="C96" s="305" t="s">
        <v>1883</v>
      </c>
      <c r="D96" s="306">
        <v>43651</v>
      </c>
      <c r="E96" s="307" t="s">
        <v>1971</v>
      </c>
    </row>
    <row r="97" spans="1:5" x14ac:dyDescent="0.25">
      <c r="A97" s="303">
        <f t="shared" si="1"/>
        <v>94</v>
      </c>
      <c r="B97" s="320">
        <v>3256</v>
      </c>
      <c r="C97" s="305" t="s">
        <v>1883</v>
      </c>
      <c r="D97" s="306">
        <v>43654</v>
      </c>
      <c r="E97" s="307" t="s">
        <v>1972</v>
      </c>
    </row>
    <row r="98" spans="1:5" x14ac:dyDescent="0.25">
      <c r="A98" s="303">
        <f t="shared" si="1"/>
        <v>95</v>
      </c>
      <c r="B98" s="320">
        <v>3261</v>
      </c>
      <c r="C98" s="305" t="s">
        <v>1883</v>
      </c>
      <c r="D98" s="306">
        <v>43655</v>
      </c>
      <c r="E98" s="307" t="s">
        <v>1973</v>
      </c>
    </row>
    <row r="99" spans="1:5" x14ac:dyDescent="0.25">
      <c r="A99" s="303">
        <f t="shared" si="1"/>
        <v>96</v>
      </c>
      <c r="B99" s="320">
        <v>3266</v>
      </c>
      <c r="C99" s="305" t="s">
        <v>1883</v>
      </c>
      <c r="D99" s="306">
        <v>43656</v>
      </c>
      <c r="E99" s="307" t="s">
        <v>1974</v>
      </c>
    </row>
    <row r="100" spans="1:5" x14ac:dyDescent="0.25">
      <c r="A100" s="303">
        <f t="shared" si="1"/>
        <v>97</v>
      </c>
      <c r="B100" s="320">
        <v>3271</v>
      </c>
      <c r="C100" s="305" t="s">
        <v>1883</v>
      </c>
      <c r="D100" s="306">
        <v>43657</v>
      </c>
      <c r="E100" s="307" t="s">
        <v>1975</v>
      </c>
    </row>
    <row r="101" spans="1:5" x14ac:dyDescent="0.25">
      <c r="A101" s="303">
        <f t="shared" si="1"/>
        <v>98</v>
      </c>
      <c r="B101" s="320">
        <v>3275</v>
      </c>
      <c r="C101" s="305" t="s">
        <v>1883</v>
      </c>
      <c r="D101" s="306">
        <v>43658</v>
      </c>
      <c r="E101" s="307" t="s">
        <v>1886</v>
      </c>
    </row>
    <row r="102" spans="1:5" x14ac:dyDescent="0.25">
      <c r="A102" s="303">
        <f t="shared" si="1"/>
        <v>99</v>
      </c>
      <c r="B102" s="320">
        <v>3279</v>
      </c>
      <c r="C102" s="305" t="s">
        <v>1883</v>
      </c>
      <c r="D102" s="306">
        <v>43661</v>
      </c>
      <c r="E102" s="307" t="s">
        <v>1976</v>
      </c>
    </row>
    <row r="103" spans="1:5" x14ac:dyDescent="0.25">
      <c r="A103" s="303">
        <f t="shared" si="1"/>
        <v>100</v>
      </c>
      <c r="B103" s="320">
        <v>3282</v>
      </c>
      <c r="C103" s="305" t="s">
        <v>1883</v>
      </c>
      <c r="D103" s="306">
        <v>43662</v>
      </c>
      <c r="E103" s="307" t="s">
        <v>1977</v>
      </c>
    </row>
    <row r="104" spans="1:5" x14ac:dyDescent="0.25">
      <c r="A104" s="303">
        <f t="shared" si="1"/>
        <v>101</v>
      </c>
      <c r="B104" s="320">
        <v>3286</v>
      </c>
      <c r="C104" s="305" t="s">
        <v>1883</v>
      </c>
      <c r="D104" s="306">
        <v>43663</v>
      </c>
      <c r="E104" s="307" t="s">
        <v>1978</v>
      </c>
    </row>
    <row r="105" spans="1:5" x14ac:dyDescent="0.25">
      <c r="A105" s="303">
        <f t="shared" si="1"/>
        <v>102</v>
      </c>
      <c r="B105" s="320">
        <v>3292</v>
      </c>
      <c r="C105" s="305" t="s">
        <v>1883</v>
      </c>
      <c r="D105" s="306">
        <v>43664</v>
      </c>
      <c r="E105" s="307" t="s">
        <v>1979</v>
      </c>
    </row>
    <row r="106" spans="1:5" x14ac:dyDescent="0.25">
      <c r="A106" s="303">
        <f t="shared" si="1"/>
        <v>103</v>
      </c>
      <c r="B106" s="320">
        <v>3295</v>
      </c>
      <c r="C106" s="305" t="s">
        <v>1883</v>
      </c>
      <c r="D106" s="306">
        <v>43665</v>
      </c>
      <c r="E106" s="307" t="s">
        <v>1980</v>
      </c>
    </row>
    <row r="107" spans="1:5" x14ac:dyDescent="0.25">
      <c r="A107" s="303">
        <f t="shared" si="1"/>
        <v>104</v>
      </c>
      <c r="B107" s="320">
        <v>3300</v>
      </c>
      <c r="C107" s="305" t="s">
        <v>1883</v>
      </c>
      <c r="D107" s="306">
        <v>43668</v>
      </c>
      <c r="E107" s="307" t="s">
        <v>1981</v>
      </c>
    </row>
    <row r="108" spans="1:5" x14ac:dyDescent="0.25">
      <c r="A108" s="303">
        <f t="shared" si="1"/>
        <v>105</v>
      </c>
      <c r="B108" s="320">
        <v>3305</v>
      </c>
      <c r="C108" s="305" t="s">
        <v>1883</v>
      </c>
      <c r="D108" s="306">
        <v>43669</v>
      </c>
      <c r="E108" s="307" t="s">
        <v>1982</v>
      </c>
    </row>
    <row r="109" spans="1:5" x14ac:dyDescent="0.25">
      <c r="A109" s="303">
        <f t="shared" si="1"/>
        <v>106</v>
      </c>
      <c r="B109" s="320">
        <v>3313</v>
      </c>
      <c r="C109" s="305" t="s">
        <v>1883</v>
      </c>
      <c r="D109" s="306">
        <v>43671</v>
      </c>
      <c r="E109" s="307" t="s">
        <v>1983</v>
      </c>
    </row>
    <row r="110" spans="1:5" x14ac:dyDescent="0.25">
      <c r="A110" s="303">
        <f t="shared" si="1"/>
        <v>107</v>
      </c>
      <c r="B110" s="320">
        <v>3317</v>
      </c>
      <c r="C110" s="305" t="s">
        <v>1883</v>
      </c>
      <c r="D110" s="306">
        <v>43672</v>
      </c>
      <c r="E110" s="307" t="s">
        <v>1984</v>
      </c>
    </row>
    <row r="111" spans="1:5" x14ac:dyDescent="0.25">
      <c r="A111" s="303">
        <f t="shared" si="1"/>
        <v>108</v>
      </c>
      <c r="B111" s="320">
        <v>3323</v>
      </c>
      <c r="C111" s="305" t="s">
        <v>1883</v>
      </c>
      <c r="D111" s="306">
        <v>43675</v>
      </c>
      <c r="E111" s="307" t="s">
        <v>1985</v>
      </c>
    </row>
    <row r="112" spans="1:5" x14ac:dyDescent="0.25">
      <c r="A112" s="303">
        <f t="shared" si="1"/>
        <v>109</v>
      </c>
      <c r="B112" s="320">
        <v>3324</v>
      </c>
      <c r="C112" s="305" t="s">
        <v>1883</v>
      </c>
      <c r="D112" s="306">
        <v>43676</v>
      </c>
      <c r="E112" s="307" t="s">
        <v>1986</v>
      </c>
    </row>
    <row r="113" spans="1:5" x14ac:dyDescent="0.25">
      <c r="A113" s="303">
        <f t="shared" si="1"/>
        <v>110</v>
      </c>
      <c r="B113" s="320">
        <v>3329</v>
      </c>
      <c r="C113" s="305" t="s">
        <v>1883</v>
      </c>
      <c r="D113" s="306">
        <v>43677</v>
      </c>
      <c r="E113" s="307" t="s">
        <v>1987</v>
      </c>
    </row>
    <row r="114" spans="1:5" x14ac:dyDescent="0.25">
      <c r="A114" s="303">
        <f t="shared" si="1"/>
        <v>111</v>
      </c>
      <c r="B114" s="320">
        <v>3334</v>
      </c>
      <c r="C114" s="305" t="s">
        <v>1883</v>
      </c>
      <c r="D114" s="306">
        <v>43678</v>
      </c>
      <c r="E114" s="307" t="s">
        <v>1988</v>
      </c>
    </row>
    <row r="115" spans="1:5" x14ac:dyDescent="0.25">
      <c r="A115" s="303">
        <f t="shared" si="1"/>
        <v>112</v>
      </c>
      <c r="B115" s="320">
        <v>3338</v>
      </c>
      <c r="C115" s="305" t="s">
        <v>1883</v>
      </c>
      <c r="D115" s="306">
        <v>43679</v>
      </c>
      <c r="E115" s="307" t="s">
        <v>1989</v>
      </c>
    </row>
    <row r="116" spans="1:5" x14ac:dyDescent="0.25">
      <c r="A116" s="303">
        <f t="shared" si="1"/>
        <v>113</v>
      </c>
      <c r="B116" s="320">
        <v>3342</v>
      </c>
      <c r="C116" s="305" t="s">
        <v>1883</v>
      </c>
      <c r="D116" s="306">
        <v>43682</v>
      </c>
      <c r="E116" s="307" t="s">
        <v>1990</v>
      </c>
    </row>
    <row r="117" spans="1:5" x14ac:dyDescent="0.25">
      <c r="A117" s="303">
        <f t="shared" si="1"/>
        <v>114</v>
      </c>
      <c r="B117" s="320">
        <v>3352</v>
      </c>
      <c r="C117" s="305" t="s">
        <v>1883</v>
      </c>
      <c r="D117" s="306">
        <v>43685</v>
      </c>
      <c r="E117" s="307" t="s">
        <v>1898</v>
      </c>
    </row>
    <row r="118" spans="1:5" x14ac:dyDescent="0.25">
      <c r="A118" s="303">
        <f t="shared" si="1"/>
        <v>115</v>
      </c>
      <c r="B118" s="320">
        <v>3356</v>
      </c>
      <c r="C118" s="305" t="s">
        <v>1883</v>
      </c>
      <c r="D118" s="306">
        <v>43686</v>
      </c>
      <c r="E118" s="307" t="s">
        <v>1991</v>
      </c>
    </row>
    <row r="119" spans="1:5" x14ac:dyDescent="0.25">
      <c r="A119" s="303">
        <f t="shared" si="1"/>
        <v>116</v>
      </c>
      <c r="B119" s="320">
        <v>3360</v>
      </c>
      <c r="C119" s="305" t="s">
        <v>1883</v>
      </c>
      <c r="D119" s="306">
        <v>43689</v>
      </c>
      <c r="E119" s="307" t="s">
        <v>1992</v>
      </c>
    </row>
    <row r="120" spans="1:5" x14ac:dyDescent="0.25">
      <c r="A120" s="303">
        <f t="shared" si="1"/>
        <v>117</v>
      </c>
      <c r="B120" s="320">
        <v>3365</v>
      </c>
      <c r="C120" s="305" t="s">
        <v>1883</v>
      </c>
      <c r="D120" s="306">
        <v>43690</v>
      </c>
      <c r="E120" s="307" t="s">
        <v>1993</v>
      </c>
    </row>
    <row r="121" spans="1:5" x14ac:dyDescent="0.25">
      <c r="A121" s="303">
        <f t="shared" si="1"/>
        <v>118</v>
      </c>
      <c r="B121" s="320">
        <v>3370</v>
      </c>
      <c r="C121" s="305" t="s">
        <v>1883</v>
      </c>
      <c r="D121" s="306">
        <v>43691</v>
      </c>
      <c r="E121" s="307" t="s">
        <v>1994</v>
      </c>
    </row>
    <row r="122" spans="1:5" x14ac:dyDescent="0.25">
      <c r="A122" s="303">
        <f t="shared" si="1"/>
        <v>119</v>
      </c>
      <c r="B122" s="320">
        <v>3375</v>
      </c>
      <c r="C122" s="305" t="s">
        <v>1883</v>
      </c>
      <c r="D122" s="306">
        <v>43692</v>
      </c>
      <c r="E122" s="307" t="s">
        <v>1995</v>
      </c>
    </row>
    <row r="123" spans="1:5" x14ac:dyDescent="0.25">
      <c r="A123" s="303">
        <f t="shared" si="1"/>
        <v>120</v>
      </c>
      <c r="B123" s="320">
        <v>3382</v>
      </c>
      <c r="C123" s="305" t="s">
        <v>1883</v>
      </c>
      <c r="D123" s="306">
        <v>43693</v>
      </c>
      <c r="E123" s="307" t="s">
        <v>1996</v>
      </c>
    </row>
    <row r="124" spans="1:5" x14ac:dyDescent="0.25">
      <c r="A124" s="303">
        <f t="shared" si="1"/>
        <v>121</v>
      </c>
      <c r="B124" s="320">
        <v>3384</v>
      </c>
      <c r="C124" s="305" t="s">
        <v>1883</v>
      </c>
      <c r="D124" s="306">
        <v>43697</v>
      </c>
      <c r="E124" s="307" t="s">
        <v>1997</v>
      </c>
    </row>
    <row r="125" spans="1:5" x14ac:dyDescent="0.25">
      <c r="A125" s="303">
        <f t="shared" si="1"/>
        <v>122</v>
      </c>
      <c r="B125" s="320">
        <v>3387</v>
      </c>
      <c r="C125" s="305" t="s">
        <v>1883</v>
      </c>
      <c r="D125" s="306">
        <v>43698</v>
      </c>
      <c r="E125" s="307" t="s">
        <v>1998</v>
      </c>
    </row>
    <row r="126" spans="1:5" x14ac:dyDescent="0.25">
      <c r="A126" s="303">
        <f t="shared" si="1"/>
        <v>123</v>
      </c>
      <c r="B126" s="320">
        <v>3392</v>
      </c>
      <c r="C126" s="305" t="s">
        <v>1883</v>
      </c>
      <c r="D126" s="306">
        <v>43700</v>
      </c>
      <c r="E126" s="307" t="s">
        <v>1999</v>
      </c>
    </row>
    <row r="127" spans="1:5" x14ac:dyDescent="0.25">
      <c r="A127" s="303">
        <f t="shared" si="1"/>
        <v>124</v>
      </c>
      <c r="B127" s="320">
        <v>3395</v>
      </c>
      <c r="C127" s="305" t="s">
        <v>1883</v>
      </c>
      <c r="D127" s="306">
        <v>43703</v>
      </c>
      <c r="E127" s="307" t="s">
        <v>1990</v>
      </c>
    </row>
    <row r="128" spans="1:5" x14ac:dyDescent="0.25">
      <c r="A128" s="303">
        <f t="shared" si="1"/>
        <v>125</v>
      </c>
      <c r="B128" s="320">
        <v>3399</v>
      </c>
      <c r="C128" s="305" t="s">
        <v>1883</v>
      </c>
      <c r="D128" s="306">
        <v>43704</v>
      </c>
      <c r="E128" s="307" t="s">
        <v>2000</v>
      </c>
    </row>
    <row r="129" spans="1:5" x14ac:dyDescent="0.25">
      <c r="A129" s="303">
        <f t="shared" si="1"/>
        <v>126</v>
      </c>
      <c r="B129" s="320">
        <v>3405</v>
      </c>
      <c r="C129" s="305" t="s">
        <v>1883</v>
      </c>
      <c r="D129" s="306">
        <v>43705</v>
      </c>
      <c r="E129" s="307" t="s">
        <v>2001</v>
      </c>
    </row>
    <row r="130" spans="1:5" x14ac:dyDescent="0.25">
      <c r="A130" s="303">
        <f t="shared" si="1"/>
        <v>127</v>
      </c>
      <c r="B130" s="320">
        <v>3410</v>
      </c>
      <c r="C130" s="305" t="s">
        <v>1883</v>
      </c>
      <c r="D130" s="306">
        <v>43706</v>
      </c>
      <c r="E130" s="307" t="s">
        <v>2002</v>
      </c>
    </row>
    <row r="131" spans="1:5" x14ac:dyDescent="0.25">
      <c r="A131" s="303">
        <f t="shared" si="1"/>
        <v>128</v>
      </c>
      <c r="B131" s="320">
        <v>3413</v>
      </c>
      <c r="C131" s="305" t="s">
        <v>1883</v>
      </c>
      <c r="D131" s="306">
        <v>43707</v>
      </c>
      <c r="E131" s="307" t="s">
        <v>2003</v>
      </c>
    </row>
    <row r="132" spans="1:5" x14ac:dyDescent="0.25">
      <c r="A132" s="303">
        <f t="shared" si="1"/>
        <v>129</v>
      </c>
      <c r="B132" s="320">
        <v>3416</v>
      </c>
      <c r="C132" s="305" t="s">
        <v>1883</v>
      </c>
      <c r="D132" s="306">
        <v>43710</v>
      </c>
      <c r="E132" s="307" t="s">
        <v>2004</v>
      </c>
    </row>
    <row r="133" spans="1:5" x14ac:dyDescent="0.25">
      <c r="A133" s="303">
        <f t="shared" si="1"/>
        <v>130</v>
      </c>
      <c r="B133" s="320">
        <v>3420</v>
      </c>
      <c r="C133" s="305" t="s">
        <v>1883</v>
      </c>
      <c r="D133" s="306">
        <v>43711</v>
      </c>
      <c r="E133" s="307" t="s">
        <v>2005</v>
      </c>
    </row>
    <row r="134" spans="1:5" x14ac:dyDescent="0.25">
      <c r="A134" s="303">
        <f t="shared" ref="A134:A197" si="2">+A133+1</f>
        <v>131</v>
      </c>
      <c r="B134" s="320">
        <v>3427</v>
      </c>
      <c r="C134" s="305" t="s">
        <v>1883</v>
      </c>
      <c r="D134" s="306">
        <v>43712</v>
      </c>
      <c r="E134" s="307" t="s">
        <v>2006</v>
      </c>
    </row>
    <row r="135" spans="1:5" x14ac:dyDescent="0.25">
      <c r="A135" s="303">
        <f t="shared" si="2"/>
        <v>132</v>
      </c>
      <c r="B135" s="320">
        <v>3431</v>
      </c>
      <c r="C135" s="305" t="s">
        <v>1883</v>
      </c>
      <c r="D135" s="306">
        <v>43713</v>
      </c>
      <c r="E135" s="307" t="s">
        <v>1893</v>
      </c>
    </row>
    <row r="136" spans="1:5" x14ac:dyDescent="0.25">
      <c r="A136" s="303">
        <f t="shared" si="2"/>
        <v>133</v>
      </c>
      <c r="B136" s="320">
        <v>3137</v>
      </c>
      <c r="C136" s="305" t="s">
        <v>1883</v>
      </c>
      <c r="D136" s="306">
        <v>43714</v>
      </c>
      <c r="E136" s="307" t="s">
        <v>2007</v>
      </c>
    </row>
    <row r="137" spans="1:5" x14ac:dyDescent="0.25">
      <c r="A137" s="303">
        <f t="shared" si="2"/>
        <v>134</v>
      </c>
      <c r="B137" s="320">
        <v>3442</v>
      </c>
      <c r="C137" s="305" t="s">
        <v>1883</v>
      </c>
      <c r="D137" s="306">
        <v>43717</v>
      </c>
      <c r="E137" s="307" t="s">
        <v>2008</v>
      </c>
    </row>
    <row r="138" spans="1:5" x14ac:dyDescent="0.25">
      <c r="A138" s="303">
        <f t="shared" si="2"/>
        <v>135</v>
      </c>
      <c r="B138" s="320">
        <v>3444</v>
      </c>
      <c r="C138" s="305" t="s">
        <v>1883</v>
      </c>
      <c r="D138" s="306">
        <v>43718</v>
      </c>
      <c r="E138" s="307" t="s">
        <v>2009</v>
      </c>
    </row>
    <row r="139" spans="1:5" x14ac:dyDescent="0.25">
      <c r="A139" s="303">
        <f t="shared" si="2"/>
        <v>136</v>
      </c>
      <c r="B139" s="320">
        <v>3448</v>
      </c>
      <c r="C139" s="305" t="s">
        <v>1883</v>
      </c>
      <c r="D139" s="306">
        <v>43719</v>
      </c>
      <c r="E139" s="307" t="s">
        <v>2010</v>
      </c>
    </row>
    <row r="140" spans="1:5" x14ac:dyDescent="0.25">
      <c r="A140" s="303">
        <f t="shared" si="2"/>
        <v>137</v>
      </c>
      <c r="B140" s="320">
        <v>3455</v>
      </c>
      <c r="C140" s="305" t="s">
        <v>1883</v>
      </c>
      <c r="D140" s="306">
        <v>43720</v>
      </c>
      <c r="E140" s="307" t="s">
        <v>2011</v>
      </c>
    </row>
    <row r="141" spans="1:5" x14ac:dyDescent="0.25">
      <c r="A141" s="303">
        <f t="shared" si="2"/>
        <v>138</v>
      </c>
      <c r="B141" s="320">
        <v>3461</v>
      </c>
      <c r="C141" s="305" t="s">
        <v>1883</v>
      </c>
      <c r="D141" s="306">
        <v>43721</v>
      </c>
      <c r="E141" s="307" t="s">
        <v>2012</v>
      </c>
    </row>
    <row r="142" spans="1:5" x14ac:dyDescent="0.25">
      <c r="A142" s="303">
        <f t="shared" si="2"/>
        <v>139</v>
      </c>
      <c r="B142" s="320">
        <v>3466</v>
      </c>
      <c r="C142" s="305" t="s">
        <v>1883</v>
      </c>
      <c r="D142" s="306">
        <v>43724</v>
      </c>
      <c r="E142" s="307" t="s">
        <v>2013</v>
      </c>
    </row>
    <row r="143" spans="1:5" x14ac:dyDescent="0.25">
      <c r="A143" s="303">
        <f t="shared" si="2"/>
        <v>140</v>
      </c>
      <c r="B143" s="320">
        <v>3469</v>
      </c>
      <c r="C143" s="305" t="s">
        <v>1883</v>
      </c>
      <c r="D143" s="306">
        <v>43726</v>
      </c>
      <c r="E143" s="307" t="s">
        <v>2014</v>
      </c>
    </row>
    <row r="144" spans="1:5" x14ac:dyDescent="0.25">
      <c r="A144" s="303">
        <f t="shared" si="2"/>
        <v>141</v>
      </c>
      <c r="B144" s="320">
        <v>3477</v>
      </c>
      <c r="C144" s="305" t="s">
        <v>1883</v>
      </c>
      <c r="D144" s="306">
        <v>43727</v>
      </c>
      <c r="E144" s="307" t="s">
        <v>2015</v>
      </c>
    </row>
    <row r="145" spans="1:5" x14ac:dyDescent="0.25">
      <c r="A145" s="303">
        <f t="shared" si="2"/>
        <v>142</v>
      </c>
      <c r="B145" s="320">
        <v>3480</v>
      </c>
      <c r="C145" s="305" t="s">
        <v>1883</v>
      </c>
      <c r="D145" s="306">
        <v>43731</v>
      </c>
      <c r="E145" s="307" t="s">
        <v>2016</v>
      </c>
    </row>
    <row r="146" spans="1:5" x14ac:dyDescent="0.25">
      <c r="A146" s="303">
        <f t="shared" si="2"/>
        <v>143</v>
      </c>
      <c r="B146" s="320">
        <v>3484</v>
      </c>
      <c r="C146" s="305" t="s">
        <v>1883</v>
      </c>
      <c r="D146" s="306">
        <v>43732</v>
      </c>
      <c r="E146" s="307" t="s">
        <v>2017</v>
      </c>
    </row>
    <row r="147" spans="1:5" x14ac:dyDescent="0.25">
      <c r="A147" s="303">
        <f t="shared" si="2"/>
        <v>144</v>
      </c>
      <c r="B147" s="320">
        <v>3486</v>
      </c>
      <c r="C147" s="305" t="s">
        <v>1883</v>
      </c>
      <c r="D147" s="306">
        <v>43733</v>
      </c>
      <c r="E147" s="307" t="s">
        <v>2018</v>
      </c>
    </row>
    <row r="148" spans="1:5" x14ac:dyDescent="0.25">
      <c r="A148" s="303">
        <f t="shared" si="2"/>
        <v>145</v>
      </c>
      <c r="B148" s="320">
        <v>3491</v>
      </c>
      <c r="C148" s="305" t="s">
        <v>1883</v>
      </c>
      <c r="D148" s="306">
        <v>43734</v>
      </c>
      <c r="E148" s="307" t="s">
        <v>2019</v>
      </c>
    </row>
    <row r="149" spans="1:5" x14ac:dyDescent="0.25">
      <c r="A149" s="303">
        <f t="shared" si="2"/>
        <v>146</v>
      </c>
      <c r="B149" s="320">
        <v>3493</v>
      </c>
      <c r="C149" s="305" t="s">
        <v>1883</v>
      </c>
      <c r="D149" s="306">
        <v>43735</v>
      </c>
      <c r="E149" s="307" t="s">
        <v>2020</v>
      </c>
    </row>
    <row r="150" spans="1:5" x14ac:dyDescent="0.25">
      <c r="A150" s="303">
        <f t="shared" si="2"/>
        <v>147</v>
      </c>
      <c r="B150" s="320">
        <v>3496</v>
      </c>
      <c r="C150" s="305" t="s">
        <v>1883</v>
      </c>
      <c r="D150" s="306">
        <v>43738</v>
      </c>
      <c r="E150" s="307" t="s">
        <v>2021</v>
      </c>
    </row>
    <row r="151" spans="1:5" x14ac:dyDescent="0.25">
      <c r="A151" s="303">
        <f t="shared" si="2"/>
        <v>148</v>
      </c>
      <c r="B151" s="320">
        <v>3501</v>
      </c>
      <c r="C151" s="305" t="s">
        <v>1883</v>
      </c>
      <c r="D151" s="306">
        <v>43739</v>
      </c>
      <c r="E151" s="307" t="s">
        <v>2022</v>
      </c>
    </row>
    <row r="152" spans="1:5" x14ac:dyDescent="0.25">
      <c r="A152" s="303">
        <f t="shared" si="2"/>
        <v>149</v>
      </c>
      <c r="B152" s="320">
        <v>3505</v>
      </c>
      <c r="C152" s="305" t="s">
        <v>1883</v>
      </c>
      <c r="D152" s="306">
        <v>43740</v>
      </c>
      <c r="E152" s="307" t="s">
        <v>1994</v>
      </c>
    </row>
    <row r="153" spans="1:5" x14ac:dyDescent="0.25">
      <c r="A153" s="303">
        <f t="shared" si="2"/>
        <v>150</v>
      </c>
      <c r="B153" s="320">
        <v>3513</v>
      </c>
      <c r="C153" s="305" t="s">
        <v>1883</v>
      </c>
      <c r="D153" s="306">
        <v>43741</v>
      </c>
      <c r="E153" s="307" t="s">
        <v>2023</v>
      </c>
    </row>
    <row r="154" spans="1:5" x14ac:dyDescent="0.25">
      <c r="A154" s="303">
        <f t="shared" si="2"/>
        <v>151</v>
      </c>
      <c r="B154" s="320">
        <v>3514</v>
      </c>
      <c r="C154" s="305" t="s">
        <v>1883</v>
      </c>
      <c r="D154" s="306">
        <v>43742</v>
      </c>
      <c r="E154" s="307" t="s">
        <v>2024</v>
      </c>
    </row>
    <row r="155" spans="1:5" x14ac:dyDescent="0.25">
      <c r="A155" s="303">
        <f t="shared" si="2"/>
        <v>152</v>
      </c>
      <c r="B155" s="320">
        <v>3516</v>
      </c>
      <c r="C155" s="305" t="s">
        <v>1883</v>
      </c>
      <c r="D155" s="306">
        <v>43745</v>
      </c>
      <c r="E155" s="307" t="s">
        <v>2025</v>
      </c>
    </row>
    <row r="156" spans="1:5" x14ac:dyDescent="0.25">
      <c r="A156" s="303">
        <f t="shared" si="2"/>
        <v>153</v>
      </c>
      <c r="B156" s="320">
        <v>3520</v>
      </c>
      <c r="C156" s="305" t="s">
        <v>1883</v>
      </c>
      <c r="D156" s="306">
        <v>43746</v>
      </c>
      <c r="E156" s="307" t="s">
        <v>2026</v>
      </c>
    </row>
    <row r="157" spans="1:5" x14ac:dyDescent="0.25">
      <c r="A157" s="303">
        <f t="shared" si="2"/>
        <v>154</v>
      </c>
      <c r="B157" s="320">
        <v>3531</v>
      </c>
      <c r="C157" s="305" t="s">
        <v>1883</v>
      </c>
      <c r="D157" s="306">
        <v>43748</v>
      </c>
      <c r="E157" s="307" t="s">
        <v>1689</v>
      </c>
    </row>
    <row r="158" spans="1:5" x14ac:dyDescent="0.25">
      <c r="A158" s="303">
        <f t="shared" si="2"/>
        <v>155</v>
      </c>
      <c r="B158" s="320">
        <v>3533</v>
      </c>
      <c r="C158" s="305" t="s">
        <v>1883</v>
      </c>
      <c r="D158" s="306">
        <v>43749</v>
      </c>
      <c r="E158" s="307" t="s">
        <v>2027</v>
      </c>
    </row>
    <row r="159" spans="1:5" x14ac:dyDescent="0.25">
      <c r="A159" s="303">
        <f t="shared" si="2"/>
        <v>156</v>
      </c>
      <c r="B159" s="320">
        <v>3536</v>
      </c>
      <c r="C159" s="305" t="s">
        <v>1883</v>
      </c>
      <c r="D159" s="306">
        <v>43753</v>
      </c>
      <c r="E159" s="307" t="s">
        <v>2028</v>
      </c>
    </row>
    <row r="160" spans="1:5" x14ac:dyDescent="0.25">
      <c r="A160" s="303">
        <f t="shared" si="2"/>
        <v>157</v>
      </c>
      <c r="B160" s="320">
        <v>3541</v>
      </c>
      <c r="C160" s="305" t="s">
        <v>1883</v>
      </c>
      <c r="D160" s="306">
        <v>43754</v>
      </c>
      <c r="E160" s="307" t="s">
        <v>2029</v>
      </c>
    </row>
    <row r="161" spans="1:5" x14ac:dyDescent="0.25">
      <c r="A161" s="303">
        <f t="shared" si="2"/>
        <v>158</v>
      </c>
      <c r="B161" s="320">
        <v>3545</v>
      </c>
      <c r="C161" s="305" t="s">
        <v>1883</v>
      </c>
      <c r="D161" s="306">
        <v>43755</v>
      </c>
      <c r="E161" s="307" t="s">
        <v>2030</v>
      </c>
    </row>
    <row r="162" spans="1:5" x14ac:dyDescent="0.25">
      <c r="A162" s="303">
        <f t="shared" si="2"/>
        <v>159</v>
      </c>
      <c r="B162" s="320">
        <v>3550</v>
      </c>
      <c r="C162" s="305" t="s">
        <v>1883</v>
      </c>
      <c r="D162" s="306">
        <v>43756</v>
      </c>
      <c r="E162" s="307" t="s">
        <v>2031</v>
      </c>
    </row>
    <row r="163" spans="1:5" x14ac:dyDescent="0.25">
      <c r="A163" s="303">
        <f t="shared" si="2"/>
        <v>160</v>
      </c>
      <c r="B163" s="320">
        <v>3552</v>
      </c>
      <c r="C163" s="305" t="s">
        <v>1883</v>
      </c>
      <c r="D163" s="306">
        <v>43759</v>
      </c>
      <c r="E163" s="307" t="s">
        <v>2032</v>
      </c>
    </row>
    <row r="164" spans="1:5" x14ac:dyDescent="0.25">
      <c r="A164" s="303">
        <f t="shared" si="2"/>
        <v>161</v>
      </c>
      <c r="B164" s="320">
        <v>3556</v>
      </c>
      <c r="C164" s="305" t="s">
        <v>1883</v>
      </c>
      <c r="D164" s="306">
        <v>43760</v>
      </c>
      <c r="E164" s="307" t="s">
        <v>2033</v>
      </c>
    </row>
    <row r="165" spans="1:5" x14ac:dyDescent="0.25">
      <c r="A165" s="303">
        <f t="shared" si="2"/>
        <v>162</v>
      </c>
      <c r="B165" s="320">
        <v>3560</v>
      </c>
      <c r="C165" s="305" t="s">
        <v>1883</v>
      </c>
      <c r="D165" s="306">
        <v>43747</v>
      </c>
      <c r="E165" s="307" t="s">
        <v>2034</v>
      </c>
    </row>
    <row r="166" spans="1:5" x14ac:dyDescent="0.25">
      <c r="A166" s="303">
        <f t="shared" si="2"/>
        <v>163</v>
      </c>
      <c r="B166" s="320">
        <v>3562</v>
      </c>
      <c r="C166" s="305" t="s">
        <v>1883</v>
      </c>
      <c r="D166" s="306">
        <v>43761</v>
      </c>
      <c r="E166" s="307" t="s">
        <v>2035</v>
      </c>
    </row>
    <row r="167" spans="1:5" x14ac:dyDescent="0.25">
      <c r="A167" s="303">
        <f t="shared" si="2"/>
        <v>164</v>
      </c>
      <c r="B167" s="320">
        <v>3568</v>
      </c>
      <c r="C167" s="305" t="s">
        <v>1883</v>
      </c>
      <c r="D167" s="306">
        <v>43762</v>
      </c>
      <c r="E167" s="307" t="s">
        <v>2036</v>
      </c>
    </row>
    <row r="168" spans="1:5" x14ac:dyDescent="0.25">
      <c r="A168" s="303">
        <f t="shared" si="2"/>
        <v>165</v>
      </c>
      <c r="B168" s="320">
        <v>3572</v>
      </c>
      <c r="C168" s="305" t="s">
        <v>1883</v>
      </c>
      <c r="D168" s="306">
        <v>43763</v>
      </c>
      <c r="E168" s="307" t="s">
        <v>2037</v>
      </c>
    </row>
    <row r="169" spans="1:5" x14ac:dyDescent="0.25">
      <c r="A169" s="303">
        <f t="shared" si="2"/>
        <v>166</v>
      </c>
      <c r="B169" s="320">
        <v>3576</v>
      </c>
      <c r="C169" s="305" t="s">
        <v>1883</v>
      </c>
      <c r="D169" s="306">
        <v>43766</v>
      </c>
      <c r="E169" s="307" t="s">
        <v>2038</v>
      </c>
    </row>
    <row r="170" spans="1:5" x14ac:dyDescent="0.25">
      <c r="A170" s="303">
        <f t="shared" si="2"/>
        <v>167</v>
      </c>
      <c r="B170" s="320">
        <v>3585</v>
      </c>
      <c r="C170" s="305" t="s">
        <v>1883</v>
      </c>
      <c r="D170" s="306">
        <v>43768</v>
      </c>
      <c r="E170" s="307" t="s">
        <v>2039</v>
      </c>
    </row>
    <row r="171" spans="1:5" x14ac:dyDescent="0.25">
      <c r="A171" s="303">
        <f t="shared" si="2"/>
        <v>168</v>
      </c>
      <c r="B171" s="320">
        <v>3588</v>
      </c>
      <c r="C171" s="305" t="s">
        <v>1883</v>
      </c>
      <c r="D171" s="306">
        <v>43769</v>
      </c>
      <c r="E171" s="307" t="s">
        <v>2040</v>
      </c>
    </row>
    <row r="172" spans="1:5" x14ac:dyDescent="0.25">
      <c r="A172" s="303">
        <f t="shared" si="2"/>
        <v>169</v>
      </c>
      <c r="B172" s="320">
        <v>3590</v>
      </c>
      <c r="C172" s="305" t="s">
        <v>1883</v>
      </c>
      <c r="D172" s="306">
        <v>43770</v>
      </c>
      <c r="E172" s="307" t="s">
        <v>2041</v>
      </c>
    </row>
    <row r="173" spans="1:5" x14ac:dyDescent="0.25">
      <c r="A173" s="303">
        <f t="shared" si="2"/>
        <v>170</v>
      </c>
      <c r="B173" s="320">
        <v>3592</v>
      </c>
      <c r="C173" s="305" t="s">
        <v>1883</v>
      </c>
      <c r="D173" s="306">
        <v>43774</v>
      </c>
      <c r="E173" s="307" t="s">
        <v>2042</v>
      </c>
    </row>
    <row r="174" spans="1:5" x14ac:dyDescent="0.25">
      <c r="A174" s="303">
        <f t="shared" si="2"/>
        <v>171</v>
      </c>
      <c r="B174" s="320">
        <v>3597</v>
      </c>
      <c r="C174" s="305" t="s">
        <v>1883</v>
      </c>
      <c r="D174" s="306">
        <v>43775</v>
      </c>
      <c r="E174" s="307" t="s">
        <v>2043</v>
      </c>
    </row>
    <row r="175" spans="1:5" x14ac:dyDescent="0.25">
      <c r="A175" s="303">
        <f t="shared" si="2"/>
        <v>172</v>
      </c>
      <c r="B175" s="320">
        <v>3602</v>
      </c>
      <c r="C175" s="305" t="s">
        <v>1883</v>
      </c>
      <c r="D175" s="306">
        <v>43776</v>
      </c>
      <c r="E175" s="307" t="s">
        <v>2044</v>
      </c>
    </row>
    <row r="176" spans="1:5" x14ac:dyDescent="0.25">
      <c r="A176" s="303">
        <f t="shared" si="2"/>
        <v>173</v>
      </c>
      <c r="B176" s="320">
        <v>3606</v>
      </c>
      <c r="C176" s="305" t="s">
        <v>1883</v>
      </c>
      <c r="D176" s="306">
        <v>43777</v>
      </c>
      <c r="E176" s="307" t="s">
        <v>2045</v>
      </c>
    </row>
    <row r="177" spans="1:5" x14ac:dyDescent="0.25">
      <c r="A177" s="303">
        <f t="shared" si="2"/>
        <v>174</v>
      </c>
      <c r="B177" s="320">
        <v>3608</v>
      </c>
      <c r="C177" s="305" t="s">
        <v>1883</v>
      </c>
      <c r="D177" s="306">
        <v>43781</v>
      </c>
      <c r="E177" s="307" t="s">
        <v>2046</v>
      </c>
    </row>
    <row r="178" spans="1:5" x14ac:dyDescent="0.25">
      <c r="A178" s="303">
        <f t="shared" si="2"/>
        <v>175</v>
      </c>
      <c r="B178" s="320">
        <v>3614</v>
      </c>
      <c r="C178" s="305" t="s">
        <v>1883</v>
      </c>
      <c r="D178" s="306">
        <v>43782</v>
      </c>
      <c r="E178" s="307" t="s">
        <v>2047</v>
      </c>
    </row>
    <row r="179" spans="1:5" x14ac:dyDescent="0.25">
      <c r="A179" s="303">
        <f t="shared" si="2"/>
        <v>176</v>
      </c>
      <c r="B179" s="320">
        <v>3622</v>
      </c>
      <c r="C179" s="305" t="s">
        <v>1883</v>
      </c>
      <c r="D179" s="306">
        <v>43784</v>
      </c>
      <c r="E179" s="307" t="s">
        <v>2048</v>
      </c>
    </row>
    <row r="180" spans="1:5" x14ac:dyDescent="0.25">
      <c r="A180" s="303">
        <f t="shared" si="2"/>
        <v>177</v>
      </c>
      <c r="B180" s="320">
        <v>3628</v>
      </c>
      <c r="C180" s="305" t="s">
        <v>1883</v>
      </c>
      <c r="D180" s="306">
        <v>43787</v>
      </c>
      <c r="E180" s="307" t="s">
        <v>2049</v>
      </c>
    </row>
    <row r="181" spans="1:5" x14ac:dyDescent="0.25">
      <c r="A181" s="303">
        <f t="shared" si="2"/>
        <v>178</v>
      </c>
      <c r="B181" s="320">
        <v>3632</v>
      </c>
      <c r="C181" s="305" t="s">
        <v>1883</v>
      </c>
      <c r="D181" s="306">
        <v>43788</v>
      </c>
      <c r="E181" s="307" t="s">
        <v>2050</v>
      </c>
    </row>
    <row r="182" spans="1:5" x14ac:dyDescent="0.25">
      <c r="A182" s="303">
        <f t="shared" si="2"/>
        <v>179</v>
      </c>
      <c r="B182" s="320">
        <v>3638</v>
      </c>
      <c r="C182" s="305" t="s">
        <v>1883</v>
      </c>
      <c r="D182" s="306">
        <v>43789</v>
      </c>
      <c r="E182" s="307" t="s">
        <v>2051</v>
      </c>
    </row>
    <row r="183" spans="1:5" x14ac:dyDescent="0.25">
      <c r="A183" s="303">
        <f t="shared" si="2"/>
        <v>180</v>
      </c>
      <c r="B183" s="320">
        <v>3641</v>
      </c>
      <c r="C183" s="305" t="s">
        <v>1883</v>
      </c>
      <c r="D183" s="306">
        <v>43790</v>
      </c>
      <c r="E183" s="307" t="s">
        <v>2052</v>
      </c>
    </row>
    <row r="184" spans="1:5" x14ac:dyDescent="0.25">
      <c r="A184" s="303">
        <f t="shared" si="2"/>
        <v>181</v>
      </c>
      <c r="B184" s="320">
        <v>3642</v>
      </c>
      <c r="C184" s="305" t="s">
        <v>1883</v>
      </c>
      <c r="D184" s="306">
        <v>43791</v>
      </c>
      <c r="E184" s="307" t="s">
        <v>1900</v>
      </c>
    </row>
    <row r="185" spans="1:5" x14ac:dyDescent="0.25">
      <c r="A185" s="303">
        <f t="shared" si="2"/>
        <v>182</v>
      </c>
      <c r="B185" s="320">
        <v>3646</v>
      </c>
      <c r="C185" s="305" t="s">
        <v>1883</v>
      </c>
      <c r="D185" s="306">
        <v>43794</v>
      </c>
      <c r="E185" s="307" t="s">
        <v>2053</v>
      </c>
    </row>
    <row r="186" spans="1:5" x14ac:dyDescent="0.25">
      <c r="A186" s="303">
        <f t="shared" si="2"/>
        <v>183</v>
      </c>
      <c r="B186" s="320">
        <v>3650</v>
      </c>
      <c r="C186" s="305" t="s">
        <v>1883</v>
      </c>
      <c r="D186" s="306">
        <v>43796</v>
      </c>
      <c r="E186" s="307" t="s">
        <v>2054</v>
      </c>
    </row>
    <row r="187" spans="1:5" x14ac:dyDescent="0.25">
      <c r="A187" s="303">
        <f t="shared" si="2"/>
        <v>184</v>
      </c>
      <c r="B187" s="320">
        <v>3652</v>
      </c>
      <c r="C187" s="305" t="s">
        <v>1883</v>
      </c>
      <c r="D187" s="306">
        <v>43797</v>
      </c>
      <c r="E187" s="307" t="s">
        <v>2055</v>
      </c>
    </row>
    <row r="188" spans="1:5" x14ac:dyDescent="0.25">
      <c r="A188" s="303">
        <f t="shared" si="2"/>
        <v>185</v>
      </c>
      <c r="B188" s="320">
        <v>3656</v>
      </c>
      <c r="C188" s="305" t="s">
        <v>1883</v>
      </c>
      <c r="D188" s="306">
        <v>43798</v>
      </c>
      <c r="E188" s="307" t="s">
        <v>2056</v>
      </c>
    </row>
    <row r="189" spans="1:5" x14ac:dyDescent="0.25">
      <c r="A189" s="303">
        <f t="shared" si="2"/>
        <v>186</v>
      </c>
      <c r="B189" s="320">
        <v>3661</v>
      </c>
      <c r="C189" s="305" t="s">
        <v>1883</v>
      </c>
      <c r="D189" s="306">
        <v>43801</v>
      </c>
      <c r="E189" s="307" t="s">
        <v>2057</v>
      </c>
    </row>
    <row r="190" spans="1:5" x14ac:dyDescent="0.25">
      <c r="A190" s="303">
        <f t="shared" si="2"/>
        <v>187</v>
      </c>
      <c r="B190" s="320">
        <v>3663</v>
      </c>
      <c r="C190" s="305" t="s">
        <v>1883</v>
      </c>
      <c r="D190" s="306">
        <v>43802</v>
      </c>
      <c r="E190" s="307" t="s">
        <v>2058</v>
      </c>
    </row>
    <row r="191" spans="1:5" x14ac:dyDescent="0.25">
      <c r="A191" s="303">
        <f t="shared" si="2"/>
        <v>188</v>
      </c>
      <c r="B191" s="320">
        <v>3667</v>
      </c>
      <c r="C191" s="305" t="s">
        <v>1883</v>
      </c>
      <c r="D191" s="306">
        <v>43803</v>
      </c>
      <c r="E191" s="307" t="s">
        <v>2054</v>
      </c>
    </row>
    <row r="192" spans="1:5" x14ac:dyDescent="0.25">
      <c r="A192" s="303">
        <f t="shared" si="2"/>
        <v>189</v>
      </c>
      <c r="B192" s="320">
        <v>3676</v>
      </c>
      <c r="C192" s="305" t="s">
        <v>1883</v>
      </c>
      <c r="D192" s="306">
        <v>43808</v>
      </c>
      <c r="E192" s="307" t="s">
        <v>2059</v>
      </c>
    </row>
    <row r="193" spans="1:5" x14ac:dyDescent="0.25">
      <c r="A193" s="303">
        <f t="shared" si="2"/>
        <v>190</v>
      </c>
      <c r="B193" s="320">
        <v>3679</v>
      </c>
      <c r="C193" s="305" t="s">
        <v>1883</v>
      </c>
      <c r="D193" s="306">
        <v>43809</v>
      </c>
      <c r="E193" s="307" t="s">
        <v>2060</v>
      </c>
    </row>
    <row r="194" spans="1:5" x14ac:dyDescent="0.25">
      <c r="A194" s="303">
        <f t="shared" si="2"/>
        <v>191</v>
      </c>
      <c r="B194" s="320">
        <v>3682</v>
      </c>
      <c r="C194" s="305" t="s">
        <v>1883</v>
      </c>
      <c r="D194" s="306">
        <v>43810</v>
      </c>
      <c r="E194" s="307" t="s">
        <v>2061</v>
      </c>
    </row>
    <row r="195" spans="1:5" x14ac:dyDescent="0.25">
      <c r="A195" s="303">
        <f t="shared" si="2"/>
        <v>192</v>
      </c>
      <c r="B195" s="320">
        <v>3686</v>
      </c>
      <c r="C195" s="305" t="s">
        <v>1883</v>
      </c>
      <c r="D195" s="306">
        <v>43811</v>
      </c>
      <c r="E195" s="307" t="s">
        <v>2062</v>
      </c>
    </row>
    <row r="196" spans="1:5" x14ac:dyDescent="0.25">
      <c r="A196" s="303">
        <f t="shared" si="2"/>
        <v>193</v>
      </c>
      <c r="B196" s="320">
        <v>3688</v>
      </c>
      <c r="C196" s="305" t="s">
        <v>1883</v>
      </c>
      <c r="D196" s="306">
        <v>43812</v>
      </c>
      <c r="E196" s="307" t="s">
        <v>2063</v>
      </c>
    </row>
    <row r="197" spans="1:5" x14ac:dyDescent="0.25">
      <c r="A197" s="303">
        <f t="shared" si="2"/>
        <v>194</v>
      </c>
      <c r="B197" s="320">
        <v>3694</v>
      </c>
      <c r="C197" s="305" t="s">
        <v>1883</v>
      </c>
      <c r="D197" s="306">
        <v>43815</v>
      </c>
      <c r="E197" s="307" t="s">
        <v>2064</v>
      </c>
    </row>
    <row r="198" spans="1:5" ht="15.75" thickBot="1" x14ac:dyDescent="0.3">
      <c r="A198" s="308">
        <f t="shared" ref="A198:A199" si="3">+A197+1</f>
        <v>195</v>
      </c>
      <c r="B198" s="322">
        <v>3696</v>
      </c>
      <c r="C198" s="310" t="s">
        <v>1883</v>
      </c>
      <c r="D198" s="311">
        <v>43816</v>
      </c>
      <c r="E198" s="312" t="s">
        <v>2065</v>
      </c>
    </row>
    <row r="199" spans="1:5" x14ac:dyDescent="0.25">
      <c r="A199" s="337">
        <f t="shared" si="3"/>
        <v>196</v>
      </c>
      <c r="B199" s="313">
        <v>3701</v>
      </c>
      <c r="C199" s="293" t="s">
        <v>1883</v>
      </c>
      <c r="D199" s="338">
        <v>43817</v>
      </c>
      <c r="E199" s="293" t="s">
        <v>2066</v>
      </c>
    </row>
  </sheetData>
  <mergeCells count="2">
    <mergeCell ref="A1:E1"/>
    <mergeCell ref="A2:E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G6" sqref="G6"/>
    </sheetView>
  </sheetViews>
  <sheetFormatPr baseColWidth="10" defaultRowHeight="15" x14ac:dyDescent="0.25"/>
  <cols>
    <col min="1" max="1" width="4" style="293" customWidth="1"/>
    <col min="2" max="2" width="10.5703125" style="313" bestFit="1" customWidth="1"/>
    <col min="3" max="3" width="15.85546875" style="293" bestFit="1" customWidth="1"/>
    <col min="4" max="4" width="10.140625" style="293" bestFit="1" customWidth="1"/>
    <col min="5" max="5" width="34.85546875" style="293" bestFit="1" customWidth="1"/>
    <col min="6" max="16384" width="11.42578125" style="293"/>
  </cols>
  <sheetData>
    <row r="1" spans="1:7" ht="70.5" customHeight="1" x14ac:dyDescent="0.25">
      <c r="A1" s="406" t="s">
        <v>2067</v>
      </c>
      <c r="B1" s="407"/>
      <c r="C1" s="407"/>
      <c r="D1" s="407"/>
      <c r="E1" s="408"/>
    </row>
    <row r="2" spans="1:7" x14ac:dyDescent="0.25">
      <c r="A2" s="394">
        <v>2019</v>
      </c>
      <c r="B2" s="395"/>
      <c r="C2" s="395"/>
      <c r="D2" s="395"/>
      <c r="E2" s="396"/>
    </row>
    <row r="3" spans="1:7" ht="18.75" x14ac:dyDescent="0.3">
      <c r="A3" s="324" t="s">
        <v>50</v>
      </c>
      <c r="B3" s="316" t="s">
        <v>1397</v>
      </c>
      <c r="C3" s="317" t="s">
        <v>1396</v>
      </c>
      <c r="D3" s="317" t="s">
        <v>1395</v>
      </c>
      <c r="E3" s="327" t="s">
        <v>1394</v>
      </c>
    </row>
    <row r="4" spans="1:7" x14ac:dyDescent="0.25">
      <c r="A4" s="319">
        <v>1</v>
      </c>
      <c r="B4" s="320">
        <v>2822</v>
      </c>
      <c r="C4" s="305" t="s">
        <v>2068</v>
      </c>
      <c r="D4" s="306">
        <v>43494</v>
      </c>
      <c r="E4" s="307" t="s">
        <v>2069</v>
      </c>
    </row>
    <row r="5" spans="1:7" x14ac:dyDescent="0.25">
      <c r="A5" s="319">
        <f>+A4+1</f>
        <v>2</v>
      </c>
      <c r="B5" s="320">
        <v>2851</v>
      </c>
      <c r="C5" s="305" t="s">
        <v>2068</v>
      </c>
      <c r="D5" s="306">
        <v>43508</v>
      </c>
      <c r="E5" s="307" t="s">
        <v>2070</v>
      </c>
    </row>
    <row r="6" spans="1:7" x14ac:dyDescent="0.25">
      <c r="A6" s="319">
        <f t="shared" ref="A6:A29" si="0">+A5+1</f>
        <v>3</v>
      </c>
      <c r="B6" s="320">
        <v>2896</v>
      </c>
      <c r="C6" s="305" t="s">
        <v>2068</v>
      </c>
      <c r="D6" s="306">
        <v>43522</v>
      </c>
      <c r="E6" s="307" t="s">
        <v>2071</v>
      </c>
    </row>
    <row r="7" spans="1:7" x14ac:dyDescent="0.25">
      <c r="A7" s="319">
        <f t="shared" si="0"/>
        <v>4</v>
      </c>
      <c r="B7" s="320">
        <v>2917</v>
      </c>
      <c r="C7" s="305" t="s">
        <v>2068</v>
      </c>
      <c r="D7" s="306">
        <v>43529</v>
      </c>
      <c r="E7" s="307" t="s">
        <v>2072</v>
      </c>
      <c r="G7" s="339"/>
    </row>
    <row r="8" spans="1:7" x14ac:dyDescent="0.25">
      <c r="A8" s="319">
        <f t="shared" si="0"/>
        <v>5</v>
      </c>
      <c r="B8" s="320">
        <v>2944</v>
      </c>
      <c r="C8" s="305" t="s">
        <v>2068</v>
      </c>
      <c r="D8" s="306">
        <v>43536</v>
      </c>
      <c r="E8" s="307" t="s">
        <v>2073</v>
      </c>
    </row>
    <row r="9" spans="1:7" x14ac:dyDescent="0.25">
      <c r="A9" s="319">
        <f t="shared" si="0"/>
        <v>6</v>
      </c>
      <c r="B9" s="320">
        <v>2963</v>
      </c>
      <c r="C9" s="305" t="s">
        <v>2068</v>
      </c>
      <c r="D9" s="306">
        <v>43543</v>
      </c>
      <c r="E9" s="307" t="s">
        <v>2074</v>
      </c>
    </row>
    <row r="10" spans="1:7" x14ac:dyDescent="0.25">
      <c r="A10" s="319">
        <f t="shared" si="0"/>
        <v>7</v>
      </c>
      <c r="B10" s="320">
        <v>3153</v>
      </c>
      <c r="C10" s="305" t="s">
        <v>2068</v>
      </c>
      <c r="D10" s="306">
        <v>43613</v>
      </c>
      <c r="E10" s="307" t="s">
        <v>2075</v>
      </c>
    </row>
    <row r="11" spans="1:7" x14ac:dyDescent="0.25">
      <c r="A11" s="319">
        <f t="shared" si="0"/>
        <v>8</v>
      </c>
      <c r="B11" s="320">
        <v>3193</v>
      </c>
      <c r="C11" s="305" t="s">
        <v>2068</v>
      </c>
      <c r="D11" s="306">
        <v>43627</v>
      </c>
      <c r="E11" s="307" t="s">
        <v>2076</v>
      </c>
    </row>
    <row r="12" spans="1:7" x14ac:dyDescent="0.25">
      <c r="A12" s="319">
        <f t="shared" si="0"/>
        <v>9</v>
      </c>
      <c r="B12" s="320">
        <v>3211</v>
      </c>
      <c r="C12" s="305" t="s">
        <v>2068</v>
      </c>
      <c r="D12" s="306">
        <v>43634</v>
      </c>
      <c r="E12" s="307" t="s">
        <v>2077</v>
      </c>
    </row>
    <row r="13" spans="1:7" x14ac:dyDescent="0.25">
      <c r="A13" s="319">
        <f t="shared" si="0"/>
        <v>10</v>
      </c>
      <c r="B13" s="320">
        <v>3265</v>
      </c>
      <c r="C13" s="305" t="s">
        <v>2068</v>
      </c>
      <c r="D13" s="306">
        <v>43655</v>
      </c>
      <c r="E13" s="307" t="s">
        <v>2078</v>
      </c>
    </row>
    <row r="14" spans="1:7" x14ac:dyDescent="0.25">
      <c r="A14" s="319">
        <f t="shared" si="0"/>
        <v>11</v>
      </c>
      <c r="B14" s="320">
        <v>3284</v>
      </c>
      <c r="C14" s="305" t="s">
        <v>2068</v>
      </c>
      <c r="D14" s="306">
        <v>43662</v>
      </c>
      <c r="E14" s="307" t="s">
        <v>2079</v>
      </c>
    </row>
    <row r="15" spans="1:7" x14ac:dyDescent="0.25">
      <c r="A15" s="319">
        <f t="shared" si="0"/>
        <v>12</v>
      </c>
      <c r="B15" s="320">
        <v>3307</v>
      </c>
      <c r="C15" s="305" t="s">
        <v>2068</v>
      </c>
      <c r="D15" s="306">
        <v>43669</v>
      </c>
      <c r="E15" s="307" t="s">
        <v>2080</v>
      </c>
    </row>
    <row r="16" spans="1:7" x14ac:dyDescent="0.25">
      <c r="A16" s="319">
        <f t="shared" si="0"/>
        <v>13</v>
      </c>
      <c r="B16" s="320">
        <v>3328</v>
      </c>
      <c r="C16" s="305" t="s">
        <v>2068</v>
      </c>
      <c r="D16" s="306">
        <v>43676</v>
      </c>
      <c r="E16" s="307" t="s">
        <v>2081</v>
      </c>
    </row>
    <row r="17" spans="1:5" x14ac:dyDescent="0.25">
      <c r="A17" s="319">
        <f t="shared" si="0"/>
        <v>14</v>
      </c>
      <c r="B17" s="320">
        <v>3349</v>
      </c>
      <c r="C17" s="305" t="s">
        <v>2068</v>
      </c>
      <c r="D17" s="306">
        <v>43683</v>
      </c>
      <c r="E17" s="307" t="s">
        <v>2082</v>
      </c>
    </row>
    <row r="18" spans="1:5" x14ac:dyDescent="0.25">
      <c r="A18" s="319">
        <f t="shared" si="0"/>
        <v>15</v>
      </c>
      <c r="B18" s="320">
        <v>3369</v>
      </c>
      <c r="C18" s="305" t="s">
        <v>2068</v>
      </c>
      <c r="D18" s="306">
        <v>43690</v>
      </c>
      <c r="E18" s="307" t="s">
        <v>2083</v>
      </c>
    </row>
    <row r="19" spans="1:5" x14ac:dyDescent="0.25">
      <c r="A19" s="319">
        <f t="shared" si="0"/>
        <v>16</v>
      </c>
      <c r="B19" s="320">
        <v>3385</v>
      </c>
      <c r="C19" s="305" t="s">
        <v>2068</v>
      </c>
      <c r="D19" s="306">
        <v>43697</v>
      </c>
      <c r="E19" s="307" t="s">
        <v>2084</v>
      </c>
    </row>
    <row r="20" spans="1:5" x14ac:dyDescent="0.25">
      <c r="A20" s="319">
        <f t="shared" si="0"/>
        <v>17</v>
      </c>
      <c r="B20" s="320">
        <v>3404</v>
      </c>
      <c r="C20" s="305" t="s">
        <v>2068</v>
      </c>
      <c r="D20" s="306">
        <v>43704</v>
      </c>
      <c r="E20" s="307" t="s">
        <v>2085</v>
      </c>
    </row>
    <row r="21" spans="1:5" x14ac:dyDescent="0.25">
      <c r="A21" s="319">
        <f t="shared" si="0"/>
        <v>18</v>
      </c>
      <c r="B21" s="320">
        <v>3425</v>
      </c>
      <c r="C21" s="305" t="s">
        <v>2068</v>
      </c>
      <c r="D21" s="306">
        <v>43711</v>
      </c>
      <c r="E21" s="307" t="s">
        <v>2086</v>
      </c>
    </row>
    <row r="22" spans="1:5" x14ac:dyDescent="0.25">
      <c r="A22" s="319">
        <f t="shared" si="0"/>
        <v>19</v>
      </c>
      <c r="B22" s="320">
        <v>3447</v>
      </c>
      <c r="C22" s="305" t="s">
        <v>2068</v>
      </c>
      <c r="D22" s="306">
        <v>43718</v>
      </c>
      <c r="E22" s="307" t="s">
        <v>2087</v>
      </c>
    </row>
    <row r="23" spans="1:5" x14ac:dyDescent="0.25">
      <c r="A23" s="319">
        <f t="shared" si="0"/>
        <v>20</v>
      </c>
      <c r="B23" s="320">
        <v>3504</v>
      </c>
      <c r="C23" s="305" t="s">
        <v>2068</v>
      </c>
      <c r="D23" s="306">
        <v>43739</v>
      </c>
      <c r="E23" s="307" t="s">
        <v>2088</v>
      </c>
    </row>
    <row r="24" spans="1:5" x14ac:dyDescent="0.25">
      <c r="A24" s="319">
        <f t="shared" si="0"/>
        <v>21</v>
      </c>
      <c r="B24" s="320">
        <v>3539</v>
      </c>
      <c r="C24" s="305" t="s">
        <v>2068</v>
      </c>
      <c r="D24" s="306">
        <v>43753</v>
      </c>
      <c r="E24" s="307" t="s">
        <v>2088</v>
      </c>
    </row>
    <row r="25" spans="1:5" x14ac:dyDescent="0.25">
      <c r="A25" s="319">
        <f t="shared" si="0"/>
        <v>22</v>
      </c>
      <c r="B25" s="320">
        <v>3559</v>
      </c>
      <c r="C25" s="305" t="s">
        <v>2068</v>
      </c>
      <c r="D25" s="306">
        <v>43760</v>
      </c>
      <c r="E25" s="307" t="s">
        <v>2089</v>
      </c>
    </row>
    <row r="26" spans="1:5" x14ac:dyDescent="0.25">
      <c r="A26" s="319">
        <f t="shared" si="0"/>
        <v>23</v>
      </c>
      <c r="B26" s="320">
        <v>3594</v>
      </c>
      <c r="C26" s="305" t="s">
        <v>2068</v>
      </c>
      <c r="D26" s="306">
        <v>43774</v>
      </c>
      <c r="E26" s="307" t="s">
        <v>2090</v>
      </c>
    </row>
    <row r="27" spans="1:5" x14ac:dyDescent="0.25">
      <c r="A27" s="319">
        <f t="shared" si="0"/>
        <v>24</v>
      </c>
      <c r="B27" s="320">
        <v>3634</v>
      </c>
      <c r="C27" s="305" t="s">
        <v>2068</v>
      </c>
      <c r="D27" s="306">
        <v>43788</v>
      </c>
      <c r="E27" s="307" t="s">
        <v>2091</v>
      </c>
    </row>
    <row r="28" spans="1:5" x14ac:dyDescent="0.25">
      <c r="A28" s="319">
        <f t="shared" si="0"/>
        <v>25</v>
      </c>
      <c r="B28" s="320">
        <v>3665</v>
      </c>
      <c r="C28" s="305" t="s">
        <v>2068</v>
      </c>
      <c r="D28" s="306">
        <v>43802</v>
      </c>
      <c r="E28" s="307" t="s">
        <v>2092</v>
      </c>
    </row>
    <row r="29" spans="1:5" ht="15.75" thickBot="1" x14ac:dyDescent="0.3">
      <c r="A29" s="321">
        <f t="shared" si="0"/>
        <v>26</v>
      </c>
      <c r="B29" s="322">
        <v>3699</v>
      </c>
      <c r="C29" s="310" t="s">
        <v>2068</v>
      </c>
      <c r="D29" s="311">
        <v>43816</v>
      </c>
      <c r="E29" s="312" t="s">
        <v>2093</v>
      </c>
    </row>
  </sheetData>
  <mergeCells count="2">
    <mergeCell ref="A1:E1"/>
    <mergeCell ref="A2:E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G6" sqref="G6"/>
    </sheetView>
  </sheetViews>
  <sheetFormatPr baseColWidth="10" defaultRowHeight="15" x14ac:dyDescent="0.25"/>
  <cols>
    <col min="1" max="1" width="4" style="293" customWidth="1"/>
    <col min="2" max="2" width="10.5703125" style="313" bestFit="1" customWidth="1"/>
    <col min="3" max="3" width="33.7109375" style="293" customWidth="1"/>
    <col min="4" max="4" width="11.42578125" style="293"/>
    <col min="5" max="5" width="71.140625" style="293" bestFit="1" customWidth="1"/>
    <col min="6" max="16384" width="11.42578125" style="293"/>
  </cols>
  <sheetData>
    <row r="1" spans="1:5" ht="78.75" customHeight="1" x14ac:dyDescent="0.25">
      <c r="A1" s="409" t="s">
        <v>2094</v>
      </c>
      <c r="B1" s="410"/>
      <c r="C1" s="410"/>
      <c r="D1" s="410"/>
      <c r="E1" s="411"/>
    </row>
    <row r="2" spans="1:5" x14ac:dyDescent="0.25">
      <c r="A2" s="394">
        <v>2019</v>
      </c>
      <c r="B2" s="395"/>
      <c r="C2" s="395"/>
      <c r="D2" s="395"/>
      <c r="E2" s="396"/>
    </row>
    <row r="3" spans="1:5" s="313" customFormat="1" ht="18.75" x14ac:dyDescent="0.3">
      <c r="A3" s="330" t="s">
        <v>50</v>
      </c>
      <c r="B3" s="316" t="s">
        <v>1397</v>
      </c>
      <c r="C3" s="316" t="s">
        <v>1396</v>
      </c>
      <c r="D3" s="316" t="s">
        <v>1395</v>
      </c>
      <c r="E3" s="318" t="s">
        <v>1394</v>
      </c>
    </row>
    <row r="4" spans="1:5" x14ac:dyDescent="0.25">
      <c r="A4" s="319">
        <v>1</v>
      </c>
      <c r="B4" s="320">
        <v>2837</v>
      </c>
      <c r="C4" s="305" t="s">
        <v>2095</v>
      </c>
      <c r="D4" s="306">
        <v>43502</v>
      </c>
      <c r="E4" s="307" t="s">
        <v>2096</v>
      </c>
    </row>
    <row r="5" spans="1:5" x14ac:dyDescent="0.25">
      <c r="A5" s="319">
        <f>+A4+1</f>
        <v>2</v>
      </c>
      <c r="B5" s="320">
        <v>2854</v>
      </c>
      <c r="C5" s="305" t="s">
        <v>2095</v>
      </c>
      <c r="D5" s="306">
        <v>43509</v>
      </c>
      <c r="E5" s="307" t="s">
        <v>2097</v>
      </c>
    </row>
    <row r="6" spans="1:5" x14ac:dyDescent="0.25">
      <c r="A6" s="319">
        <f t="shared" ref="A6:A33" si="0">+A5+1</f>
        <v>3</v>
      </c>
      <c r="B6" s="320">
        <v>2899</v>
      </c>
      <c r="C6" s="305" t="s">
        <v>2095</v>
      </c>
      <c r="D6" s="306">
        <v>43523</v>
      </c>
      <c r="E6" s="307" t="s">
        <v>2098</v>
      </c>
    </row>
    <row r="7" spans="1:5" x14ac:dyDescent="0.25">
      <c r="A7" s="319">
        <f t="shared" si="0"/>
        <v>4</v>
      </c>
      <c r="B7" s="320">
        <v>2918</v>
      </c>
      <c r="C7" s="305" t="s">
        <v>2095</v>
      </c>
      <c r="D7" s="306">
        <v>43530</v>
      </c>
      <c r="E7" s="307" t="s">
        <v>2099</v>
      </c>
    </row>
    <row r="8" spans="1:5" x14ac:dyDescent="0.25">
      <c r="A8" s="319">
        <f t="shared" si="0"/>
        <v>5</v>
      </c>
      <c r="B8" s="320">
        <v>2920</v>
      </c>
      <c r="C8" s="305" t="s">
        <v>2095</v>
      </c>
      <c r="D8" s="306">
        <v>43530</v>
      </c>
      <c r="E8" s="307" t="s">
        <v>2100</v>
      </c>
    </row>
    <row r="9" spans="1:5" x14ac:dyDescent="0.25">
      <c r="A9" s="319">
        <f t="shared" si="0"/>
        <v>6</v>
      </c>
      <c r="B9" s="320">
        <v>2946</v>
      </c>
      <c r="C9" s="305" t="s">
        <v>2095</v>
      </c>
      <c r="D9" s="306">
        <v>43537</v>
      </c>
      <c r="E9" s="307" t="s">
        <v>2101</v>
      </c>
    </row>
    <row r="10" spans="1:5" x14ac:dyDescent="0.25">
      <c r="A10" s="319">
        <f t="shared" si="0"/>
        <v>7</v>
      </c>
      <c r="B10" s="320">
        <v>2965</v>
      </c>
      <c r="C10" s="305" t="s">
        <v>2095</v>
      </c>
      <c r="D10" s="306">
        <v>43544</v>
      </c>
      <c r="E10" s="307" t="s">
        <v>2102</v>
      </c>
    </row>
    <row r="11" spans="1:5" x14ac:dyDescent="0.25">
      <c r="A11" s="319">
        <f t="shared" si="0"/>
        <v>8</v>
      </c>
      <c r="B11" s="320">
        <v>3001</v>
      </c>
      <c r="C11" s="305" t="s">
        <v>2095</v>
      </c>
      <c r="D11" s="306">
        <v>43558</v>
      </c>
      <c r="E11" s="307" t="s">
        <v>2103</v>
      </c>
    </row>
    <row r="12" spans="1:5" x14ac:dyDescent="0.25">
      <c r="A12" s="319">
        <f t="shared" si="0"/>
        <v>9</v>
      </c>
      <c r="B12" s="320">
        <v>3041</v>
      </c>
      <c r="C12" s="305" t="s">
        <v>2095</v>
      </c>
      <c r="D12" s="306">
        <v>43572</v>
      </c>
      <c r="E12" s="307" t="s">
        <v>2104</v>
      </c>
    </row>
    <row r="13" spans="1:5" x14ac:dyDescent="0.25">
      <c r="A13" s="319">
        <f t="shared" si="0"/>
        <v>10</v>
      </c>
      <c r="B13" s="320">
        <v>3055</v>
      </c>
      <c r="C13" s="305" t="s">
        <v>2095</v>
      </c>
      <c r="D13" s="306">
        <v>43579</v>
      </c>
      <c r="E13" s="307" t="s">
        <v>2105</v>
      </c>
    </row>
    <row r="14" spans="1:5" x14ac:dyDescent="0.25">
      <c r="A14" s="319">
        <f t="shared" si="0"/>
        <v>11</v>
      </c>
      <c r="B14" s="320">
        <v>3117</v>
      </c>
      <c r="C14" s="305" t="s">
        <v>2095</v>
      </c>
      <c r="D14" s="306">
        <v>43600</v>
      </c>
      <c r="E14" s="307" t="s">
        <v>2106</v>
      </c>
    </row>
    <row r="15" spans="1:5" x14ac:dyDescent="0.25">
      <c r="A15" s="319">
        <f t="shared" si="0"/>
        <v>12</v>
      </c>
      <c r="B15" s="320">
        <v>3133</v>
      </c>
      <c r="C15" s="305" t="s">
        <v>2095</v>
      </c>
      <c r="D15" s="306">
        <v>43607</v>
      </c>
      <c r="E15" s="307" t="s">
        <v>2107</v>
      </c>
    </row>
    <row r="16" spans="1:5" x14ac:dyDescent="0.25">
      <c r="A16" s="319">
        <f t="shared" si="0"/>
        <v>13</v>
      </c>
      <c r="B16" s="320">
        <v>3174</v>
      </c>
      <c r="C16" s="305" t="s">
        <v>2095</v>
      </c>
      <c r="D16" s="306">
        <v>43621</v>
      </c>
      <c r="E16" s="307" t="s">
        <v>2108</v>
      </c>
    </row>
    <row r="17" spans="1:5" x14ac:dyDescent="0.25">
      <c r="A17" s="319">
        <f t="shared" si="0"/>
        <v>14</v>
      </c>
      <c r="B17" s="320">
        <v>3212</v>
      </c>
      <c r="C17" s="305" t="s">
        <v>2095</v>
      </c>
      <c r="D17" s="306">
        <v>43635</v>
      </c>
      <c r="E17" s="307" t="s">
        <v>2109</v>
      </c>
    </row>
    <row r="18" spans="1:5" x14ac:dyDescent="0.25">
      <c r="A18" s="319">
        <f t="shared" si="0"/>
        <v>15</v>
      </c>
      <c r="B18" s="320">
        <v>3290</v>
      </c>
      <c r="C18" s="305" t="s">
        <v>2095</v>
      </c>
      <c r="D18" s="306">
        <v>43663</v>
      </c>
      <c r="E18" s="307" t="s">
        <v>2110</v>
      </c>
    </row>
    <row r="19" spans="1:5" x14ac:dyDescent="0.25">
      <c r="A19" s="319">
        <f t="shared" si="0"/>
        <v>16</v>
      </c>
      <c r="B19" s="320">
        <v>3308</v>
      </c>
      <c r="C19" s="305" t="s">
        <v>2095</v>
      </c>
      <c r="D19" s="306">
        <v>43670</v>
      </c>
      <c r="E19" s="307" t="s">
        <v>2111</v>
      </c>
    </row>
    <row r="20" spans="1:5" x14ac:dyDescent="0.25">
      <c r="A20" s="319">
        <f t="shared" si="0"/>
        <v>17</v>
      </c>
      <c r="B20" s="320">
        <v>3333</v>
      </c>
      <c r="C20" s="305" t="s">
        <v>2095</v>
      </c>
      <c r="D20" s="306">
        <v>43677</v>
      </c>
      <c r="E20" s="307" t="s">
        <v>2112</v>
      </c>
    </row>
    <row r="21" spans="1:5" x14ac:dyDescent="0.25">
      <c r="A21" s="319">
        <f t="shared" si="0"/>
        <v>18</v>
      </c>
      <c r="B21" s="320">
        <v>3372</v>
      </c>
      <c r="C21" s="305" t="s">
        <v>2095</v>
      </c>
      <c r="D21" s="306">
        <v>43691</v>
      </c>
      <c r="E21" s="307" t="s">
        <v>2113</v>
      </c>
    </row>
    <row r="22" spans="1:5" x14ac:dyDescent="0.25">
      <c r="A22" s="319">
        <f t="shared" si="0"/>
        <v>19</v>
      </c>
      <c r="B22" s="320">
        <v>3408</v>
      </c>
      <c r="C22" s="305" t="s">
        <v>2095</v>
      </c>
      <c r="D22" s="306">
        <v>43705</v>
      </c>
      <c r="E22" s="307" t="s">
        <v>2114</v>
      </c>
    </row>
    <row r="23" spans="1:5" x14ac:dyDescent="0.25">
      <c r="A23" s="319">
        <f t="shared" si="0"/>
        <v>20</v>
      </c>
      <c r="B23" s="320">
        <v>3433</v>
      </c>
      <c r="C23" s="305" t="s">
        <v>2095</v>
      </c>
      <c r="D23" s="306">
        <v>43712</v>
      </c>
      <c r="E23" s="307" t="s">
        <v>2115</v>
      </c>
    </row>
    <row r="24" spans="1:5" x14ac:dyDescent="0.25">
      <c r="A24" s="319">
        <f t="shared" si="0"/>
        <v>21</v>
      </c>
      <c r="B24" s="320">
        <v>3449</v>
      </c>
      <c r="C24" s="305" t="s">
        <v>2095</v>
      </c>
      <c r="D24" s="306">
        <v>43719</v>
      </c>
      <c r="E24" s="307" t="s">
        <v>2116</v>
      </c>
    </row>
    <row r="25" spans="1:5" x14ac:dyDescent="0.25">
      <c r="A25" s="319">
        <f t="shared" si="0"/>
        <v>22</v>
      </c>
      <c r="B25" s="320">
        <v>3471</v>
      </c>
      <c r="C25" s="305" t="s">
        <v>2095</v>
      </c>
      <c r="D25" s="306">
        <v>43726</v>
      </c>
      <c r="E25" s="307" t="s">
        <v>2117</v>
      </c>
    </row>
    <row r="26" spans="1:5" x14ac:dyDescent="0.25">
      <c r="A26" s="319">
        <f t="shared" si="0"/>
        <v>23</v>
      </c>
      <c r="B26" s="320">
        <v>3526</v>
      </c>
      <c r="C26" s="305" t="s">
        <v>2095</v>
      </c>
      <c r="D26" s="306">
        <v>43747</v>
      </c>
      <c r="E26" s="307" t="s">
        <v>2118</v>
      </c>
    </row>
    <row r="27" spans="1:5" x14ac:dyDescent="0.25">
      <c r="A27" s="319">
        <f t="shared" si="0"/>
        <v>24</v>
      </c>
      <c r="B27" s="320">
        <v>3542</v>
      </c>
      <c r="C27" s="305" t="s">
        <v>2095</v>
      </c>
      <c r="D27" s="306">
        <v>43754</v>
      </c>
      <c r="E27" s="307" t="s">
        <v>2119</v>
      </c>
    </row>
    <row r="28" spans="1:5" x14ac:dyDescent="0.25">
      <c r="A28" s="319">
        <f t="shared" si="0"/>
        <v>25</v>
      </c>
      <c r="B28" s="320">
        <v>3587</v>
      </c>
      <c r="C28" s="305" t="s">
        <v>2095</v>
      </c>
      <c r="D28" s="306">
        <v>43768</v>
      </c>
      <c r="E28" s="307" t="s">
        <v>2120</v>
      </c>
    </row>
    <row r="29" spans="1:5" x14ac:dyDescent="0.25">
      <c r="A29" s="319">
        <f t="shared" si="0"/>
        <v>26</v>
      </c>
      <c r="B29" s="320">
        <v>2598</v>
      </c>
      <c r="C29" s="305" t="s">
        <v>2095</v>
      </c>
      <c r="D29" s="306">
        <v>43775</v>
      </c>
      <c r="E29" s="307" t="s">
        <v>2121</v>
      </c>
    </row>
    <row r="30" spans="1:5" x14ac:dyDescent="0.25">
      <c r="A30" s="319">
        <f t="shared" si="0"/>
        <v>27</v>
      </c>
      <c r="B30" s="320">
        <v>3639</v>
      </c>
      <c r="C30" s="305" t="s">
        <v>2095</v>
      </c>
      <c r="D30" s="306">
        <v>43789</v>
      </c>
      <c r="E30" s="307" t="s">
        <v>2122</v>
      </c>
    </row>
    <row r="31" spans="1:5" x14ac:dyDescent="0.25">
      <c r="A31" s="319">
        <f t="shared" si="0"/>
        <v>28</v>
      </c>
      <c r="B31" s="320">
        <v>3668</v>
      </c>
      <c r="C31" s="305" t="s">
        <v>2095</v>
      </c>
      <c r="D31" s="306">
        <v>43803</v>
      </c>
      <c r="E31" s="307" t="s">
        <v>2123</v>
      </c>
    </row>
    <row r="32" spans="1:5" x14ac:dyDescent="0.25">
      <c r="A32" s="319">
        <f t="shared" si="0"/>
        <v>29</v>
      </c>
      <c r="B32" s="320">
        <v>3683</v>
      </c>
      <c r="C32" s="305" t="s">
        <v>2095</v>
      </c>
      <c r="D32" s="306">
        <v>43810</v>
      </c>
      <c r="E32" s="307" t="s">
        <v>2124</v>
      </c>
    </row>
    <row r="33" spans="1:5" ht="15.75" thickBot="1" x14ac:dyDescent="0.3">
      <c r="A33" s="321">
        <f t="shared" si="0"/>
        <v>30</v>
      </c>
      <c r="B33" s="322">
        <v>3702</v>
      </c>
      <c r="C33" s="310" t="s">
        <v>2095</v>
      </c>
      <c r="D33" s="311">
        <v>43817</v>
      </c>
      <c r="E33" s="312" t="s">
        <v>2125</v>
      </c>
    </row>
  </sheetData>
  <mergeCells count="2">
    <mergeCell ref="A1:E1"/>
    <mergeCell ref="A2:E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G6" sqref="G6"/>
    </sheetView>
  </sheetViews>
  <sheetFormatPr baseColWidth="10" defaultRowHeight="15" x14ac:dyDescent="0.25"/>
  <cols>
    <col min="1" max="1" width="5" style="293" bestFit="1" customWidth="1"/>
    <col min="2" max="2" width="11.42578125" style="293"/>
    <col min="3" max="3" width="15.28515625" style="293" bestFit="1" customWidth="1"/>
    <col min="4" max="4" width="11.42578125" style="293"/>
    <col min="5" max="5" width="75.85546875" style="293" bestFit="1" customWidth="1"/>
    <col min="6" max="16384" width="11.42578125" style="293"/>
  </cols>
  <sheetData>
    <row r="1" spans="1:5" s="313" customFormat="1" ht="18.75" x14ac:dyDescent="0.3">
      <c r="A1" s="340" t="s">
        <v>50</v>
      </c>
      <c r="B1" s="341" t="s">
        <v>1567</v>
      </c>
      <c r="C1" s="341" t="s">
        <v>1396</v>
      </c>
      <c r="D1" s="341" t="s">
        <v>1395</v>
      </c>
      <c r="E1" s="297" t="s">
        <v>1394</v>
      </c>
    </row>
    <row r="2" spans="1:5" x14ac:dyDescent="0.25">
      <c r="A2" s="342">
        <v>2019</v>
      </c>
      <c r="B2" s="343"/>
      <c r="C2" s="343"/>
      <c r="D2" s="343"/>
      <c r="E2" s="344"/>
    </row>
    <row r="3" spans="1:5" x14ac:dyDescent="0.25">
      <c r="A3" s="324">
        <v>1</v>
      </c>
      <c r="B3" s="305">
        <v>3579</v>
      </c>
      <c r="C3" s="305" t="s">
        <v>2126</v>
      </c>
      <c r="D3" s="306">
        <v>43773</v>
      </c>
      <c r="E3" s="307" t="s">
        <v>2127</v>
      </c>
    </row>
    <row r="4" spans="1:5" x14ac:dyDescent="0.25">
      <c r="A4" s="324">
        <v>2</v>
      </c>
      <c r="B4" s="305">
        <v>3580</v>
      </c>
      <c r="C4" s="305" t="s">
        <v>2126</v>
      </c>
      <c r="D4" s="306">
        <v>43780</v>
      </c>
      <c r="E4" s="307" t="s">
        <v>2128</v>
      </c>
    </row>
    <row r="5" spans="1:5" x14ac:dyDescent="0.25">
      <c r="A5" s="324">
        <v>3</v>
      </c>
      <c r="B5" s="305">
        <v>3627</v>
      </c>
      <c r="C5" s="305" t="s">
        <v>2126</v>
      </c>
      <c r="D5" s="306">
        <v>43787</v>
      </c>
      <c r="E5" s="307" t="s">
        <v>2129</v>
      </c>
    </row>
    <row r="6" spans="1:5" x14ac:dyDescent="0.25">
      <c r="A6" s="324">
        <v>4</v>
      </c>
      <c r="B6" s="305">
        <v>3645</v>
      </c>
      <c r="C6" s="305" t="s">
        <v>2126</v>
      </c>
      <c r="D6" s="306">
        <v>43794</v>
      </c>
      <c r="E6" s="307" t="s">
        <v>2130</v>
      </c>
    </row>
    <row r="7" spans="1:5" x14ac:dyDescent="0.25">
      <c r="A7" s="324">
        <v>5</v>
      </c>
      <c r="B7" s="305">
        <v>3660</v>
      </c>
      <c r="C7" s="305" t="s">
        <v>2126</v>
      </c>
      <c r="D7" s="306">
        <v>43801</v>
      </c>
      <c r="E7" s="307" t="s">
        <v>2131</v>
      </c>
    </row>
    <row r="8" spans="1:5" x14ac:dyDescent="0.25">
      <c r="A8" s="324">
        <v>6</v>
      </c>
      <c r="B8" s="305">
        <v>3693</v>
      </c>
      <c r="C8" s="305" t="s">
        <v>2126</v>
      </c>
      <c r="D8" s="306">
        <v>43815</v>
      </c>
      <c r="E8" s="307" t="s">
        <v>2132</v>
      </c>
    </row>
    <row r="9" spans="1:5" ht="15.75" thickBot="1" x14ac:dyDescent="0.3">
      <c r="A9" s="336">
        <v>7</v>
      </c>
      <c r="B9" s="310">
        <v>3708</v>
      </c>
      <c r="C9" s="310" t="s">
        <v>2126</v>
      </c>
      <c r="D9" s="311">
        <v>43822</v>
      </c>
      <c r="E9" s="312" t="s">
        <v>2133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G6" sqref="G6"/>
    </sheetView>
  </sheetViews>
  <sheetFormatPr baseColWidth="10" defaultRowHeight="15" x14ac:dyDescent="0.25"/>
  <cols>
    <col min="1" max="1" width="4" style="313" customWidth="1"/>
    <col min="2" max="2" width="10.5703125" style="313" bestFit="1" customWidth="1"/>
    <col min="3" max="3" width="15.28515625" style="293" bestFit="1" customWidth="1"/>
    <col min="4" max="4" width="10.140625" style="293" bestFit="1" customWidth="1"/>
    <col min="5" max="5" width="36.42578125" style="293" bestFit="1" customWidth="1"/>
    <col min="6" max="16384" width="11.42578125" style="293"/>
  </cols>
  <sheetData>
    <row r="1" spans="1:5" ht="80.25" customHeight="1" x14ac:dyDescent="0.25">
      <c r="A1" s="409" t="s">
        <v>2134</v>
      </c>
      <c r="B1" s="410"/>
      <c r="C1" s="410"/>
      <c r="D1" s="410"/>
      <c r="E1" s="411"/>
    </row>
    <row r="2" spans="1:5" x14ac:dyDescent="0.25">
      <c r="A2" s="394">
        <v>2019</v>
      </c>
      <c r="B2" s="395"/>
      <c r="C2" s="395"/>
      <c r="D2" s="395"/>
      <c r="E2" s="396"/>
    </row>
    <row r="3" spans="1:5" ht="18.75" x14ac:dyDescent="0.3">
      <c r="A3" s="330" t="s">
        <v>50</v>
      </c>
      <c r="B3" s="316" t="s">
        <v>1397</v>
      </c>
      <c r="C3" s="317" t="s">
        <v>1396</v>
      </c>
      <c r="D3" s="317" t="s">
        <v>1395</v>
      </c>
      <c r="E3" s="327" t="s">
        <v>1394</v>
      </c>
    </row>
    <row r="4" spans="1:5" x14ac:dyDescent="0.25">
      <c r="A4" s="303">
        <v>1</v>
      </c>
      <c r="B4" s="320">
        <v>2825</v>
      </c>
      <c r="C4" s="305" t="s">
        <v>2135</v>
      </c>
      <c r="D4" s="306">
        <v>43495</v>
      </c>
      <c r="E4" s="307" t="s">
        <v>2136</v>
      </c>
    </row>
    <row r="5" spans="1:5" x14ac:dyDescent="0.25">
      <c r="A5" s="303">
        <f>+A4+1</f>
        <v>2</v>
      </c>
      <c r="B5" s="320">
        <v>2838</v>
      </c>
      <c r="C5" s="305" t="s">
        <v>2135</v>
      </c>
      <c r="D5" s="306">
        <v>43502</v>
      </c>
      <c r="E5" s="307" t="s">
        <v>2137</v>
      </c>
    </row>
    <row r="6" spans="1:5" x14ac:dyDescent="0.25">
      <c r="A6" s="303">
        <f t="shared" ref="A6:A32" si="0">+A5+1</f>
        <v>3</v>
      </c>
      <c r="B6" s="320">
        <v>2856</v>
      </c>
      <c r="C6" s="305" t="s">
        <v>2135</v>
      </c>
      <c r="D6" s="306">
        <v>43509</v>
      </c>
      <c r="E6" s="307" t="s">
        <v>2137</v>
      </c>
    </row>
    <row r="7" spans="1:5" x14ac:dyDescent="0.25">
      <c r="A7" s="303">
        <f t="shared" si="0"/>
        <v>4</v>
      </c>
      <c r="B7" s="320">
        <v>2880</v>
      </c>
      <c r="C7" s="305" t="s">
        <v>2135</v>
      </c>
      <c r="D7" s="306">
        <v>43516</v>
      </c>
      <c r="E7" s="307" t="s">
        <v>2137</v>
      </c>
    </row>
    <row r="8" spans="1:5" x14ac:dyDescent="0.25">
      <c r="A8" s="303">
        <f t="shared" si="0"/>
        <v>5</v>
      </c>
      <c r="B8" s="320">
        <v>2902</v>
      </c>
      <c r="C8" s="305" t="s">
        <v>2138</v>
      </c>
      <c r="D8" s="306">
        <v>43523</v>
      </c>
      <c r="E8" s="307" t="s">
        <v>2139</v>
      </c>
    </row>
    <row r="9" spans="1:5" x14ac:dyDescent="0.25">
      <c r="A9" s="303">
        <f t="shared" si="0"/>
        <v>6</v>
      </c>
      <c r="B9" s="320">
        <v>2924</v>
      </c>
      <c r="C9" s="305" t="s">
        <v>2135</v>
      </c>
      <c r="D9" s="306">
        <v>43530</v>
      </c>
      <c r="E9" s="307" t="s">
        <v>2140</v>
      </c>
    </row>
    <row r="10" spans="1:5" x14ac:dyDescent="0.25">
      <c r="A10" s="303">
        <f t="shared" si="0"/>
        <v>7</v>
      </c>
      <c r="B10" s="320">
        <v>2950</v>
      </c>
      <c r="C10" s="305" t="s">
        <v>2135</v>
      </c>
      <c r="D10" s="306">
        <v>43537</v>
      </c>
      <c r="E10" s="307" t="s">
        <v>2141</v>
      </c>
    </row>
    <row r="11" spans="1:5" x14ac:dyDescent="0.25">
      <c r="A11" s="303">
        <f t="shared" si="0"/>
        <v>8</v>
      </c>
      <c r="B11" s="320">
        <v>2985</v>
      </c>
      <c r="C11" s="305" t="s">
        <v>2135</v>
      </c>
      <c r="D11" s="306">
        <v>43551</v>
      </c>
      <c r="E11" s="307" t="s">
        <v>2142</v>
      </c>
    </row>
    <row r="12" spans="1:5" x14ac:dyDescent="0.25">
      <c r="A12" s="303">
        <f t="shared" si="0"/>
        <v>9</v>
      </c>
      <c r="B12" s="320">
        <v>3019</v>
      </c>
      <c r="C12" s="305" t="s">
        <v>2135</v>
      </c>
      <c r="D12" s="306">
        <v>43565</v>
      </c>
      <c r="E12" s="307" t="s">
        <v>2143</v>
      </c>
    </row>
    <row r="13" spans="1:5" x14ac:dyDescent="0.25">
      <c r="A13" s="303">
        <f t="shared" si="0"/>
        <v>10</v>
      </c>
      <c r="B13" s="320">
        <v>3057</v>
      </c>
      <c r="C13" s="305" t="s">
        <v>2135</v>
      </c>
      <c r="D13" s="306">
        <v>43579</v>
      </c>
      <c r="E13" s="307" t="s">
        <v>2144</v>
      </c>
    </row>
    <row r="14" spans="1:5" x14ac:dyDescent="0.25">
      <c r="A14" s="303">
        <f t="shared" si="0"/>
        <v>11</v>
      </c>
      <c r="B14" s="320">
        <v>3095</v>
      </c>
      <c r="C14" s="305" t="s">
        <v>2135</v>
      </c>
      <c r="D14" s="306">
        <v>43593</v>
      </c>
      <c r="E14" s="307" t="s">
        <v>2145</v>
      </c>
    </row>
    <row r="15" spans="1:5" x14ac:dyDescent="0.25">
      <c r="A15" s="303">
        <f t="shared" si="0"/>
        <v>12</v>
      </c>
      <c r="B15" s="320">
        <v>3115</v>
      </c>
      <c r="C15" s="305" t="s">
        <v>2135</v>
      </c>
      <c r="D15" s="306">
        <v>43600</v>
      </c>
      <c r="E15" s="307" t="s">
        <v>2146</v>
      </c>
    </row>
    <row r="16" spans="1:5" x14ac:dyDescent="0.25">
      <c r="A16" s="303">
        <f t="shared" si="0"/>
        <v>13</v>
      </c>
      <c r="B16" s="320">
        <v>3134</v>
      </c>
      <c r="C16" s="305" t="s">
        <v>2135</v>
      </c>
      <c r="D16" s="306">
        <v>43607</v>
      </c>
      <c r="E16" s="307" t="s">
        <v>2147</v>
      </c>
    </row>
    <row r="17" spans="1:5" x14ac:dyDescent="0.25">
      <c r="A17" s="303">
        <f t="shared" si="0"/>
        <v>14</v>
      </c>
      <c r="B17" s="320">
        <v>3158</v>
      </c>
      <c r="C17" s="305" t="s">
        <v>2135</v>
      </c>
      <c r="D17" s="306">
        <v>43614</v>
      </c>
      <c r="E17" s="307" t="s">
        <v>2148</v>
      </c>
    </row>
    <row r="18" spans="1:5" x14ac:dyDescent="0.25">
      <c r="A18" s="303">
        <f t="shared" si="0"/>
        <v>15</v>
      </c>
      <c r="B18" s="320">
        <v>3230</v>
      </c>
      <c r="C18" s="305" t="s">
        <v>2135</v>
      </c>
      <c r="D18" s="306">
        <v>43642</v>
      </c>
      <c r="E18" s="307" t="s">
        <v>2149</v>
      </c>
    </row>
    <row r="19" spans="1:5" x14ac:dyDescent="0.25">
      <c r="A19" s="303">
        <f t="shared" si="0"/>
        <v>16</v>
      </c>
      <c r="B19" s="320">
        <v>3246</v>
      </c>
      <c r="C19" s="305" t="s">
        <v>2135</v>
      </c>
      <c r="D19" s="306">
        <v>43649</v>
      </c>
      <c r="E19" s="307" t="s">
        <v>1886</v>
      </c>
    </row>
    <row r="20" spans="1:5" x14ac:dyDescent="0.25">
      <c r="A20" s="303">
        <f t="shared" si="0"/>
        <v>17</v>
      </c>
      <c r="B20" s="320">
        <v>3268</v>
      </c>
      <c r="C20" s="305" t="s">
        <v>2135</v>
      </c>
      <c r="D20" s="306">
        <v>43656</v>
      </c>
      <c r="E20" s="307" t="s">
        <v>1886</v>
      </c>
    </row>
    <row r="21" spans="1:5" x14ac:dyDescent="0.25">
      <c r="A21" s="303">
        <f t="shared" si="0"/>
        <v>18</v>
      </c>
      <c r="B21" s="320">
        <v>3289</v>
      </c>
      <c r="C21" s="305" t="s">
        <v>2135</v>
      </c>
      <c r="D21" s="306">
        <v>43663</v>
      </c>
      <c r="E21" s="307" t="s">
        <v>2150</v>
      </c>
    </row>
    <row r="22" spans="1:5" x14ac:dyDescent="0.25">
      <c r="A22" s="303">
        <f t="shared" si="0"/>
        <v>19</v>
      </c>
      <c r="B22" s="320">
        <v>3311</v>
      </c>
      <c r="C22" s="305" t="s">
        <v>2135</v>
      </c>
      <c r="D22" s="306">
        <v>43670</v>
      </c>
      <c r="E22" s="307" t="s">
        <v>1886</v>
      </c>
    </row>
    <row r="23" spans="1:5" x14ac:dyDescent="0.25">
      <c r="A23" s="303">
        <f t="shared" si="0"/>
        <v>20</v>
      </c>
      <c r="B23" s="320">
        <v>3409</v>
      </c>
      <c r="C23" s="305" t="s">
        <v>2135</v>
      </c>
      <c r="D23" s="306">
        <v>43705</v>
      </c>
      <c r="E23" s="307" t="s">
        <v>1886</v>
      </c>
    </row>
    <row r="24" spans="1:5" x14ac:dyDescent="0.25">
      <c r="A24" s="303">
        <f t="shared" si="0"/>
        <v>21</v>
      </c>
      <c r="B24" s="320">
        <v>3429</v>
      </c>
      <c r="C24" s="305" t="s">
        <v>2135</v>
      </c>
      <c r="D24" s="306">
        <v>43712</v>
      </c>
      <c r="E24" s="307" t="s">
        <v>2151</v>
      </c>
    </row>
    <row r="25" spans="1:5" x14ac:dyDescent="0.25">
      <c r="A25" s="303">
        <f t="shared" si="0"/>
        <v>22</v>
      </c>
      <c r="B25" s="320">
        <v>3451</v>
      </c>
      <c r="C25" s="305" t="s">
        <v>2135</v>
      </c>
      <c r="D25" s="306">
        <v>43719</v>
      </c>
      <c r="E25" s="307" t="s">
        <v>1886</v>
      </c>
    </row>
    <row r="26" spans="1:5" x14ac:dyDescent="0.25">
      <c r="A26" s="303">
        <f t="shared" si="0"/>
        <v>23</v>
      </c>
      <c r="B26" s="320">
        <v>3475</v>
      </c>
      <c r="C26" s="305" t="s">
        <v>2135</v>
      </c>
      <c r="D26" s="306">
        <v>43726</v>
      </c>
      <c r="E26" s="307" t="s">
        <v>2148</v>
      </c>
    </row>
    <row r="27" spans="1:5" x14ac:dyDescent="0.25">
      <c r="A27" s="303">
        <f t="shared" si="0"/>
        <v>24</v>
      </c>
      <c r="B27" s="320">
        <v>3507</v>
      </c>
      <c r="C27" s="305" t="s">
        <v>2135</v>
      </c>
      <c r="D27" s="306">
        <v>43740</v>
      </c>
      <c r="E27" s="307" t="s">
        <v>1886</v>
      </c>
    </row>
    <row r="28" spans="1:5" x14ac:dyDescent="0.25">
      <c r="A28" s="303">
        <f t="shared" si="0"/>
        <v>25</v>
      </c>
      <c r="B28" s="320">
        <v>3530</v>
      </c>
      <c r="C28" s="305" t="s">
        <v>2135</v>
      </c>
      <c r="D28" s="306">
        <v>43747</v>
      </c>
      <c r="E28" s="307" t="s">
        <v>2152</v>
      </c>
    </row>
    <row r="29" spans="1:5" x14ac:dyDescent="0.25">
      <c r="A29" s="303">
        <f t="shared" si="0"/>
        <v>26</v>
      </c>
      <c r="B29" s="320">
        <v>3566</v>
      </c>
      <c r="C29" s="305" t="s">
        <v>2135</v>
      </c>
      <c r="D29" s="306">
        <v>43761</v>
      </c>
      <c r="E29" s="307" t="s">
        <v>1886</v>
      </c>
    </row>
    <row r="30" spans="1:5" x14ac:dyDescent="0.25">
      <c r="A30" s="303">
        <f t="shared" si="0"/>
        <v>27</v>
      </c>
      <c r="B30" s="320">
        <v>3600</v>
      </c>
      <c r="C30" s="305" t="s">
        <v>2135</v>
      </c>
      <c r="D30" s="306">
        <v>43775</v>
      </c>
      <c r="E30" s="307" t="s">
        <v>1886</v>
      </c>
    </row>
    <row r="31" spans="1:5" x14ac:dyDescent="0.25">
      <c r="A31" s="303">
        <f t="shared" si="0"/>
        <v>28</v>
      </c>
      <c r="B31" s="320">
        <v>3617</v>
      </c>
      <c r="C31" s="305" t="s">
        <v>2135</v>
      </c>
      <c r="D31" s="306">
        <v>43782</v>
      </c>
      <c r="E31" s="307" t="s">
        <v>1886</v>
      </c>
    </row>
    <row r="32" spans="1:5" ht="15.75" thickBot="1" x14ac:dyDescent="0.3">
      <c r="A32" s="308">
        <f t="shared" si="0"/>
        <v>29</v>
      </c>
      <c r="B32" s="322">
        <v>3704</v>
      </c>
      <c r="C32" s="310" t="s">
        <v>2135</v>
      </c>
      <c r="D32" s="311">
        <v>43817</v>
      </c>
      <c r="E32" s="312" t="s">
        <v>1444</v>
      </c>
    </row>
  </sheetData>
  <mergeCells count="2">
    <mergeCell ref="A1:E1"/>
    <mergeCell ref="A2:E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G6" sqref="G6"/>
    </sheetView>
  </sheetViews>
  <sheetFormatPr baseColWidth="10" defaultRowHeight="15" x14ac:dyDescent="0.25"/>
  <cols>
    <col min="1" max="1" width="3" style="293" customWidth="1"/>
    <col min="2" max="2" width="10.5703125" style="313" bestFit="1" customWidth="1"/>
    <col min="3" max="3" width="23.42578125" style="293" bestFit="1" customWidth="1"/>
    <col min="4" max="4" width="10.140625" style="293" bestFit="1" customWidth="1"/>
    <col min="5" max="5" width="44.85546875" style="293" bestFit="1" customWidth="1"/>
    <col min="6" max="16384" width="11.42578125" style="293"/>
  </cols>
  <sheetData>
    <row r="1" spans="1:5" x14ac:dyDescent="0.25">
      <c r="A1" s="415">
        <v>2019</v>
      </c>
      <c r="B1" s="416"/>
      <c r="C1" s="416"/>
      <c r="D1" s="416"/>
      <c r="E1" s="417"/>
    </row>
    <row r="2" spans="1:5" ht="18.75" x14ac:dyDescent="0.3">
      <c r="A2" s="324" t="s">
        <v>50</v>
      </c>
      <c r="B2" s="316" t="s">
        <v>1397</v>
      </c>
      <c r="C2" s="317" t="s">
        <v>1396</v>
      </c>
      <c r="D2" s="317" t="s">
        <v>1395</v>
      </c>
      <c r="E2" s="327" t="s">
        <v>1394</v>
      </c>
    </row>
    <row r="3" spans="1:5" x14ac:dyDescent="0.25">
      <c r="A3" s="319">
        <v>1</v>
      </c>
      <c r="B3" s="320">
        <v>2904</v>
      </c>
      <c r="C3" s="305" t="s">
        <v>2153</v>
      </c>
      <c r="D3" s="306">
        <v>43524</v>
      </c>
      <c r="E3" s="307" t="s">
        <v>2154</v>
      </c>
    </row>
    <row r="4" spans="1:5" x14ac:dyDescent="0.25">
      <c r="A4" s="319">
        <f>+A3+1</f>
        <v>2</v>
      </c>
      <c r="B4" s="320">
        <v>2926</v>
      </c>
      <c r="C4" s="305" t="s">
        <v>2153</v>
      </c>
      <c r="D4" s="306">
        <v>43531</v>
      </c>
      <c r="E4" s="307" t="s">
        <v>2155</v>
      </c>
    </row>
    <row r="5" spans="1:5" x14ac:dyDescent="0.25">
      <c r="A5" s="319">
        <f t="shared" ref="A5:A28" si="0">+A4+1</f>
        <v>3</v>
      </c>
      <c r="B5" s="320">
        <v>2955</v>
      </c>
      <c r="C5" s="305" t="s">
        <v>2153</v>
      </c>
      <c r="D5" s="306">
        <v>43538</v>
      </c>
      <c r="E5" s="307" t="s">
        <v>2156</v>
      </c>
    </row>
    <row r="6" spans="1:5" x14ac:dyDescent="0.25">
      <c r="A6" s="319">
        <f t="shared" si="0"/>
        <v>4</v>
      </c>
      <c r="B6" s="320">
        <v>3007</v>
      </c>
      <c r="C6" s="305" t="s">
        <v>2153</v>
      </c>
      <c r="D6" s="306">
        <v>43559</v>
      </c>
      <c r="E6" s="307" t="s">
        <v>2157</v>
      </c>
    </row>
    <row r="7" spans="1:5" x14ac:dyDescent="0.25">
      <c r="A7" s="319">
        <f t="shared" si="0"/>
        <v>5</v>
      </c>
      <c r="B7" s="320">
        <v>3021</v>
      </c>
      <c r="C7" s="305" t="s">
        <v>2153</v>
      </c>
      <c r="D7" s="306">
        <v>43566</v>
      </c>
      <c r="E7" s="307" t="s">
        <v>2158</v>
      </c>
    </row>
    <row r="8" spans="1:5" x14ac:dyDescent="0.25">
      <c r="A8" s="319">
        <f t="shared" si="0"/>
        <v>6</v>
      </c>
      <c r="B8" s="320">
        <v>3100</v>
      </c>
      <c r="C8" s="305" t="s">
        <v>2153</v>
      </c>
      <c r="D8" s="306">
        <v>43594</v>
      </c>
      <c r="E8" s="307" t="s">
        <v>2159</v>
      </c>
    </row>
    <row r="9" spans="1:5" x14ac:dyDescent="0.25">
      <c r="A9" s="319">
        <f t="shared" si="0"/>
        <v>7</v>
      </c>
      <c r="B9" s="320">
        <v>3118</v>
      </c>
      <c r="C9" s="305" t="s">
        <v>2153</v>
      </c>
      <c r="D9" s="306">
        <v>43601</v>
      </c>
      <c r="E9" s="307" t="s">
        <v>2160</v>
      </c>
    </row>
    <row r="10" spans="1:5" x14ac:dyDescent="0.25">
      <c r="A10" s="319">
        <f t="shared" si="0"/>
        <v>8</v>
      </c>
      <c r="B10" s="320">
        <v>3140</v>
      </c>
      <c r="C10" s="305" t="s">
        <v>2153</v>
      </c>
      <c r="D10" s="306">
        <v>43608</v>
      </c>
      <c r="E10" s="307" t="s">
        <v>2161</v>
      </c>
    </row>
    <row r="11" spans="1:5" x14ac:dyDescent="0.25">
      <c r="A11" s="319">
        <f t="shared" si="0"/>
        <v>9</v>
      </c>
      <c r="B11" s="320">
        <v>3161</v>
      </c>
      <c r="C11" s="305" t="s">
        <v>2153</v>
      </c>
      <c r="D11" s="306">
        <v>43615</v>
      </c>
      <c r="E11" s="307" t="s">
        <v>2162</v>
      </c>
    </row>
    <row r="12" spans="1:5" x14ac:dyDescent="0.25">
      <c r="A12" s="319">
        <f t="shared" si="0"/>
        <v>10</v>
      </c>
      <c r="B12" s="320">
        <v>3183</v>
      </c>
      <c r="C12" s="305" t="s">
        <v>2153</v>
      </c>
      <c r="D12" s="306">
        <v>43622</v>
      </c>
      <c r="E12" s="307" t="s">
        <v>2163</v>
      </c>
    </row>
    <row r="13" spans="1:5" x14ac:dyDescent="0.25">
      <c r="A13" s="319">
        <f t="shared" si="0"/>
        <v>11</v>
      </c>
      <c r="B13" s="320">
        <v>3199</v>
      </c>
      <c r="C13" s="305" t="s">
        <v>2153</v>
      </c>
      <c r="D13" s="306">
        <v>43629</v>
      </c>
      <c r="E13" s="307" t="s">
        <v>2164</v>
      </c>
    </row>
    <row r="14" spans="1:5" x14ac:dyDescent="0.25">
      <c r="A14" s="319">
        <f t="shared" si="0"/>
        <v>12</v>
      </c>
      <c r="B14" s="320">
        <v>3251</v>
      </c>
      <c r="C14" s="305" t="s">
        <v>2153</v>
      </c>
      <c r="D14" s="306">
        <v>43650</v>
      </c>
      <c r="E14" s="307" t="s">
        <v>2165</v>
      </c>
    </row>
    <row r="15" spans="1:5" x14ac:dyDescent="0.25">
      <c r="A15" s="319">
        <f t="shared" si="0"/>
        <v>13</v>
      </c>
      <c r="B15" s="320">
        <v>3270</v>
      </c>
      <c r="C15" s="305" t="s">
        <v>2153</v>
      </c>
      <c r="D15" s="306">
        <v>43657</v>
      </c>
      <c r="E15" s="307" t="s">
        <v>2166</v>
      </c>
    </row>
    <row r="16" spans="1:5" x14ac:dyDescent="0.25">
      <c r="A16" s="319">
        <f t="shared" si="0"/>
        <v>14</v>
      </c>
      <c r="B16" s="320">
        <v>3294</v>
      </c>
      <c r="C16" s="305" t="s">
        <v>2153</v>
      </c>
      <c r="D16" s="306">
        <v>43664</v>
      </c>
      <c r="E16" s="307" t="s">
        <v>2167</v>
      </c>
    </row>
    <row r="17" spans="1:5" x14ac:dyDescent="0.25">
      <c r="A17" s="319">
        <f t="shared" si="0"/>
        <v>15</v>
      </c>
      <c r="B17" s="320">
        <v>3310</v>
      </c>
      <c r="C17" s="305" t="s">
        <v>2153</v>
      </c>
      <c r="D17" s="306">
        <v>43671</v>
      </c>
      <c r="E17" s="307" t="s">
        <v>2168</v>
      </c>
    </row>
    <row r="18" spans="1:5" x14ac:dyDescent="0.25">
      <c r="A18" s="319">
        <f t="shared" si="0"/>
        <v>16</v>
      </c>
      <c r="B18" s="320">
        <v>3337</v>
      </c>
      <c r="C18" s="305" t="s">
        <v>2153</v>
      </c>
      <c r="D18" s="306">
        <v>43678</v>
      </c>
      <c r="E18" s="307" t="s">
        <v>2169</v>
      </c>
    </row>
    <row r="19" spans="1:5" x14ac:dyDescent="0.25">
      <c r="A19" s="319">
        <f t="shared" si="0"/>
        <v>17</v>
      </c>
      <c r="B19" s="320">
        <v>3351</v>
      </c>
      <c r="C19" s="305" t="s">
        <v>2153</v>
      </c>
      <c r="D19" s="306">
        <v>43685</v>
      </c>
      <c r="E19" s="307" t="s">
        <v>2170</v>
      </c>
    </row>
    <row r="20" spans="1:5" x14ac:dyDescent="0.25">
      <c r="A20" s="319">
        <f t="shared" si="0"/>
        <v>18</v>
      </c>
      <c r="B20" s="320">
        <v>3377</v>
      </c>
      <c r="C20" s="305" t="s">
        <v>2153</v>
      </c>
      <c r="D20" s="306">
        <v>43692</v>
      </c>
      <c r="E20" s="307" t="s">
        <v>2171</v>
      </c>
    </row>
    <row r="21" spans="1:5" x14ac:dyDescent="0.25">
      <c r="A21" s="319">
        <f t="shared" si="0"/>
        <v>19</v>
      </c>
      <c r="B21" s="320">
        <v>3389</v>
      </c>
      <c r="C21" s="305" t="s">
        <v>2153</v>
      </c>
      <c r="D21" s="306">
        <v>43699</v>
      </c>
      <c r="E21" s="307" t="s">
        <v>2172</v>
      </c>
    </row>
    <row r="22" spans="1:5" x14ac:dyDescent="0.25">
      <c r="A22" s="319">
        <f t="shared" si="0"/>
        <v>20</v>
      </c>
      <c r="B22" s="320">
        <v>3412</v>
      </c>
      <c r="C22" s="305" t="s">
        <v>2153</v>
      </c>
      <c r="D22" s="306">
        <v>43706</v>
      </c>
      <c r="E22" s="307" t="s">
        <v>2173</v>
      </c>
    </row>
    <row r="23" spans="1:5" x14ac:dyDescent="0.25">
      <c r="A23" s="319">
        <f t="shared" si="0"/>
        <v>21</v>
      </c>
      <c r="B23" s="320">
        <v>3432</v>
      </c>
      <c r="C23" s="305" t="s">
        <v>2153</v>
      </c>
      <c r="D23" s="306">
        <v>43713</v>
      </c>
      <c r="E23" s="307" t="s">
        <v>2174</v>
      </c>
    </row>
    <row r="24" spans="1:5" x14ac:dyDescent="0.25">
      <c r="A24" s="319">
        <f t="shared" si="0"/>
        <v>22</v>
      </c>
      <c r="B24" s="320">
        <v>3458</v>
      </c>
      <c r="C24" s="305" t="s">
        <v>2153</v>
      </c>
      <c r="D24" s="306">
        <v>43720</v>
      </c>
      <c r="E24" s="307" t="s">
        <v>2175</v>
      </c>
    </row>
    <row r="25" spans="1:5" x14ac:dyDescent="0.25">
      <c r="A25" s="319">
        <f t="shared" si="0"/>
        <v>23</v>
      </c>
      <c r="B25" s="320">
        <v>3476</v>
      </c>
      <c r="C25" s="305" t="s">
        <v>2153</v>
      </c>
      <c r="D25" s="306">
        <v>43727</v>
      </c>
      <c r="E25" s="307" t="s">
        <v>2176</v>
      </c>
    </row>
    <row r="26" spans="1:5" x14ac:dyDescent="0.25">
      <c r="A26" s="319">
        <f t="shared" si="0"/>
        <v>24</v>
      </c>
      <c r="B26" s="320">
        <v>3571</v>
      </c>
      <c r="C26" s="305" t="s">
        <v>2153</v>
      </c>
      <c r="D26" s="306">
        <v>43762</v>
      </c>
      <c r="E26" s="307" t="s">
        <v>2177</v>
      </c>
    </row>
    <row r="27" spans="1:5" x14ac:dyDescent="0.25">
      <c r="A27" s="319">
        <f t="shared" si="0"/>
        <v>25</v>
      </c>
      <c r="B27" s="320">
        <v>3604</v>
      </c>
      <c r="C27" s="305" t="s">
        <v>2153</v>
      </c>
      <c r="D27" s="306">
        <v>43776</v>
      </c>
      <c r="E27" s="307" t="s">
        <v>2178</v>
      </c>
    </row>
    <row r="28" spans="1:5" ht="15.75" thickBot="1" x14ac:dyDescent="0.3">
      <c r="A28" s="321">
        <f t="shared" si="0"/>
        <v>26</v>
      </c>
      <c r="B28" s="322">
        <v>3620</v>
      </c>
      <c r="C28" s="310" t="s">
        <v>2153</v>
      </c>
      <c r="D28" s="311">
        <v>43783</v>
      </c>
      <c r="E28" s="312" t="s">
        <v>2179</v>
      </c>
    </row>
  </sheetData>
  <mergeCells count="1">
    <mergeCell ref="A1:E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G6" sqref="G6"/>
    </sheetView>
  </sheetViews>
  <sheetFormatPr baseColWidth="10" defaultRowHeight="15" x14ac:dyDescent="0.25"/>
  <cols>
    <col min="1" max="1" width="3" style="293" customWidth="1"/>
    <col min="2" max="2" width="10.5703125" style="293" bestFit="1" customWidth="1"/>
    <col min="3" max="3" width="15.28515625" style="293" bestFit="1" customWidth="1"/>
    <col min="4" max="4" width="10.140625" style="293" bestFit="1" customWidth="1"/>
    <col min="5" max="5" width="50.85546875" style="293" bestFit="1" customWidth="1"/>
    <col min="6" max="16384" width="11.42578125" style="293"/>
  </cols>
  <sheetData>
    <row r="1" spans="1:5" ht="58.5" customHeight="1" x14ac:dyDescent="0.25">
      <c r="A1" s="406" t="s">
        <v>2180</v>
      </c>
      <c r="B1" s="407"/>
      <c r="C1" s="407"/>
      <c r="D1" s="407"/>
      <c r="E1" s="408"/>
    </row>
    <row r="2" spans="1:5" ht="15.75" x14ac:dyDescent="0.25">
      <c r="A2" s="400">
        <v>2019</v>
      </c>
      <c r="B2" s="401"/>
      <c r="C2" s="401"/>
      <c r="D2" s="401"/>
      <c r="E2" s="402"/>
    </row>
    <row r="3" spans="1:5" ht="18.75" x14ac:dyDescent="0.3">
      <c r="A3" s="324" t="s">
        <v>50</v>
      </c>
      <c r="B3" s="317" t="s">
        <v>1397</v>
      </c>
      <c r="C3" s="317" t="s">
        <v>1396</v>
      </c>
      <c r="D3" s="317" t="s">
        <v>1395</v>
      </c>
      <c r="E3" s="327" t="s">
        <v>1394</v>
      </c>
    </row>
    <row r="4" spans="1:5" x14ac:dyDescent="0.25">
      <c r="A4" s="319">
        <v>1</v>
      </c>
      <c r="B4" s="305">
        <v>2832</v>
      </c>
      <c r="C4" s="305" t="s">
        <v>2181</v>
      </c>
      <c r="D4" s="306">
        <v>43500</v>
      </c>
      <c r="E4" s="307" t="s">
        <v>1887</v>
      </c>
    </row>
    <row r="5" spans="1:5" x14ac:dyDescent="0.25">
      <c r="A5" s="319">
        <f>+A4+1</f>
        <v>2</v>
      </c>
      <c r="B5" s="305">
        <v>2848</v>
      </c>
      <c r="C5" s="305" t="s">
        <v>2181</v>
      </c>
      <c r="D5" s="306">
        <v>43507</v>
      </c>
      <c r="E5" s="307" t="s">
        <v>2182</v>
      </c>
    </row>
    <row r="6" spans="1:5" x14ac:dyDescent="0.25">
      <c r="A6" s="319">
        <f t="shared" ref="A6:A34" si="0">+A5+1</f>
        <v>3</v>
      </c>
      <c r="B6" s="305">
        <v>2870</v>
      </c>
      <c r="C6" s="305" t="s">
        <v>2181</v>
      </c>
      <c r="D6" s="306">
        <v>43514</v>
      </c>
      <c r="E6" s="307" t="s">
        <v>2183</v>
      </c>
    </row>
    <row r="7" spans="1:5" x14ac:dyDescent="0.25">
      <c r="A7" s="319">
        <f t="shared" si="0"/>
        <v>4</v>
      </c>
      <c r="B7" s="305">
        <v>2890</v>
      </c>
      <c r="C7" s="305" t="s">
        <v>2181</v>
      </c>
      <c r="D7" s="306">
        <v>43521</v>
      </c>
      <c r="E7" s="307" t="s">
        <v>2184</v>
      </c>
    </row>
    <row r="8" spans="1:5" x14ac:dyDescent="0.25">
      <c r="A8" s="319">
        <f t="shared" si="0"/>
        <v>5</v>
      </c>
      <c r="B8" s="305">
        <v>2913</v>
      </c>
      <c r="C8" s="305" t="s">
        <v>2181</v>
      </c>
      <c r="D8" s="306">
        <v>43528</v>
      </c>
      <c r="E8" s="307" t="s">
        <v>2185</v>
      </c>
    </row>
    <row r="9" spans="1:5" x14ac:dyDescent="0.25">
      <c r="A9" s="319">
        <f t="shared" si="0"/>
        <v>6</v>
      </c>
      <c r="B9" s="305">
        <v>2939</v>
      </c>
      <c r="C9" s="305" t="s">
        <v>2181</v>
      </c>
      <c r="D9" s="306">
        <v>43535</v>
      </c>
      <c r="E9" s="307" t="s">
        <v>2186</v>
      </c>
    </row>
    <row r="10" spans="1:5" x14ac:dyDescent="0.25">
      <c r="A10" s="319">
        <f t="shared" si="0"/>
        <v>7</v>
      </c>
      <c r="B10" s="305">
        <v>2960</v>
      </c>
      <c r="C10" s="305" t="s">
        <v>2181</v>
      </c>
      <c r="D10" s="306">
        <v>43542</v>
      </c>
      <c r="E10" s="307" t="s">
        <v>2187</v>
      </c>
    </row>
    <row r="11" spans="1:5" x14ac:dyDescent="0.25">
      <c r="A11" s="319">
        <f t="shared" si="0"/>
        <v>8</v>
      </c>
      <c r="B11" s="305">
        <v>3010</v>
      </c>
      <c r="C11" s="305" t="s">
        <v>2181</v>
      </c>
      <c r="D11" s="306">
        <v>43563</v>
      </c>
      <c r="E11" s="307" t="s">
        <v>2188</v>
      </c>
    </row>
    <row r="12" spans="1:5" x14ac:dyDescent="0.25">
      <c r="A12" s="319">
        <f t="shared" si="0"/>
        <v>9</v>
      </c>
      <c r="B12" s="305">
        <v>3033</v>
      </c>
      <c r="C12" s="305" t="s">
        <v>2181</v>
      </c>
      <c r="D12" s="306">
        <v>43570</v>
      </c>
      <c r="E12" s="307" t="s">
        <v>2186</v>
      </c>
    </row>
    <row r="13" spans="1:5" x14ac:dyDescent="0.25">
      <c r="A13" s="319">
        <f t="shared" si="0"/>
        <v>10</v>
      </c>
      <c r="B13" s="305">
        <v>3047</v>
      </c>
      <c r="C13" s="305" t="s">
        <v>2181</v>
      </c>
      <c r="D13" s="306">
        <v>43577</v>
      </c>
      <c r="E13" s="307" t="s">
        <v>2189</v>
      </c>
    </row>
    <row r="14" spans="1:5" x14ac:dyDescent="0.25">
      <c r="A14" s="319">
        <f t="shared" si="0"/>
        <v>11</v>
      </c>
      <c r="B14" s="305">
        <v>3070</v>
      </c>
      <c r="C14" s="305" t="s">
        <v>2181</v>
      </c>
      <c r="D14" s="306">
        <v>43584</v>
      </c>
      <c r="E14" s="307" t="s">
        <v>2189</v>
      </c>
    </row>
    <row r="15" spans="1:5" x14ac:dyDescent="0.25">
      <c r="A15" s="319">
        <f t="shared" si="0"/>
        <v>12</v>
      </c>
      <c r="B15" s="305">
        <v>3087</v>
      </c>
      <c r="C15" s="305" t="s">
        <v>2181</v>
      </c>
      <c r="D15" s="306">
        <v>43591</v>
      </c>
      <c r="E15" s="307" t="s">
        <v>2088</v>
      </c>
    </row>
    <row r="16" spans="1:5" x14ac:dyDescent="0.25">
      <c r="A16" s="319">
        <f t="shared" si="0"/>
        <v>13</v>
      </c>
      <c r="B16" s="305">
        <v>3107</v>
      </c>
      <c r="C16" s="305" t="s">
        <v>2181</v>
      </c>
      <c r="D16" s="306">
        <v>43598</v>
      </c>
      <c r="E16" s="307" t="s">
        <v>2088</v>
      </c>
    </row>
    <row r="17" spans="1:5" x14ac:dyDescent="0.25">
      <c r="A17" s="319">
        <f t="shared" si="0"/>
        <v>14</v>
      </c>
      <c r="B17" s="305">
        <v>3126</v>
      </c>
      <c r="C17" s="305" t="s">
        <v>2181</v>
      </c>
      <c r="D17" s="306">
        <v>43605</v>
      </c>
      <c r="E17" s="307" t="s">
        <v>2088</v>
      </c>
    </row>
    <row r="18" spans="1:5" x14ac:dyDescent="0.25">
      <c r="A18" s="319">
        <f t="shared" si="0"/>
        <v>15</v>
      </c>
      <c r="B18" s="305">
        <v>3146</v>
      </c>
      <c r="C18" s="305" t="s">
        <v>2181</v>
      </c>
      <c r="D18" s="306">
        <v>43612</v>
      </c>
      <c r="E18" s="307" t="s">
        <v>2088</v>
      </c>
    </row>
    <row r="19" spans="1:5" x14ac:dyDescent="0.25">
      <c r="A19" s="319">
        <f t="shared" si="0"/>
        <v>16</v>
      </c>
      <c r="B19" s="305">
        <v>3190</v>
      </c>
      <c r="C19" s="305" t="s">
        <v>2181</v>
      </c>
      <c r="D19" s="306">
        <v>43626</v>
      </c>
      <c r="E19" s="307" t="s">
        <v>2088</v>
      </c>
    </row>
    <row r="20" spans="1:5" x14ac:dyDescent="0.25">
      <c r="A20" s="319">
        <f t="shared" si="0"/>
        <v>17</v>
      </c>
      <c r="B20" s="305">
        <v>3257</v>
      </c>
      <c r="C20" s="305" t="s">
        <v>2181</v>
      </c>
      <c r="D20" s="306">
        <v>43654</v>
      </c>
      <c r="E20" s="307" t="s">
        <v>2088</v>
      </c>
    </row>
    <row r="21" spans="1:5" x14ac:dyDescent="0.25">
      <c r="A21" s="319">
        <f t="shared" si="0"/>
        <v>18</v>
      </c>
      <c r="B21" s="305">
        <v>3280</v>
      </c>
      <c r="C21" s="305" t="s">
        <v>2181</v>
      </c>
      <c r="D21" s="306">
        <v>43661</v>
      </c>
      <c r="E21" s="307" t="s">
        <v>2088</v>
      </c>
    </row>
    <row r="22" spans="1:5" x14ac:dyDescent="0.25">
      <c r="A22" s="319">
        <f t="shared" si="0"/>
        <v>19</v>
      </c>
      <c r="B22" s="305">
        <v>3302</v>
      </c>
      <c r="C22" s="305" t="s">
        <v>2181</v>
      </c>
      <c r="D22" s="306">
        <v>43668</v>
      </c>
      <c r="E22" s="307" t="s">
        <v>2088</v>
      </c>
    </row>
    <row r="23" spans="1:5" x14ac:dyDescent="0.25">
      <c r="A23" s="319">
        <f t="shared" si="0"/>
        <v>20</v>
      </c>
      <c r="B23" s="305">
        <v>3302</v>
      </c>
      <c r="C23" s="305" t="s">
        <v>2181</v>
      </c>
      <c r="D23" s="306">
        <v>43682</v>
      </c>
      <c r="E23" s="307" t="s">
        <v>2190</v>
      </c>
    </row>
    <row r="24" spans="1:5" x14ac:dyDescent="0.25">
      <c r="A24" s="319">
        <f t="shared" si="0"/>
        <v>21</v>
      </c>
      <c r="B24" s="305">
        <v>3302</v>
      </c>
      <c r="C24" s="305" t="s">
        <v>2181</v>
      </c>
      <c r="D24" s="306">
        <v>43689</v>
      </c>
      <c r="E24" s="307" t="s">
        <v>2191</v>
      </c>
    </row>
    <row r="25" spans="1:5" x14ac:dyDescent="0.25">
      <c r="A25" s="319">
        <f t="shared" si="0"/>
        <v>22</v>
      </c>
      <c r="B25" s="305">
        <v>3302</v>
      </c>
      <c r="C25" s="305" t="s">
        <v>2181</v>
      </c>
      <c r="D25" s="306">
        <v>43703</v>
      </c>
      <c r="E25" s="307" t="s">
        <v>2192</v>
      </c>
    </row>
    <row r="26" spans="1:5" x14ac:dyDescent="0.25">
      <c r="A26" s="319">
        <f t="shared" si="0"/>
        <v>23</v>
      </c>
      <c r="B26" s="305">
        <v>3418</v>
      </c>
      <c r="C26" s="305" t="s">
        <v>2181</v>
      </c>
      <c r="D26" s="306">
        <v>43710</v>
      </c>
      <c r="E26" s="307" t="s">
        <v>2193</v>
      </c>
    </row>
    <row r="27" spans="1:5" x14ac:dyDescent="0.25">
      <c r="A27" s="319">
        <f t="shared" si="0"/>
        <v>24</v>
      </c>
      <c r="B27" s="305">
        <v>3464</v>
      </c>
      <c r="C27" s="305" t="s">
        <v>2181</v>
      </c>
      <c r="D27" s="306">
        <v>43724</v>
      </c>
      <c r="E27" s="307" t="s">
        <v>2194</v>
      </c>
    </row>
    <row r="28" spans="1:5" x14ac:dyDescent="0.25">
      <c r="A28" s="319">
        <f t="shared" si="0"/>
        <v>25</v>
      </c>
      <c r="B28" s="305">
        <v>3482</v>
      </c>
      <c r="C28" s="305" t="s">
        <v>2181</v>
      </c>
      <c r="D28" s="306">
        <v>43731</v>
      </c>
      <c r="E28" s="307" t="s">
        <v>2195</v>
      </c>
    </row>
    <row r="29" spans="1:5" x14ac:dyDescent="0.25">
      <c r="A29" s="319">
        <f t="shared" si="0"/>
        <v>26</v>
      </c>
      <c r="B29" s="305">
        <v>3498</v>
      </c>
      <c r="C29" s="305" t="s">
        <v>2181</v>
      </c>
      <c r="D29" s="306">
        <v>43738</v>
      </c>
      <c r="E29" s="307" t="s">
        <v>2196</v>
      </c>
    </row>
    <row r="30" spans="1:5" x14ac:dyDescent="0.25">
      <c r="A30" s="319">
        <f t="shared" si="0"/>
        <v>27</v>
      </c>
      <c r="B30" s="305">
        <v>3518</v>
      </c>
      <c r="C30" s="305" t="s">
        <v>2181</v>
      </c>
      <c r="D30" s="306">
        <v>43745</v>
      </c>
      <c r="E30" s="307" t="s">
        <v>2197</v>
      </c>
    </row>
    <row r="31" spans="1:5" x14ac:dyDescent="0.25">
      <c r="A31" s="319">
        <f t="shared" si="0"/>
        <v>28</v>
      </c>
      <c r="B31" s="305">
        <v>3630</v>
      </c>
      <c r="C31" s="305" t="s">
        <v>2181</v>
      </c>
      <c r="D31" s="306">
        <v>43787</v>
      </c>
      <c r="E31" s="307" t="s">
        <v>2198</v>
      </c>
    </row>
    <row r="32" spans="1:5" x14ac:dyDescent="0.25">
      <c r="A32" s="319">
        <f t="shared" si="0"/>
        <v>29</v>
      </c>
      <c r="B32" s="305">
        <v>3648</v>
      </c>
      <c r="C32" s="305" t="s">
        <v>2181</v>
      </c>
      <c r="D32" s="306">
        <v>43794</v>
      </c>
      <c r="E32" s="307" t="s">
        <v>2088</v>
      </c>
    </row>
    <row r="33" spans="1:5" x14ac:dyDescent="0.25">
      <c r="A33" s="319">
        <f t="shared" si="0"/>
        <v>30</v>
      </c>
      <c r="B33" s="305">
        <v>3675</v>
      </c>
      <c r="C33" s="305" t="s">
        <v>2181</v>
      </c>
      <c r="D33" s="306">
        <v>43808</v>
      </c>
      <c r="E33" s="307" t="s">
        <v>2199</v>
      </c>
    </row>
    <row r="34" spans="1:5" ht="15.75" thickBot="1" x14ac:dyDescent="0.3">
      <c r="A34" s="321">
        <f t="shared" si="0"/>
        <v>31</v>
      </c>
      <c r="B34" s="310">
        <v>3694</v>
      </c>
      <c r="C34" s="310" t="s">
        <v>2181</v>
      </c>
      <c r="D34" s="311">
        <v>43815</v>
      </c>
      <c r="E34" s="312" t="s">
        <v>2200</v>
      </c>
    </row>
  </sheetData>
  <mergeCells count="2">
    <mergeCell ref="A1:E1"/>
    <mergeCell ref="A2:E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G6" sqref="G6"/>
    </sheetView>
  </sheetViews>
  <sheetFormatPr baseColWidth="10" defaultRowHeight="15" x14ac:dyDescent="0.25"/>
  <cols>
    <col min="1" max="1" width="10.5703125" style="293" bestFit="1" customWidth="1"/>
    <col min="2" max="2" width="22.85546875" style="293" customWidth="1"/>
    <col min="3" max="3" width="11.42578125" style="293"/>
    <col min="4" max="4" width="47.7109375" style="293" bestFit="1" customWidth="1"/>
    <col min="5" max="16384" width="11.42578125" style="293"/>
  </cols>
  <sheetData>
    <row r="1" spans="1:4" s="313" customFormat="1" ht="18.75" x14ac:dyDescent="0.3">
      <c r="A1" s="345" t="s">
        <v>1567</v>
      </c>
      <c r="B1" s="341" t="s">
        <v>1396</v>
      </c>
      <c r="C1" s="341" t="s">
        <v>1395</v>
      </c>
      <c r="D1" s="297" t="s">
        <v>1394</v>
      </c>
    </row>
    <row r="2" spans="1:4" x14ac:dyDescent="0.25">
      <c r="A2" s="394">
        <v>2019</v>
      </c>
      <c r="B2" s="395"/>
      <c r="C2" s="395"/>
      <c r="D2" s="396"/>
    </row>
    <row r="3" spans="1:4" ht="15.75" thickBot="1" x14ac:dyDescent="0.3">
      <c r="A3" s="336">
        <v>120</v>
      </c>
      <c r="B3" s="310" t="s">
        <v>2201</v>
      </c>
      <c r="C3" s="311">
        <v>43476</v>
      </c>
      <c r="D3" s="312" t="s">
        <v>2202</v>
      </c>
    </row>
  </sheetData>
  <mergeCells count="1">
    <mergeCell ref="A2:D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G6" sqref="G6"/>
    </sheetView>
  </sheetViews>
  <sheetFormatPr baseColWidth="10" defaultRowHeight="15" x14ac:dyDescent="0.25"/>
  <cols>
    <col min="1" max="1" width="3" style="313" customWidth="1"/>
    <col min="2" max="2" width="16.140625" style="313" customWidth="1"/>
    <col min="3" max="3" width="15.28515625" style="293" bestFit="1" customWidth="1"/>
    <col min="4" max="4" width="11.42578125" style="293"/>
    <col min="5" max="5" width="17.5703125" style="293" customWidth="1"/>
    <col min="6" max="16384" width="11.42578125" style="293"/>
  </cols>
  <sheetData>
    <row r="1" spans="1:5" ht="96" customHeight="1" x14ac:dyDescent="0.25">
      <c r="A1" s="397" t="s">
        <v>2203</v>
      </c>
      <c r="B1" s="398"/>
      <c r="C1" s="398"/>
      <c r="D1" s="398"/>
      <c r="E1" s="399"/>
    </row>
    <row r="2" spans="1:5" x14ac:dyDescent="0.25">
      <c r="A2" s="394">
        <v>2019</v>
      </c>
      <c r="B2" s="395"/>
      <c r="C2" s="395"/>
      <c r="D2" s="395"/>
      <c r="E2" s="396"/>
    </row>
    <row r="3" spans="1:5" ht="18.75" x14ac:dyDescent="0.3">
      <c r="A3" s="330" t="s">
        <v>50</v>
      </c>
      <c r="B3" s="316" t="s">
        <v>1567</v>
      </c>
      <c r="C3" s="317" t="s">
        <v>1396</v>
      </c>
      <c r="D3" s="317" t="s">
        <v>1395</v>
      </c>
      <c r="E3" s="327" t="s">
        <v>1394</v>
      </c>
    </row>
    <row r="4" spans="1:5" ht="15.75" thickBot="1" x14ac:dyDescent="0.3">
      <c r="A4" s="308">
        <v>1</v>
      </c>
      <c r="B4" s="322">
        <v>2859</v>
      </c>
      <c r="C4" s="310" t="s">
        <v>2204</v>
      </c>
      <c r="D4" s="311">
        <v>43511</v>
      </c>
      <c r="E4" s="312" t="s">
        <v>2205</v>
      </c>
    </row>
    <row r="5" spans="1:5" x14ac:dyDescent="0.25">
      <c r="A5" s="337"/>
    </row>
    <row r="6" spans="1:5" x14ac:dyDescent="0.25">
      <c r="A6" s="337"/>
    </row>
    <row r="7" spans="1:5" x14ac:dyDescent="0.25">
      <c r="A7" s="337"/>
    </row>
    <row r="8" spans="1:5" x14ac:dyDescent="0.25">
      <c r="A8" s="337"/>
    </row>
    <row r="9" spans="1:5" x14ac:dyDescent="0.25">
      <c r="A9" s="337"/>
    </row>
    <row r="10" spans="1:5" x14ac:dyDescent="0.25">
      <c r="A10" s="337"/>
    </row>
    <row r="11" spans="1:5" x14ac:dyDescent="0.25">
      <c r="A11" s="337"/>
    </row>
    <row r="12" spans="1:5" x14ac:dyDescent="0.25">
      <c r="A12" s="337"/>
    </row>
    <row r="13" spans="1:5" x14ac:dyDescent="0.25">
      <c r="A13" s="337"/>
    </row>
    <row r="14" spans="1:5" x14ac:dyDescent="0.25">
      <c r="A14" s="337"/>
    </row>
    <row r="15" spans="1:5" x14ac:dyDescent="0.25">
      <c r="A15" s="337"/>
    </row>
  </sheetData>
  <mergeCells count="2">
    <mergeCell ref="A1:E1"/>
    <mergeCell ref="A2:E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B1" workbookViewId="0">
      <selection activeCell="G6" sqref="G6"/>
    </sheetView>
  </sheetViews>
  <sheetFormatPr baseColWidth="10" defaultRowHeight="15" x14ac:dyDescent="0.25"/>
  <cols>
    <col min="1" max="1" width="5.5703125" style="293" bestFit="1" customWidth="1"/>
    <col min="2" max="2" width="3" style="293" bestFit="1" customWidth="1"/>
    <col min="3" max="3" width="10.5703125" style="313" bestFit="1" customWidth="1"/>
    <col min="4" max="4" width="20.42578125" style="293" bestFit="1" customWidth="1"/>
    <col min="5" max="5" width="10.28515625" style="293" bestFit="1" customWidth="1"/>
    <col min="6" max="6" width="76.42578125" style="293" bestFit="1" customWidth="1"/>
    <col min="7" max="16384" width="11.42578125" style="293"/>
  </cols>
  <sheetData>
    <row r="1" spans="1:6" ht="18.75" x14ac:dyDescent="0.25">
      <c r="B1" s="346"/>
      <c r="C1" s="398" t="s">
        <v>2206</v>
      </c>
      <c r="D1" s="410"/>
      <c r="E1" s="410"/>
      <c r="F1" s="411"/>
    </row>
    <row r="2" spans="1:6" s="352" customFormat="1" ht="15.75" x14ac:dyDescent="0.25">
      <c r="A2" s="347">
        <v>2019</v>
      </c>
      <c r="B2" s="348"/>
      <c r="C2" s="349"/>
      <c r="D2" s="350"/>
      <c r="E2" s="350">
        <v>2019</v>
      </c>
      <c r="F2" s="351"/>
    </row>
    <row r="3" spans="1:6" ht="18.75" x14ac:dyDescent="0.3">
      <c r="B3" s="324" t="s">
        <v>50</v>
      </c>
      <c r="C3" s="316" t="s">
        <v>1567</v>
      </c>
      <c r="D3" s="317" t="s">
        <v>1396</v>
      </c>
      <c r="E3" s="317" t="s">
        <v>1395</v>
      </c>
      <c r="F3" s="327" t="s">
        <v>1394</v>
      </c>
    </row>
    <row r="4" spans="1:6" x14ac:dyDescent="0.25">
      <c r="A4" s="331">
        <f>ROW(A3)</f>
        <v>3</v>
      </c>
      <c r="B4" s="319">
        <v>1</v>
      </c>
      <c r="C4" s="320">
        <v>3145</v>
      </c>
      <c r="D4" s="305" t="s">
        <v>2207</v>
      </c>
      <c r="E4" s="306">
        <v>43612</v>
      </c>
      <c r="F4" s="307" t="s">
        <v>2208</v>
      </c>
    </row>
    <row r="5" spans="1:6" x14ac:dyDescent="0.25">
      <c r="A5" s="331">
        <f>ROW(A1)</f>
        <v>1</v>
      </c>
      <c r="B5" s="319">
        <v>2</v>
      </c>
      <c r="C5" s="320">
        <v>3177</v>
      </c>
      <c r="D5" s="305" t="s">
        <v>2207</v>
      </c>
      <c r="E5" s="306">
        <v>43619</v>
      </c>
      <c r="F5" s="307" t="s">
        <v>2209</v>
      </c>
    </row>
    <row r="6" spans="1:6" x14ac:dyDescent="0.25">
      <c r="A6" s="331">
        <f>ROW(A2)</f>
        <v>2</v>
      </c>
      <c r="B6" s="319">
        <f>+B5+1</f>
        <v>3</v>
      </c>
      <c r="C6" s="320">
        <v>3178</v>
      </c>
      <c r="D6" s="305" t="s">
        <v>2207</v>
      </c>
      <c r="E6" s="306">
        <v>43626</v>
      </c>
      <c r="F6" s="307" t="s">
        <v>2210</v>
      </c>
    </row>
    <row r="7" spans="1:6" x14ac:dyDescent="0.25">
      <c r="A7" s="331">
        <f t="shared" ref="A7:A27" si="0">ROW(A4)</f>
        <v>4</v>
      </c>
      <c r="B7" s="319">
        <f t="shared" ref="B7:B17" si="1">+B6+1</f>
        <v>4</v>
      </c>
      <c r="C7" s="320">
        <v>3206</v>
      </c>
      <c r="D7" s="305" t="s">
        <v>2207</v>
      </c>
      <c r="E7" s="306">
        <v>43633</v>
      </c>
      <c r="F7" s="307" t="s">
        <v>2211</v>
      </c>
    </row>
    <row r="8" spans="1:6" x14ac:dyDescent="0.25">
      <c r="A8" s="331">
        <f t="shared" si="0"/>
        <v>5</v>
      </c>
      <c r="B8" s="319">
        <f t="shared" si="1"/>
        <v>5</v>
      </c>
      <c r="C8" s="320">
        <v>3226</v>
      </c>
      <c r="D8" s="305" t="s">
        <v>2207</v>
      </c>
      <c r="E8" s="306">
        <v>43640</v>
      </c>
      <c r="F8" s="307" t="s">
        <v>2212</v>
      </c>
    </row>
    <row r="9" spans="1:6" x14ac:dyDescent="0.25">
      <c r="A9" s="331">
        <f t="shared" si="0"/>
        <v>6</v>
      </c>
      <c r="B9" s="319">
        <f t="shared" si="1"/>
        <v>6</v>
      </c>
      <c r="C9" s="320">
        <v>3255</v>
      </c>
      <c r="D9" s="305" t="s">
        <v>2207</v>
      </c>
      <c r="E9" s="306">
        <v>43654</v>
      </c>
      <c r="F9" s="307" t="s">
        <v>2213</v>
      </c>
    </row>
    <row r="10" spans="1:6" x14ac:dyDescent="0.25">
      <c r="A10" s="331">
        <f t="shared" si="0"/>
        <v>7</v>
      </c>
      <c r="B10" s="319">
        <f t="shared" si="1"/>
        <v>7</v>
      </c>
      <c r="C10" s="320">
        <v>3260</v>
      </c>
      <c r="D10" s="305" t="s">
        <v>2207</v>
      </c>
      <c r="E10" s="306">
        <v>43647</v>
      </c>
      <c r="F10" s="307" t="s">
        <v>2214</v>
      </c>
    </row>
    <row r="11" spans="1:6" x14ac:dyDescent="0.25">
      <c r="A11" s="331">
        <f t="shared" si="0"/>
        <v>8</v>
      </c>
      <c r="B11" s="319">
        <f t="shared" si="1"/>
        <v>8</v>
      </c>
      <c r="C11" s="320">
        <v>3299</v>
      </c>
      <c r="D11" s="305" t="s">
        <v>2207</v>
      </c>
      <c r="E11" s="306">
        <v>43668</v>
      </c>
      <c r="F11" s="307" t="s">
        <v>2215</v>
      </c>
    </row>
    <row r="12" spans="1:6" x14ac:dyDescent="0.25">
      <c r="A12" s="331">
        <f t="shared" si="0"/>
        <v>9</v>
      </c>
      <c r="B12" s="319">
        <f t="shared" si="1"/>
        <v>9</v>
      </c>
      <c r="C12" s="320">
        <v>3322</v>
      </c>
      <c r="D12" s="305" t="s">
        <v>2207</v>
      </c>
      <c r="E12" s="306">
        <v>43675</v>
      </c>
      <c r="F12" s="307" t="s">
        <v>2216</v>
      </c>
    </row>
    <row r="13" spans="1:6" x14ac:dyDescent="0.25">
      <c r="A13" s="331">
        <f t="shared" si="0"/>
        <v>10</v>
      </c>
      <c r="B13" s="319">
        <f t="shared" si="1"/>
        <v>10</v>
      </c>
      <c r="C13" s="320">
        <v>3345</v>
      </c>
      <c r="D13" s="305" t="s">
        <v>2207</v>
      </c>
      <c r="E13" s="306">
        <v>43682</v>
      </c>
      <c r="F13" s="307" t="s">
        <v>2217</v>
      </c>
    </row>
    <row r="14" spans="1:6" x14ac:dyDescent="0.25">
      <c r="A14" s="331">
        <f t="shared" si="0"/>
        <v>11</v>
      </c>
      <c r="B14" s="319">
        <f t="shared" si="1"/>
        <v>11</v>
      </c>
      <c r="C14" s="320">
        <v>3361</v>
      </c>
      <c r="D14" s="305" t="s">
        <v>2207</v>
      </c>
      <c r="E14" s="306">
        <v>43689</v>
      </c>
      <c r="F14" s="307" t="s">
        <v>2218</v>
      </c>
    </row>
    <row r="15" spans="1:6" x14ac:dyDescent="0.25">
      <c r="A15" s="331">
        <f t="shared" si="0"/>
        <v>12</v>
      </c>
      <c r="B15" s="319">
        <f t="shared" si="1"/>
        <v>12</v>
      </c>
      <c r="C15" s="320">
        <v>3383</v>
      </c>
      <c r="D15" s="305" t="s">
        <v>2207</v>
      </c>
      <c r="E15" s="306">
        <v>43696</v>
      </c>
      <c r="F15" s="307" t="s">
        <v>2219</v>
      </c>
    </row>
    <row r="16" spans="1:6" x14ac:dyDescent="0.25">
      <c r="A16" s="331">
        <f t="shared" si="0"/>
        <v>13</v>
      </c>
      <c r="B16" s="319">
        <f t="shared" si="1"/>
        <v>13</v>
      </c>
      <c r="C16" s="320">
        <v>3415</v>
      </c>
      <c r="D16" s="305" t="s">
        <v>2207</v>
      </c>
      <c r="E16" s="306">
        <v>43710</v>
      </c>
      <c r="F16" s="307" t="s">
        <v>2220</v>
      </c>
    </row>
    <row r="17" spans="1:6" x14ac:dyDescent="0.25">
      <c r="A17" s="331">
        <f t="shared" si="0"/>
        <v>14</v>
      </c>
      <c r="B17" s="319">
        <f t="shared" si="1"/>
        <v>14</v>
      </c>
      <c r="C17" s="320">
        <v>3441</v>
      </c>
      <c r="D17" s="305" t="s">
        <v>2207</v>
      </c>
      <c r="E17" s="306">
        <v>43717</v>
      </c>
      <c r="F17" s="307" t="s">
        <v>2221</v>
      </c>
    </row>
    <row r="18" spans="1:6" ht="15.75" thickBot="1" x14ac:dyDescent="0.3">
      <c r="A18" s="331">
        <f t="shared" si="0"/>
        <v>15</v>
      </c>
      <c r="B18" s="321">
        <f t="shared" ref="B18" si="2">ROW(A15)</f>
        <v>15</v>
      </c>
      <c r="C18" s="322">
        <v>3479</v>
      </c>
      <c r="D18" s="310" t="s">
        <v>2207</v>
      </c>
      <c r="E18" s="311">
        <v>43725</v>
      </c>
      <c r="F18" s="312" t="s">
        <v>2222</v>
      </c>
    </row>
    <row r="19" spans="1:6" x14ac:dyDescent="0.25">
      <c r="A19" s="331">
        <f t="shared" si="0"/>
        <v>16</v>
      </c>
      <c r="B19" s="331"/>
    </row>
    <row r="20" spans="1:6" x14ac:dyDescent="0.25">
      <c r="A20" s="331">
        <f t="shared" si="0"/>
        <v>17</v>
      </c>
      <c r="B20" s="331"/>
    </row>
    <row r="21" spans="1:6" x14ac:dyDescent="0.25">
      <c r="A21" s="331">
        <f>ROW(A18)</f>
        <v>18</v>
      </c>
      <c r="B21" s="331"/>
    </row>
    <row r="22" spans="1:6" x14ac:dyDescent="0.25">
      <c r="A22" s="331">
        <f t="shared" si="0"/>
        <v>19</v>
      </c>
      <c r="B22" s="331"/>
    </row>
    <row r="23" spans="1:6" x14ac:dyDescent="0.25">
      <c r="A23" s="331">
        <f t="shared" si="0"/>
        <v>20</v>
      </c>
      <c r="B23" s="331"/>
    </row>
    <row r="24" spans="1:6" x14ac:dyDescent="0.25">
      <c r="A24" s="331">
        <f t="shared" si="0"/>
        <v>21</v>
      </c>
      <c r="B24" s="331"/>
    </row>
    <row r="25" spans="1:6" x14ac:dyDescent="0.25">
      <c r="A25" s="331">
        <f t="shared" si="0"/>
        <v>22</v>
      </c>
      <c r="B25" s="331"/>
    </row>
    <row r="26" spans="1:6" x14ac:dyDescent="0.25">
      <c r="A26" s="331">
        <f t="shared" si="0"/>
        <v>23</v>
      </c>
      <c r="B26" s="331"/>
    </row>
    <row r="27" spans="1:6" x14ac:dyDescent="0.25">
      <c r="A27" s="331">
        <f t="shared" si="0"/>
        <v>24</v>
      </c>
      <c r="B27" s="331"/>
    </row>
  </sheetData>
  <mergeCells count="1">
    <mergeCell ref="C1:F1"/>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G6" sqref="G6"/>
    </sheetView>
  </sheetViews>
  <sheetFormatPr baseColWidth="10" defaultRowHeight="15" x14ac:dyDescent="0.25"/>
  <cols>
    <col min="1" max="1" width="4" style="313" customWidth="1"/>
    <col min="2" max="2" width="10.5703125" style="313" bestFit="1" customWidth="1"/>
    <col min="3" max="3" width="15.28515625" style="293" bestFit="1" customWidth="1"/>
    <col min="4" max="4" width="11.42578125" style="293"/>
    <col min="5" max="5" width="43.85546875" style="293" bestFit="1" customWidth="1"/>
    <col min="6" max="16384" width="11.42578125" style="293"/>
  </cols>
  <sheetData>
    <row r="1" spans="1:5" ht="133.5" customHeight="1" x14ac:dyDescent="0.25">
      <c r="A1" s="397" t="s">
        <v>2223</v>
      </c>
      <c r="B1" s="398"/>
      <c r="C1" s="398"/>
      <c r="D1" s="398"/>
      <c r="E1" s="399"/>
    </row>
    <row r="2" spans="1:5" x14ac:dyDescent="0.25">
      <c r="A2" s="394">
        <v>2019</v>
      </c>
      <c r="B2" s="395"/>
      <c r="C2" s="395"/>
      <c r="D2" s="395"/>
      <c r="E2" s="396"/>
    </row>
    <row r="3" spans="1:5" ht="18.75" x14ac:dyDescent="0.3">
      <c r="A3" s="330" t="s">
        <v>50</v>
      </c>
      <c r="B3" s="316" t="s">
        <v>1567</v>
      </c>
      <c r="C3" s="317" t="s">
        <v>1396</v>
      </c>
      <c r="D3" s="317" t="s">
        <v>1395</v>
      </c>
      <c r="E3" s="327" t="s">
        <v>1394</v>
      </c>
    </row>
    <row r="4" spans="1:5" x14ac:dyDescent="0.25">
      <c r="A4" s="303">
        <v>1</v>
      </c>
      <c r="B4" s="320">
        <v>2844</v>
      </c>
      <c r="C4" s="305" t="s">
        <v>2224</v>
      </c>
      <c r="D4" s="306">
        <v>43504</v>
      </c>
      <c r="E4" s="307" t="s">
        <v>2225</v>
      </c>
    </row>
    <row r="5" spans="1:5" x14ac:dyDescent="0.25">
      <c r="A5" s="303">
        <f>+A4+1</f>
        <v>2</v>
      </c>
      <c r="B5" s="320">
        <v>2865</v>
      </c>
      <c r="C5" s="305" t="s">
        <v>2224</v>
      </c>
      <c r="D5" s="306">
        <v>43511</v>
      </c>
      <c r="E5" s="307" t="s">
        <v>2226</v>
      </c>
    </row>
    <row r="6" spans="1:5" x14ac:dyDescent="0.25">
      <c r="A6" s="303">
        <f t="shared" ref="A6:A26" si="0">+A5+1</f>
        <v>3</v>
      </c>
      <c r="B6" s="320">
        <v>2886</v>
      </c>
      <c r="C6" s="305" t="s">
        <v>2224</v>
      </c>
      <c r="D6" s="306">
        <v>43518</v>
      </c>
      <c r="E6" s="307" t="s">
        <v>2227</v>
      </c>
    </row>
    <row r="7" spans="1:5" x14ac:dyDescent="0.25">
      <c r="A7" s="303">
        <f t="shared" si="0"/>
        <v>4</v>
      </c>
      <c r="B7" s="320">
        <v>2908</v>
      </c>
      <c r="C7" s="305" t="s">
        <v>2224</v>
      </c>
      <c r="D7" s="306">
        <v>43525</v>
      </c>
      <c r="E7" s="307" t="s">
        <v>2228</v>
      </c>
    </row>
    <row r="8" spans="1:5" x14ac:dyDescent="0.25">
      <c r="A8" s="303">
        <f t="shared" si="0"/>
        <v>5</v>
      </c>
      <c r="B8" s="320">
        <v>2933</v>
      </c>
      <c r="C8" s="305" t="s">
        <v>2224</v>
      </c>
      <c r="D8" s="306">
        <v>43532</v>
      </c>
      <c r="E8" s="307" t="s">
        <v>1909</v>
      </c>
    </row>
    <row r="9" spans="1:5" x14ac:dyDescent="0.25">
      <c r="A9" s="303">
        <f t="shared" si="0"/>
        <v>6</v>
      </c>
      <c r="B9" s="320">
        <v>2957</v>
      </c>
      <c r="C9" s="305" t="s">
        <v>2224</v>
      </c>
      <c r="D9" s="306">
        <v>43539</v>
      </c>
      <c r="E9" s="307" t="s">
        <v>2229</v>
      </c>
    </row>
    <row r="10" spans="1:5" x14ac:dyDescent="0.25">
      <c r="A10" s="303">
        <f t="shared" si="0"/>
        <v>7</v>
      </c>
      <c r="B10" s="320">
        <v>2974</v>
      </c>
      <c r="C10" s="305" t="s">
        <v>2224</v>
      </c>
      <c r="D10" s="306">
        <v>43546</v>
      </c>
      <c r="E10" s="307" t="s">
        <v>2230</v>
      </c>
    </row>
    <row r="11" spans="1:5" x14ac:dyDescent="0.25">
      <c r="A11" s="303">
        <f t="shared" si="0"/>
        <v>8</v>
      </c>
      <c r="B11" s="320">
        <v>2991</v>
      </c>
      <c r="C11" s="305" t="s">
        <v>2224</v>
      </c>
      <c r="D11" s="306">
        <v>43553</v>
      </c>
      <c r="E11" s="307" t="s">
        <v>2231</v>
      </c>
    </row>
    <row r="12" spans="1:5" x14ac:dyDescent="0.25">
      <c r="A12" s="303">
        <f t="shared" si="0"/>
        <v>9</v>
      </c>
      <c r="B12" s="320">
        <v>3008</v>
      </c>
      <c r="C12" s="305" t="s">
        <v>2224</v>
      </c>
      <c r="D12" s="306">
        <v>43560</v>
      </c>
      <c r="E12" s="307" t="s">
        <v>2232</v>
      </c>
    </row>
    <row r="13" spans="1:5" x14ac:dyDescent="0.25">
      <c r="A13" s="303">
        <f t="shared" si="0"/>
        <v>10</v>
      </c>
      <c r="B13" s="320">
        <v>3027</v>
      </c>
      <c r="C13" s="305" t="s">
        <v>2224</v>
      </c>
      <c r="D13" s="306">
        <v>43567</v>
      </c>
      <c r="E13" s="307" t="s">
        <v>2233</v>
      </c>
    </row>
    <row r="14" spans="1:5" x14ac:dyDescent="0.25">
      <c r="A14" s="303">
        <f t="shared" si="0"/>
        <v>11</v>
      </c>
      <c r="B14" s="320">
        <v>3083</v>
      </c>
      <c r="C14" s="305" t="s">
        <v>2224</v>
      </c>
      <c r="D14" s="306">
        <v>43588</v>
      </c>
      <c r="E14" s="307" t="s">
        <v>2234</v>
      </c>
    </row>
    <row r="15" spans="1:5" x14ac:dyDescent="0.25">
      <c r="A15" s="303">
        <f t="shared" si="0"/>
        <v>12</v>
      </c>
      <c r="B15" s="320">
        <v>3102</v>
      </c>
      <c r="C15" s="305" t="s">
        <v>2224</v>
      </c>
      <c r="D15" s="306">
        <v>43595</v>
      </c>
      <c r="E15" s="307" t="s">
        <v>2235</v>
      </c>
    </row>
    <row r="16" spans="1:5" x14ac:dyDescent="0.25">
      <c r="A16" s="303">
        <f t="shared" si="0"/>
        <v>13</v>
      </c>
      <c r="B16" s="320">
        <v>3142</v>
      </c>
      <c r="C16" s="305" t="s">
        <v>2224</v>
      </c>
      <c r="D16" s="306">
        <v>43609</v>
      </c>
      <c r="E16" s="307" t="s">
        <v>2236</v>
      </c>
    </row>
    <row r="17" spans="1:5" x14ac:dyDescent="0.25">
      <c r="A17" s="303">
        <f t="shared" si="0"/>
        <v>14</v>
      </c>
      <c r="B17" s="320">
        <v>3166</v>
      </c>
      <c r="C17" s="305" t="s">
        <v>2224</v>
      </c>
      <c r="D17" s="306">
        <v>43616</v>
      </c>
      <c r="E17" s="307" t="s">
        <v>1768</v>
      </c>
    </row>
    <row r="18" spans="1:5" x14ac:dyDescent="0.25">
      <c r="A18" s="303">
        <f t="shared" si="0"/>
        <v>15</v>
      </c>
      <c r="B18" s="320">
        <v>3186</v>
      </c>
      <c r="C18" s="305" t="s">
        <v>2224</v>
      </c>
      <c r="D18" s="306">
        <v>43623</v>
      </c>
      <c r="E18" s="307" t="s">
        <v>2237</v>
      </c>
    </row>
    <row r="19" spans="1:5" x14ac:dyDescent="0.25">
      <c r="A19" s="303">
        <f t="shared" si="0"/>
        <v>16</v>
      </c>
      <c r="B19" s="320">
        <v>3203</v>
      </c>
      <c r="C19" s="305" t="s">
        <v>2224</v>
      </c>
      <c r="D19" s="306">
        <v>43630</v>
      </c>
      <c r="E19" s="307" t="s">
        <v>2238</v>
      </c>
    </row>
    <row r="20" spans="1:5" x14ac:dyDescent="0.25">
      <c r="A20" s="303">
        <f t="shared" si="0"/>
        <v>17</v>
      </c>
      <c r="B20" s="320">
        <v>3220</v>
      </c>
      <c r="C20" s="305" t="s">
        <v>2224</v>
      </c>
      <c r="D20" s="306">
        <v>43637</v>
      </c>
      <c r="E20" s="307" t="s">
        <v>1976</v>
      </c>
    </row>
    <row r="21" spans="1:5" x14ac:dyDescent="0.25">
      <c r="A21" s="303">
        <f t="shared" si="0"/>
        <v>18</v>
      </c>
      <c r="B21" s="320">
        <v>3252</v>
      </c>
      <c r="C21" s="305" t="s">
        <v>2224</v>
      </c>
      <c r="D21" s="306">
        <v>43651</v>
      </c>
      <c r="E21" s="307" t="s">
        <v>2239</v>
      </c>
    </row>
    <row r="22" spans="1:5" x14ac:dyDescent="0.25">
      <c r="A22" s="303">
        <f t="shared" si="0"/>
        <v>19</v>
      </c>
      <c r="B22" s="320">
        <v>3276</v>
      </c>
      <c r="C22" s="305" t="s">
        <v>2224</v>
      </c>
      <c r="D22" s="306">
        <v>43658</v>
      </c>
      <c r="E22" s="307" t="s">
        <v>2240</v>
      </c>
    </row>
    <row r="23" spans="1:5" x14ac:dyDescent="0.25">
      <c r="A23" s="303">
        <f t="shared" si="0"/>
        <v>20</v>
      </c>
      <c r="B23" s="320">
        <v>3319</v>
      </c>
      <c r="C23" s="305" t="s">
        <v>2224</v>
      </c>
      <c r="D23" s="306">
        <v>43672</v>
      </c>
      <c r="E23" s="307" t="s">
        <v>2241</v>
      </c>
    </row>
    <row r="24" spans="1:5" x14ac:dyDescent="0.25">
      <c r="A24" s="303">
        <f t="shared" si="0"/>
        <v>21</v>
      </c>
      <c r="B24" s="320">
        <v>3341</v>
      </c>
      <c r="C24" s="305" t="s">
        <v>2224</v>
      </c>
      <c r="D24" s="306">
        <v>43679</v>
      </c>
      <c r="E24" s="307" t="s">
        <v>2242</v>
      </c>
    </row>
    <row r="25" spans="1:5" x14ac:dyDescent="0.25">
      <c r="A25" s="303">
        <f t="shared" si="0"/>
        <v>22</v>
      </c>
      <c r="B25" s="320">
        <v>3357</v>
      </c>
      <c r="C25" s="305" t="s">
        <v>2224</v>
      </c>
      <c r="D25" s="306">
        <v>43686</v>
      </c>
      <c r="E25" s="307" t="s">
        <v>2242</v>
      </c>
    </row>
    <row r="26" spans="1:5" ht="15.75" thickBot="1" x14ac:dyDescent="0.3">
      <c r="A26" s="308">
        <f t="shared" si="0"/>
        <v>23</v>
      </c>
      <c r="B26" s="322">
        <v>3391</v>
      </c>
      <c r="C26" s="310" t="s">
        <v>2224</v>
      </c>
      <c r="D26" s="311">
        <v>43700</v>
      </c>
      <c r="E26" s="312" t="s">
        <v>2243</v>
      </c>
    </row>
    <row r="27" spans="1:5" x14ac:dyDescent="0.25">
      <c r="A27" s="337"/>
    </row>
    <row r="28" spans="1:5" x14ac:dyDescent="0.25">
      <c r="A28" s="337"/>
    </row>
    <row r="29" spans="1:5" x14ac:dyDescent="0.25">
      <c r="A29" s="337"/>
    </row>
    <row r="30" spans="1:5" x14ac:dyDescent="0.25">
      <c r="A30" s="337"/>
    </row>
    <row r="31" spans="1:5" x14ac:dyDescent="0.25">
      <c r="A31" s="337"/>
    </row>
    <row r="32" spans="1:5" x14ac:dyDescent="0.25">
      <c r="A32" s="337"/>
    </row>
    <row r="33" spans="1:1" x14ac:dyDescent="0.25">
      <c r="A33" s="337"/>
    </row>
    <row r="34" spans="1:1" x14ac:dyDescent="0.25">
      <c r="A34" s="337"/>
    </row>
    <row r="35" spans="1:1" x14ac:dyDescent="0.25">
      <c r="A35" s="337"/>
    </row>
    <row r="36" spans="1:1" x14ac:dyDescent="0.25">
      <c r="A36" s="337"/>
    </row>
  </sheetData>
  <mergeCells count="2">
    <mergeCell ref="A1:E1"/>
    <mergeCell ref="A2:E2"/>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G6" sqref="G6"/>
    </sheetView>
  </sheetViews>
  <sheetFormatPr baseColWidth="10" defaultRowHeight="15" x14ac:dyDescent="0.25"/>
  <cols>
    <col min="1" max="1" width="3" style="313" bestFit="1" customWidth="1"/>
    <col min="2" max="2" width="10.5703125" style="313" bestFit="1" customWidth="1"/>
    <col min="3" max="3" width="17.7109375" style="293" bestFit="1" customWidth="1"/>
    <col min="4" max="4" width="11.42578125" style="293"/>
    <col min="5" max="5" width="52.7109375" style="293" bestFit="1" customWidth="1"/>
    <col min="6" max="16384" width="11.42578125" style="293"/>
  </cols>
  <sheetData>
    <row r="1" spans="1:5" x14ac:dyDescent="0.25">
      <c r="A1" s="415">
        <v>2019</v>
      </c>
      <c r="B1" s="416"/>
      <c r="C1" s="416"/>
      <c r="D1" s="416"/>
      <c r="E1" s="417"/>
    </row>
    <row r="2" spans="1:5" ht="18.75" x14ac:dyDescent="0.3">
      <c r="A2" s="330" t="s">
        <v>50</v>
      </c>
      <c r="B2" s="316" t="s">
        <v>1397</v>
      </c>
      <c r="C2" s="317" t="s">
        <v>1396</v>
      </c>
      <c r="D2" s="317" t="s">
        <v>1395</v>
      </c>
      <c r="E2" s="327" t="s">
        <v>1394</v>
      </c>
    </row>
    <row r="3" spans="1:5" x14ac:dyDescent="0.25">
      <c r="A3" s="303">
        <v>1</v>
      </c>
      <c r="B3" s="320">
        <v>3013</v>
      </c>
      <c r="C3" s="305" t="s">
        <v>2244</v>
      </c>
      <c r="D3" s="306">
        <v>43564</v>
      </c>
      <c r="E3" s="307" t="s">
        <v>2245</v>
      </c>
    </row>
    <row r="4" spans="1:5" x14ac:dyDescent="0.25">
      <c r="A4" s="303">
        <f>+A3+1</f>
        <v>2</v>
      </c>
      <c r="B4" s="320">
        <v>3020</v>
      </c>
      <c r="C4" s="305" t="s">
        <v>2244</v>
      </c>
      <c r="D4" s="306">
        <v>43566</v>
      </c>
      <c r="E4" s="307" t="s">
        <v>2246</v>
      </c>
    </row>
    <row r="5" spans="1:5" x14ac:dyDescent="0.25">
      <c r="A5" s="303">
        <f t="shared" ref="A5:A14" si="0">ROW(A3)</f>
        <v>3</v>
      </c>
      <c r="B5" s="320">
        <v>3030</v>
      </c>
      <c r="C5" s="305" t="s">
        <v>2244</v>
      </c>
      <c r="D5" s="306">
        <v>43569</v>
      </c>
      <c r="E5" s="307" t="s">
        <v>2247</v>
      </c>
    </row>
    <row r="6" spans="1:5" x14ac:dyDescent="0.25">
      <c r="A6" s="303">
        <f t="shared" si="0"/>
        <v>4</v>
      </c>
      <c r="B6" s="320">
        <v>3036</v>
      </c>
      <c r="C6" s="305" t="s">
        <v>2244</v>
      </c>
      <c r="D6" s="306">
        <v>43571</v>
      </c>
      <c r="E6" s="307" t="s">
        <v>2248</v>
      </c>
    </row>
    <row r="7" spans="1:5" x14ac:dyDescent="0.25">
      <c r="A7" s="303">
        <f t="shared" si="0"/>
        <v>5</v>
      </c>
      <c r="B7" s="320">
        <v>3042</v>
      </c>
      <c r="C7" s="305" t="s">
        <v>2244</v>
      </c>
      <c r="D7" s="306">
        <v>43573</v>
      </c>
      <c r="E7" s="307" t="s">
        <v>2249</v>
      </c>
    </row>
    <row r="8" spans="1:5" x14ac:dyDescent="0.25">
      <c r="A8" s="303">
        <f t="shared" si="0"/>
        <v>6</v>
      </c>
      <c r="B8" s="320">
        <v>3045</v>
      </c>
      <c r="C8" s="305" t="s">
        <v>2244</v>
      </c>
      <c r="D8" s="306">
        <v>43576</v>
      </c>
      <c r="E8" s="307" t="s">
        <v>2250</v>
      </c>
    </row>
    <row r="9" spans="1:5" x14ac:dyDescent="0.25">
      <c r="A9" s="303">
        <f t="shared" si="0"/>
        <v>7</v>
      </c>
      <c r="B9" s="320">
        <v>3046</v>
      </c>
      <c r="C9" s="305" t="s">
        <v>2244</v>
      </c>
      <c r="D9" s="306">
        <v>43578</v>
      </c>
      <c r="E9" s="307" t="s">
        <v>2251</v>
      </c>
    </row>
    <row r="10" spans="1:5" x14ac:dyDescent="0.25">
      <c r="A10" s="303">
        <f t="shared" si="0"/>
        <v>8</v>
      </c>
      <c r="B10" s="320">
        <v>3058</v>
      </c>
      <c r="C10" s="305" t="s">
        <v>2244</v>
      </c>
      <c r="D10" s="306">
        <v>43580</v>
      </c>
      <c r="E10" s="307" t="s">
        <v>2252</v>
      </c>
    </row>
    <row r="11" spans="1:5" x14ac:dyDescent="0.25">
      <c r="A11" s="303">
        <f t="shared" si="0"/>
        <v>9</v>
      </c>
      <c r="B11" s="320">
        <v>3067</v>
      </c>
      <c r="C11" s="305" t="s">
        <v>2244</v>
      </c>
      <c r="D11" s="306">
        <v>43583</v>
      </c>
      <c r="E11" s="307" t="s">
        <v>2253</v>
      </c>
    </row>
    <row r="12" spans="1:5" x14ac:dyDescent="0.25">
      <c r="A12" s="303">
        <f t="shared" si="0"/>
        <v>10</v>
      </c>
      <c r="B12" s="320">
        <v>3072</v>
      </c>
      <c r="C12" s="305" t="s">
        <v>2244</v>
      </c>
      <c r="D12" s="306">
        <v>43585</v>
      </c>
      <c r="E12" s="307" t="s">
        <v>2254</v>
      </c>
    </row>
    <row r="13" spans="1:5" x14ac:dyDescent="0.25">
      <c r="A13" s="303">
        <f t="shared" si="0"/>
        <v>11</v>
      </c>
      <c r="B13" s="320">
        <v>3078</v>
      </c>
      <c r="C13" s="305" t="s">
        <v>2244</v>
      </c>
      <c r="D13" s="306">
        <v>43587</v>
      </c>
      <c r="E13" s="307" t="s">
        <v>2255</v>
      </c>
    </row>
    <row r="14" spans="1:5" ht="15.75" thickBot="1" x14ac:dyDescent="0.3">
      <c r="A14" s="308">
        <f t="shared" si="0"/>
        <v>12</v>
      </c>
      <c r="B14" s="322">
        <v>3084</v>
      </c>
      <c r="C14" s="310" t="s">
        <v>2244</v>
      </c>
      <c r="D14" s="311">
        <v>43590</v>
      </c>
      <c r="E14" s="312" t="s">
        <v>2256</v>
      </c>
    </row>
  </sheetData>
  <mergeCells count="1">
    <mergeCell ref="A1:E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46</v>
      </c>
      <c r="C3" t="s">
        <v>47</v>
      </c>
    </row>
    <row r="4" spans="2:3" x14ac:dyDescent="0.25">
      <c r="C4" t="s">
        <v>48</v>
      </c>
    </row>
    <row r="5" spans="2:3" x14ac:dyDescent="0.25">
      <c r="C5"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2</vt:i4>
      </vt:variant>
    </vt:vector>
  </HeadingPairs>
  <TitlesOfParts>
    <vt:vector size="48" baseType="lpstr">
      <vt:lpstr> Proyectos por producto</vt:lpstr>
      <vt:lpstr>Detallado metas Final</vt:lpstr>
      <vt:lpstr>Educación</vt:lpstr>
      <vt:lpstr>Accesibilidad</vt:lpstr>
      <vt:lpstr>Empleabilidad</vt:lpstr>
      <vt:lpstr>Campañas Comunicación</vt:lpstr>
      <vt:lpstr>Documentos</vt:lpstr>
      <vt:lpstr>Organizaciones</vt:lpstr>
      <vt:lpstr>Mat. Dotado</vt:lpstr>
      <vt:lpstr>Tienda INCI</vt:lpstr>
      <vt:lpstr>Producción Material Impreso</vt:lpstr>
      <vt:lpstr>Detalle Produc.Material impreso</vt:lpstr>
      <vt:lpstr>Talleres</vt:lpstr>
      <vt:lpstr>Textos Estructurados</vt:lpstr>
      <vt:lpstr>Audiodescripción</vt:lpstr>
      <vt:lpstr>Contenidos radiales</vt:lpstr>
      <vt:lpstr>123 A TRABAJAR</vt:lpstr>
      <vt:lpstr>LAS COSAS AL DERECHO</vt:lpstr>
      <vt:lpstr>BACKSTAGE</vt:lpstr>
      <vt:lpstr>BALÓN SONORO</vt:lpstr>
      <vt:lpstr>BITACORA</vt:lpstr>
      <vt:lpstr>CAFÉ CULTURAL</vt:lpstr>
      <vt:lpstr>COMANDO INCI</vt:lpstr>
      <vt:lpstr>EL MUNDO AHORA</vt:lpstr>
      <vt:lpstr>EL REVIEW</vt:lpstr>
      <vt:lpstr>EVENTOS</vt:lpstr>
      <vt:lpstr>INCI,¿CÓMO VAMOS</vt:lpstr>
      <vt:lpstr>INCI MOVIES</vt:lpstr>
      <vt:lpstr>INCINAUTAS</vt:lpstr>
      <vt:lpstr>INCISPORTS</vt:lpstr>
      <vt:lpstr>LA VOZ JURIDICA</vt:lpstr>
      <vt:lpstr>LETRAS A CIEGAS</vt:lpstr>
      <vt:lpstr>LIBRETA DE APUNTES</vt:lpstr>
      <vt:lpstr>EXPRESO - MANANAS INCI</vt:lpstr>
      <vt:lpstr>MI GENERACION</vt:lpstr>
      <vt:lpstr>SALUD</vt:lpstr>
      <vt:lpstr>SOMOS UNO</vt:lpstr>
      <vt:lpstr>URBANO LIVE</vt:lpstr>
      <vt:lpstr>USTED TIENE LA PLABARA</vt:lpstr>
      <vt:lpstr>VIVO LATINO</vt:lpstr>
      <vt:lpstr>CUENTOS</vt:lpstr>
      <vt:lpstr>DESTINOS </vt:lpstr>
      <vt:lpstr>FECODIV</vt:lpstr>
      <vt:lpstr>INCI NOTICIAS</vt:lpstr>
      <vt:lpstr>SALSA Y ALGO MAS</vt:lpstr>
      <vt:lpstr>Plan Estretagico</vt:lpstr>
      <vt:lpstr>' Proyectos por producto'!Área_de_impresión</vt:lpstr>
      <vt:lpstr>'Detallado metas Final'!Área_de_impresión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2020-08-12T22:32:18Z</dcterms:modified>
  <cp:category/>
  <cp:contentStatus/>
</cp:coreProperties>
</file>