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ci15\AppData\Local\Microsoft\Windows\Temporary Internet Files\Content.Outlook\XT5CQCX8\"/>
    </mc:Choice>
  </mc:AlternateContent>
  <bookViews>
    <workbookView xWindow="0" yWindow="0" windowWidth="28800" windowHeight="12435" tabRatio="808" activeTab="2"/>
  </bookViews>
  <sheets>
    <sheet name="C1 Gestión del Riesgo " sheetId="2" r:id="rId1"/>
    <sheet name="C2 Racionalización de Tramites" sheetId="6" r:id="rId2"/>
    <sheet name="C3 Rendición cuentas" sheetId="8" r:id="rId3"/>
    <sheet name="C4 Mejora atención al ciudadano" sheetId="3" r:id="rId4"/>
    <sheet name="C5 Transparencia y acceso Info" sheetId="4" r:id="rId5"/>
    <sheet name="C6 Participación ciudadana" sheetId="7" r:id="rId6"/>
    <sheet name="C7 Iniciativas Adicionales" sheetId="5" r:id="rId7"/>
    <sheet name="Consolidado ext e int" sheetId="15" r:id="rId8"/>
    <sheet name="Consolidado Externo" sheetId="14" r:id="rId9"/>
    <sheet name="1. Atención al Ciudadano" sheetId="10" r:id="rId10"/>
    <sheet name="2. Tienda" sheetId="11" r:id="rId11"/>
    <sheet name="3. Página web" sheetId="12" r:id="rId12"/>
    <sheet name="4.Interna" sheetId="13" r:id="rId13"/>
  </sheets>
  <externalReferences>
    <externalReference r:id="rId14"/>
    <externalReference r:id="rId15"/>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15" l="1"/>
  <c r="B16" i="15"/>
  <c r="E30" i="15"/>
  <c r="B30" i="15" s="1"/>
  <c r="D30" i="15"/>
  <c r="C30" i="15"/>
  <c r="E29" i="15"/>
  <c r="D29" i="15"/>
  <c r="C29" i="15"/>
  <c r="B29" i="15" s="1"/>
  <c r="E25" i="15"/>
  <c r="D25" i="15"/>
  <c r="C25" i="15"/>
  <c r="B25" i="15" s="1"/>
  <c r="E24" i="15"/>
  <c r="D24" i="15"/>
  <c r="C24" i="15"/>
  <c r="E23" i="15"/>
  <c r="D23" i="15"/>
  <c r="B23" i="15" s="1"/>
  <c r="C23" i="15"/>
  <c r="E22" i="15"/>
  <c r="D22" i="15"/>
  <c r="C22" i="15"/>
  <c r="B22" i="15" s="1"/>
  <c r="E18" i="15"/>
  <c r="D18" i="15"/>
  <c r="C18" i="15"/>
  <c r="B18" i="15" s="1"/>
  <c r="E17" i="15"/>
  <c r="D17" i="15"/>
  <c r="C17" i="15"/>
  <c r="B17" i="15" s="1"/>
  <c r="E16" i="15"/>
  <c r="D16" i="15"/>
  <c r="C16" i="15"/>
  <c r="E15" i="15"/>
  <c r="D15" i="15"/>
  <c r="B15" i="15" s="1"/>
  <c r="C15" i="15"/>
  <c r="E14" i="15"/>
  <c r="D14" i="15"/>
  <c r="B14" i="15" s="1"/>
  <c r="C14" i="15"/>
  <c r="E10" i="15"/>
  <c r="D10" i="15"/>
  <c r="C10" i="15"/>
  <c r="B10" i="15" s="1"/>
  <c r="E9" i="15"/>
  <c r="B9" i="15" s="1"/>
  <c r="D9" i="15"/>
  <c r="C9" i="15"/>
  <c r="E8" i="15"/>
  <c r="B8" i="15" s="1"/>
  <c r="D8" i="15"/>
  <c r="C8" i="15"/>
  <c r="E7" i="15"/>
  <c r="D7" i="15"/>
  <c r="C7" i="15"/>
  <c r="B7" i="15" s="1"/>
  <c r="E6" i="15"/>
  <c r="D6" i="15"/>
  <c r="C6" i="15"/>
  <c r="B6" i="15" s="1"/>
  <c r="E5" i="15"/>
  <c r="D5" i="15"/>
  <c r="C5" i="15"/>
  <c r="B5" i="15" s="1"/>
  <c r="E4" i="15"/>
  <c r="D4" i="15"/>
  <c r="B4" i="15" s="1"/>
  <c r="C4" i="15"/>
  <c r="E3" i="15"/>
  <c r="D3" i="15"/>
  <c r="B3" i="15" s="1"/>
  <c r="C3" i="15"/>
  <c r="E30" i="14"/>
  <c r="D30" i="14"/>
  <c r="C30" i="14"/>
  <c r="B30" i="14"/>
  <c r="F30" i="14" s="1"/>
  <c r="E29" i="14"/>
  <c r="D29" i="14"/>
  <c r="C29" i="14"/>
  <c r="B29" i="14"/>
  <c r="B31" i="14" s="1"/>
  <c r="B26" i="14"/>
  <c r="F22" i="14" s="1"/>
  <c r="E25" i="14"/>
  <c r="D25" i="14"/>
  <c r="C25" i="14"/>
  <c r="B25" i="14"/>
  <c r="F25" i="14" s="1"/>
  <c r="E24" i="14"/>
  <c r="D24" i="14"/>
  <c r="C24" i="14"/>
  <c r="B24" i="14"/>
  <c r="E23" i="14"/>
  <c r="D23" i="14"/>
  <c r="C23" i="14"/>
  <c r="B23" i="14"/>
  <c r="F23" i="14" s="1"/>
  <c r="E22" i="14"/>
  <c r="D22" i="14"/>
  <c r="C22" i="14"/>
  <c r="B22" i="14"/>
  <c r="E18" i="14"/>
  <c r="D18" i="14"/>
  <c r="C18" i="14"/>
  <c r="B18" i="14"/>
  <c r="E17" i="14"/>
  <c r="D17" i="14"/>
  <c r="C17" i="14"/>
  <c r="B17" i="14"/>
  <c r="F17" i="14" s="1"/>
  <c r="E16" i="14"/>
  <c r="D16" i="14"/>
  <c r="C16" i="14"/>
  <c r="B16" i="14"/>
  <c r="E15" i="14"/>
  <c r="D15" i="14"/>
  <c r="C15" i="14"/>
  <c r="B15" i="14"/>
  <c r="E14" i="14"/>
  <c r="D14" i="14"/>
  <c r="C14" i="14"/>
  <c r="B14" i="14"/>
  <c r="B19" i="14" s="1"/>
  <c r="E10" i="14"/>
  <c r="D10" i="14"/>
  <c r="C10" i="14"/>
  <c r="B10" i="14"/>
  <c r="E9" i="14"/>
  <c r="D9" i="14"/>
  <c r="C9" i="14"/>
  <c r="B9" i="14"/>
  <c r="E8" i="14"/>
  <c r="D8" i="14"/>
  <c r="C8" i="14"/>
  <c r="B8" i="14"/>
  <c r="F8" i="14" s="1"/>
  <c r="E7" i="14"/>
  <c r="D7" i="14"/>
  <c r="C7" i="14"/>
  <c r="B7" i="14"/>
  <c r="E6" i="14"/>
  <c r="D6" i="14"/>
  <c r="C6" i="14"/>
  <c r="B6" i="14"/>
  <c r="E5" i="14"/>
  <c r="D5" i="14"/>
  <c r="C5" i="14"/>
  <c r="B5" i="14"/>
  <c r="E4" i="14"/>
  <c r="D4" i="14"/>
  <c r="C4" i="14"/>
  <c r="B4" i="14"/>
  <c r="E3" i="14"/>
  <c r="D3" i="14"/>
  <c r="C3" i="14"/>
  <c r="B3" i="14"/>
  <c r="B11" i="14" s="1"/>
  <c r="B29" i="13"/>
  <c r="C29" i="13" s="1"/>
  <c r="B28" i="13"/>
  <c r="B31" i="13" s="1"/>
  <c r="B25" i="13"/>
  <c r="C25" i="13" s="1"/>
  <c r="B24" i="13"/>
  <c r="C24" i="13" s="1"/>
  <c r="B23" i="13"/>
  <c r="B22" i="13"/>
  <c r="B26" i="13" s="1"/>
  <c r="B18" i="13"/>
  <c r="B17" i="13"/>
  <c r="B16" i="13"/>
  <c r="B15" i="13"/>
  <c r="B14" i="13"/>
  <c r="B12" i="13"/>
  <c r="C6" i="13" s="1"/>
  <c r="B10" i="13"/>
  <c r="B9" i="13"/>
  <c r="C9" i="13" s="1"/>
  <c r="B8" i="13"/>
  <c r="C8" i="13" s="1"/>
  <c r="B7" i="13"/>
  <c r="C7" i="13" s="1"/>
  <c r="B6" i="13"/>
  <c r="B5" i="13"/>
  <c r="C5" i="13" s="1"/>
  <c r="B4" i="13"/>
  <c r="C4" i="13" s="1"/>
  <c r="B3" i="13"/>
  <c r="C3" i="13" s="1"/>
  <c r="B26" i="15" l="1"/>
  <c r="B11" i="15"/>
  <c r="F6" i="15" s="1"/>
  <c r="B31" i="15"/>
  <c r="F30" i="15" s="1"/>
  <c r="F29" i="15"/>
  <c r="B19" i="15"/>
  <c r="F15" i="15" s="1"/>
  <c r="F24" i="15"/>
  <c r="F25" i="15"/>
  <c r="F17" i="15"/>
  <c r="F18" i="15"/>
  <c r="F23" i="15"/>
  <c r="F22" i="15"/>
  <c r="F9" i="14"/>
  <c r="F7" i="14"/>
  <c r="F10" i="14"/>
  <c r="F4" i="14"/>
  <c r="F6" i="14"/>
  <c r="F5" i="14"/>
  <c r="F15" i="14"/>
  <c r="F18" i="14"/>
  <c r="F16" i="14"/>
  <c r="F3" i="14"/>
  <c r="F29" i="14"/>
  <c r="F14" i="14"/>
  <c r="F24" i="14"/>
  <c r="C17" i="13"/>
  <c r="C26" i="13"/>
  <c r="C22" i="13"/>
  <c r="C23" i="13"/>
  <c r="C15" i="13"/>
  <c r="C10" i="13"/>
  <c r="C12" i="13"/>
  <c r="C28" i="13"/>
  <c r="B20" i="13"/>
  <c r="C14" i="13" s="1"/>
  <c r="F16" i="15" l="1"/>
  <c r="F8" i="15"/>
  <c r="F3" i="15"/>
  <c r="F14" i="15"/>
  <c r="F7" i="15"/>
  <c r="F9" i="15"/>
  <c r="F4" i="15"/>
  <c r="F10" i="15"/>
  <c r="F5" i="15"/>
  <c r="C16" i="13"/>
  <c r="C20" i="13"/>
  <c r="C18" i="13"/>
  <c r="B29" i="12" l="1"/>
  <c r="B28" i="12"/>
  <c r="B25" i="12"/>
  <c r="B24" i="12"/>
  <c r="B23" i="12"/>
  <c r="B22" i="12"/>
  <c r="B19" i="12"/>
  <c r="B18" i="12"/>
  <c r="B17" i="12"/>
  <c r="B16" i="12"/>
  <c r="B15" i="12"/>
  <c r="B14" i="12"/>
  <c r="B10" i="12"/>
  <c r="B9" i="12"/>
  <c r="B8" i="12"/>
  <c r="B7" i="12"/>
  <c r="B6" i="12"/>
  <c r="B5" i="12"/>
  <c r="B4" i="12"/>
  <c r="B3" i="12"/>
  <c r="B29" i="11"/>
  <c r="B28" i="11"/>
  <c r="B25" i="11"/>
  <c r="B24" i="11"/>
  <c r="B23" i="11"/>
  <c r="B22" i="11"/>
  <c r="B19" i="11"/>
  <c r="B18" i="11"/>
  <c r="B17" i="11"/>
  <c r="B16" i="11"/>
  <c r="B15" i="11"/>
  <c r="B14" i="11"/>
  <c r="B10" i="11"/>
  <c r="B9" i="11"/>
  <c r="B8" i="11"/>
  <c r="B7" i="11"/>
  <c r="B6" i="11"/>
  <c r="B5" i="11"/>
  <c r="B4" i="11"/>
  <c r="B3" i="11"/>
  <c r="B29" i="10"/>
  <c r="B28" i="10"/>
  <c r="B25" i="10"/>
  <c r="B24" i="10"/>
  <c r="B23" i="10"/>
  <c r="B22" i="10"/>
  <c r="B19" i="10"/>
  <c r="B18" i="10"/>
  <c r="B17" i="10"/>
  <c r="B16" i="10"/>
  <c r="B15" i="10"/>
  <c r="B14" i="10"/>
  <c r="B10" i="10"/>
  <c r="B9" i="10"/>
  <c r="B8" i="10"/>
  <c r="B7" i="10"/>
  <c r="B6" i="10"/>
  <c r="B5" i="10"/>
  <c r="B4" i="10"/>
  <c r="B3" i="10"/>
</calcChain>
</file>

<file path=xl/sharedStrings.xml><?xml version="1.0" encoding="utf-8"?>
<sst xmlns="http://schemas.openxmlformats.org/spreadsheetml/2006/main" count="586" uniqueCount="305">
  <si>
    <t xml:space="preserve">Componente 1: Gestión del Riesgo de Corrupción -Mapa de Riesgos de Corrupción </t>
  </si>
  <si>
    <t>Subcomponente / Procesos</t>
  </si>
  <si>
    <t>N°</t>
  </si>
  <si>
    <t xml:space="preserve">Actividad </t>
  </si>
  <si>
    <t xml:space="preserve">Meta o producto </t>
  </si>
  <si>
    <t xml:space="preserve">Responsable </t>
  </si>
  <si>
    <t xml:space="preserve">Fecha Programada </t>
  </si>
  <si>
    <t xml:space="preserve">Componente 4: Mecanismo de mejoramiento del atención al ciudadano </t>
  </si>
  <si>
    <t xml:space="preserve">Componente 5: Mecanismo de Transparencia y acceso a la información pública </t>
  </si>
  <si>
    <t>Construcción del Mapa de Riesgos de Corrupción</t>
  </si>
  <si>
    <t xml:space="preserve">Oficina Asesora de Planeación </t>
  </si>
  <si>
    <t>Consulta y Divulgación</t>
  </si>
  <si>
    <t>Monitoreo Y Revisión</t>
  </si>
  <si>
    <t>Seguimiento</t>
  </si>
  <si>
    <t>Talento Humano</t>
  </si>
  <si>
    <t>Normativo y procedimental</t>
  </si>
  <si>
    <t>Relacionamiento con el ciudadano</t>
  </si>
  <si>
    <t>Tecnológica</t>
  </si>
  <si>
    <t xml:space="preserve">Componente 2: Estrategia de Racionalización de Trámites </t>
  </si>
  <si>
    <t>TIPO DE RACIONALIZACIÓN</t>
  </si>
  <si>
    <t xml:space="preserve">ACCIÓN ESPECÍFICA DE RACIONALIZACIÓN
</t>
  </si>
  <si>
    <t>SITUACIÓN ACTUAL</t>
  </si>
  <si>
    <t xml:space="preserve">DESCRIPCIÓN DE LA MEJORA A REALIZAR AL TRÁMITE, PROCESO O PROCEDIMIENTO </t>
  </si>
  <si>
    <t>BENEFICIO AL CIUDADANO Y/O ENTIDAD</t>
  </si>
  <si>
    <t>DEPENDENCIA RESPONSABLE</t>
  </si>
  <si>
    <t xml:space="preserve">Consolidar con las dependencias del INCI el proyecto del mapa de riesgos de corrupción. </t>
  </si>
  <si>
    <t xml:space="preserve">Publicar y recibir retroalimentación del  Mapa de Riesgos de Corrupción en el portal institucional </t>
  </si>
  <si>
    <t xml:space="preserve">NOMBRE DEL SERVICIO, PROCESO O PROCEDIMIENTO </t>
  </si>
  <si>
    <t>Monitoreo del Acceso a la información pública</t>
  </si>
  <si>
    <t xml:space="preserve">Componente 7: Iniciativas adicionales </t>
  </si>
  <si>
    <t xml:space="preserve">Publicar y actualizar en el sitio web de la entidad en la sección ‘Transparencia y acceso a la información pública’, toda la información que establece la ley 1712 de 2014 y sus decretos y resoluciones reglamentarias. </t>
  </si>
  <si>
    <t>Lineamientos de Transparencia Activa</t>
  </si>
  <si>
    <t>Oficina Asesora de Planeación</t>
  </si>
  <si>
    <t>Actualizar los instrumentos de gestión de la Información de los procesos de la entidad</t>
  </si>
  <si>
    <t>Elaboración de los Instrumentos de Gestión de la Información</t>
  </si>
  <si>
    <t>Líderes de proceso</t>
  </si>
  <si>
    <t>Código de Integridad</t>
  </si>
  <si>
    <t>Dos (2) Informes elaborados y socializados</t>
  </si>
  <si>
    <t>Elaborar y  socializar los informes de solicitudes de acceso a información.</t>
  </si>
  <si>
    <t>Una (1) Sección de transparencia y acceso a la información pública actualizada en la página web</t>
  </si>
  <si>
    <t xml:space="preserve">Tres (3) Instrumentos de gestión actualizados 
• Registro o inventario de activos de Información
• Esquema de publicación de información 
• Índice de Información Clasificada y Reservada 
</t>
  </si>
  <si>
    <t>Enero 26 al 31 de 2019</t>
  </si>
  <si>
    <t xml:space="preserve">Mayo a diciembre de 2019 (Cada 4 meses) </t>
  </si>
  <si>
    <t xml:space="preserve">(1) Mapa Riesgos de Corrupción publicado. </t>
  </si>
  <si>
    <t>Enero 25 de 2019</t>
  </si>
  <si>
    <t>Enero 2 de 2019 a diciembre 27 de 2019</t>
  </si>
  <si>
    <t>Diciembre 27 de 2019</t>
  </si>
  <si>
    <t xml:space="preserve">Enero 2 de 2019 a Diciembre 27 de 2019 </t>
  </si>
  <si>
    <t>Octubre 31 de 2019</t>
  </si>
  <si>
    <t>Junio y diciembre de 2019</t>
  </si>
  <si>
    <t>Fortalecimiento de los canales de atención</t>
  </si>
  <si>
    <t>Consolidar  estadísticas sobre tiempos de espera, tiempos de atención y cantidad de ciudadanos atendidos.</t>
  </si>
  <si>
    <t>Criterio diferencial de accesibilidad</t>
  </si>
  <si>
    <t>Noviembre 30 de 2019</t>
  </si>
  <si>
    <t>Adelantar acciones para que la página web del INCI sea accesible</t>
  </si>
  <si>
    <t>Realizar acciones orientadas a la apropiación del Código de Integridad de acuerdo con las directrices del Departamento Administrativo de Función Pública</t>
  </si>
  <si>
    <t xml:space="preserve">Febrero 2 de 2019 a Noviembre 30 de 2019 </t>
  </si>
  <si>
    <t>PARTICIPACIÓN CIUDADANA</t>
  </si>
  <si>
    <t xml:space="preserve">Incluir en el Plan Institucional de Capacitación temáticas relacionadas con el mejoramiento del servicio al ciudadano
</t>
  </si>
  <si>
    <t>Fortalecer las competencias de los servidores públicos que atienden directamente a los ciudadanos a través de procesos de cualificación.</t>
  </si>
  <si>
    <t>Realizar  campañas  informativas  sobre  la  responsabilidad  de  los  servidores  públicos  frente  a  los derechos de los ciudadanos.</t>
  </si>
  <si>
    <t>Proceso Servicio al ciudadano</t>
  </si>
  <si>
    <t>(1) espacio de formación dirigido a lo servidores públicos de la entidad</t>
  </si>
  <si>
    <t xml:space="preserve">Revisar y ajustar la accesibilidad del micrositio de atención al ciudadano de la página web del INCI </t>
  </si>
  <si>
    <t>(4) Informes PQRSD (Trimestral)</t>
  </si>
  <si>
    <t xml:space="preserve">Enero 2 de 2019 a diciembre 27 de 2019 </t>
  </si>
  <si>
    <t>(2 ) Campañas  informativas  sobre  la  responsabilidad  de  los  servidores  públicos  frente  a  los derechos de los ciudadanos. (Semestral)</t>
  </si>
  <si>
    <t>(2) Informes de la sistematización de las encuestas de satisfacción aplicadas a los ciudadanos (Semestral)</t>
  </si>
  <si>
    <t>(2) Capacitaciones en atención al ciudadano en las que se participó (Semestral)</t>
  </si>
  <si>
    <t>(2) Acciones realizadas para la apropiación del Código de Integridad actualizado</t>
  </si>
  <si>
    <t>Direccionamiento Estratégico</t>
  </si>
  <si>
    <t xml:space="preserve">Actualizar la información de la página del SUIT en relación con los servicios del INCI </t>
  </si>
  <si>
    <t>FECHA PROGRAMADA</t>
  </si>
  <si>
    <t xml:space="preserve">Desactualización de la página del SUIT de acuerdo con los servicios actuales de la entidad </t>
  </si>
  <si>
    <t>Revisión y ajuste de los servicios reportados en el SUIT</t>
  </si>
  <si>
    <t>ACTIVIDADES</t>
  </si>
  <si>
    <t>META/PRODUCTO</t>
  </si>
  <si>
    <t>Condiciones institucionales idóneas para la promoción de la participación ciudadana</t>
  </si>
  <si>
    <t xml:space="preserve">Caracterizar  los grupos de valor </t>
  </si>
  <si>
    <t>Conformar y capacitar un equipo de trabajo que lidere el proceso de planeación  e implementación de los ejercicios de participación ciudadana (involucrando direcciones misionales y dependencias de apoyo)</t>
  </si>
  <si>
    <t>Acciones de capacitación que incluyan temas como: 
- Gestión y producción de información institucional; 
- Instancias y mecanismos de participación ciudadana
- Capacidades y herramientas que faciliten la participación ciudadana; 
- Fases del ciclo de la gestión Pública</t>
  </si>
  <si>
    <t>Identificar, en conjunto con las áreas misionales y de apoyo a la gestión, las metas y actividades que cada área realizará y en las cuales tiene programado o debe involucrar la participación de los grupos de valor (incluye instancias o cualquier otro mecanismo de participación ciudadana)</t>
  </si>
  <si>
    <t>Promoción efectiva de la participación ciudadana</t>
  </si>
  <si>
    <t>Definir y divulgar el procedimiento que empleará la entidad en cada tipo de espacio de participaciòn ciudadana definido previamente  en el cronograma.</t>
  </si>
  <si>
    <t>Establecer el formato  interno de reporte de  las actividades de participación ciudadana que se realizarán en toda la entidad que como mínimo contenga: 
-Actividades realizadas
-Grupos de valor involucrados
-Temas y/o metas institucionales asociadas a los espacios de participación ciudadana.
- Observaciones, propuestas y recomendaciones  de los grupos de valor. 
- Resultado de la participación</t>
  </si>
  <si>
    <t xml:space="preserve">Analizar los resultados obtenidos en la implementación de la estrategia de participación ciudadana, con base en la consolidación de los formatos internos de reporte aportados por las áreas misionales y de apoyo, para identificar:
1. Número de espacios de participación adelantados 
2. Grupos de valor involucrados.
3.Metas y actividades institucionales que incluyeron ejercicios de participación.
4. Evaluación y recomendaciones de cada espacio de participación ciudadana.
5. Nivel de cumplimiento de las actividades estalecidas en toda la estrategia de participación ciudadana.
</t>
  </si>
  <si>
    <t>X</t>
  </si>
  <si>
    <t>Asociar las metas y actividades formuladas en la planeación institucional de la vigencia  2019 con los derechos y los objetivos de desarrollo sostenible  que se están garantizando a través de la gestión institucional.</t>
  </si>
  <si>
    <t>Producir la información sobre la gestión general de la entidad (presupuesto, contratación, etc), los resultados y el avance en la garantía de derechos, que se presentará en los espacios de diálogo definidos en el cronograma.</t>
  </si>
  <si>
    <t>Establecer y divulgar el cronograma que identifica y define los espacios de diálogo presenciales (mesas de trabajo, foros, reuniones, etc.), y los mecanismos virtuales complementarios (chat, videoconferencias, etc), que utilizarán para rendir cuentas sobre los temas de interés priorizados, así como sobre la gestión general de la entidad.</t>
  </si>
  <si>
    <t xml:space="preserve">Realizar acciones de capacitación, con los grupos de valor identificados, para la preparación previa a los espacios de diálogo definidos en el cronograma.  </t>
  </si>
  <si>
    <t xml:space="preserve">Establecer temas de interés de los organismos de control con el fin de articular su participación en el proceso de rendición de cuentas. </t>
  </si>
  <si>
    <t xml:space="preserve">Establecer el formato  interno de reporte de  las actividades de rendición de cuentas que se realizarán en toda la entidad que como mínimo contenga: 
-Actividades realizadas
-Grupos de valor involucrados
-Temas y/o metas institucionales asociadas a las actividades realizadas de rendición de cuentas
- Observaciones, propuestas y recomendaciones  de los grupos de valor. 
- Resultado de la participación 
- Compromisos adquiridos de cara a la ciudadanía. </t>
  </si>
  <si>
    <t>Diciembre 30 de 2019</t>
  </si>
  <si>
    <t>Julio 30 de 2019</t>
  </si>
  <si>
    <t xml:space="preserve">( 1 ) Plan de Acción Anual con Objetivos de Desarrollo Sostenible y garantìa de derechos. </t>
  </si>
  <si>
    <t xml:space="preserve">(1) Cronograma publicado que defina los espacios de diálogo presenciales y virtuales de rendición de cuentas (tanto generales como especificos por tema de interés priorizado)  asociado a temáticas  y grupo de valor por cada espacio. </t>
  </si>
  <si>
    <t>(1) Documento con las Acciones de capacitación a los grupos de valor realizadas</t>
  </si>
  <si>
    <t xml:space="preserve">(1) Formato interno de reporte de  las actividades de rendición de cuentas </t>
  </si>
  <si>
    <t>(1) Informe cuatrimestral de evaluación de los resultados de implementación de la estrategia.</t>
  </si>
  <si>
    <t>(1) Documento que refleje el avance de los compromisos adquiridos y de evaluación de los resultados de implementación de la estrategia.</t>
  </si>
  <si>
    <t>x</t>
  </si>
  <si>
    <t>Socialización de los servicios que ofrece el INCI</t>
  </si>
  <si>
    <t>Responsables del monitoreo de los riesgos</t>
  </si>
  <si>
    <t>Analizar los resultados obtenidos en la implementación de la estrategia de rendición de cuentas  con base en la consolidación de los formatos internos para identificar:
1. Número de espacios de diálogo en los que se rindió cuentas de manera general y  priorizada.
2. Grupos de valor involucrados.
3.Metas institucionales priorizadas sobre las que se rindió cuentas.
4. Evaluación y recomendaciones de cada espacio de rendición de cuentas. 
5. Avance en los compromisos adquiridos en los espacios de diálogo y las acciones de mejoramiento en la gestión de la entidad 
6. Nivel de cumplimiento de las actividades establecidas en toda la estrategia de rendición de cuentas
7.  Recomendaciones realizadas por los órganos de control frente a los informes de rendición de cuentas y acciones correctivas para optimizar la gestión y el cumplimiento de las metas del plan  institucional.</t>
  </si>
  <si>
    <t>Realizar  monitoreo a las acciones de control establecidas y a los riesgos de corrupción planteados</t>
  </si>
  <si>
    <t>Realizar el seguimiento a las acciones de control establecidas y a los riesgos de corrupción planteados</t>
  </si>
  <si>
    <t>Un (1) Mapa Riesgos de corrupción con seguimiento realizado</t>
  </si>
  <si>
    <t>Un (1) Mapa Riesgos de corrupción con el monitoreo y revisión de las acciones de control establecidas realizado</t>
  </si>
  <si>
    <t>(1) Mapa Riesgos de Corrupción consolidado</t>
  </si>
  <si>
    <t>Información y Diálogo</t>
  </si>
  <si>
    <t>Información</t>
  </si>
  <si>
    <t xml:space="preserve">Responsabilidad </t>
  </si>
  <si>
    <t xml:space="preserve">Información </t>
  </si>
  <si>
    <t>DIálogo</t>
  </si>
  <si>
    <t xml:space="preserve">(1) Documento de  caracterización que identifique las necesidades de información, los canales  de publicación y difusión y los temas de interés  de los grupos de valor y los organismos de control que participarán en los ejercicios de rendición de cuentas
</t>
  </si>
  <si>
    <t xml:space="preserve">Definir el procedimiento de adecuación, producción  y divulgación de  la información  atendiendo a los requerimientos de cada espacio de diálogo definido en el cronograma y de la manera de realizar seguimiento al cumplimiento de los compromisos adquiridos 
</t>
  </si>
  <si>
    <t xml:space="preserve">(1) Documento con roles y responsables del procedimiento de adecuación, producción  y divulgación de información por cada espacio de diálogo que contemple:
ANTES:  Forma en que se convocará a los grupos de valor
DURANTE:  Paso a paso por cada tipo de espacio de diálogo a ser desarrollado, Reglas de juego para diálogar con los grupos de valor y para que evalúen la gestión y los resultados presentados, Forma como se documentarán los compromisos adquiridos en el espacio de diálogo
DESPÚES:  Procedimiento con roles y responsables del seguimiento al cumplimiento de los compromisos adquiridos y de la forma como se informarán los avances </t>
  </si>
  <si>
    <t>(1) Documento con información sobre la gestión adelantada a presentar en el espacio de rendición de cuentas</t>
  </si>
  <si>
    <t xml:space="preserve"> (1) Formato interno de reporte de  las actividades de participación ciudadana</t>
  </si>
  <si>
    <t>(1) Documento de  caracterización que identifique las necesidades de información y los canales  de publicación y difusión que consultan los grupos de valor; así como  sus intereses y preferencias en materia de participación ciudadana en el marco de la gestión institucional.</t>
  </si>
  <si>
    <t xml:space="preserve">(1) Documento que relacione: 
1. Instancias o mecanismos de participación;
2. Metas o actividades en las cuales se involucrará cada instancia o mecanismo 
3. Fase del ciclo de la gestión  en la que se enmarcan dichas metas o actividades. ( Diagnóstico, Formulación, Implementación -ejecuciòn- y  evaluación)
4.  Recursos, alianzas, convenios y presupuesto asociado a las actividades que se implementarán en la entidad para promover la participación ciudadana.
5. Cronograma publicado que defina los espacios de participación ciudadana presenciales y virtuales  clasificados por la fase del ciclo de la gestión institucional donde se desarrollarán,  asociado a metas, actividades institucionales, grupo de valor (incluye instancias)  y objetivos concretos por cada espacio. </t>
  </si>
  <si>
    <t>(1) Informe periódico de evaluación de los resultados de implementación de la estrategia.</t>
  </si>
  <si>
    <t>(1) Documento de evaluación de los resultados de implementación de la estrategia que debe ser incorporado en el informe de rendición de cuentas general de la entidad.</t>
  </si>
  <si>
    <t xml:space="preserve">Priorizar los temas de interés que los grupos de valor tienen sobre la gestión de las metas del plan institucional, para definir la información que se producirá de manera permanente. Lo anterior, a partir de los resultados de la caracterización. </t>
  </si>
  <si>
    <t>Conformar y capacitar un equipo de trabajo que lidere el proceso de planeación e implementación de los ejercicios de rendición de cuentas (involucrando procesos misionales y de apoyo)</t>
  </si>
  <si>
    <t>Componente 3: Rendición de cuentas</t>
  </si>
  <si>
    <t>META O PRODUCTO</t>
  </si>
  <si>
    <t>COMPONENTES</t>
  </si>
  <si>
    <t>RESPONSABLE</t>
  </si>
  <si>
    <t xml:space="preserve">Documento publicado y divulgado con la ruta (antes, durante y después) a seguir, roles y responsabilidades para el desarrollo de los espacios de participaciòn ciudadana que contemple:
ANTES: Forma en que se convocará a los grupos de valor atendiendo a la claridad y alcance del objetivo de cada espacio de participación y Procedimiento de adecuación, producción  y divulgación de  la información  que contextualizará  el alcance de cada espacio de participación definido en el cronograma. 
DURANTE:  Paso a paso por cada espacio de participaciòn ciudadana de acuerdo con la fase del ciclo de la gestión institucional en el que se enmarca  y el objetivo del mismo, reglas de juego que garanticen la participación de los grupos de valor y el cumplimiento del objetivo de cada espacio de participación y forma como se documentarán los resultados del espacio de participación ciudadana.
DESPÚES: Forma como se informarán los resultados de los espacios de participación ciudadana a los asistentes para el seguimiento y control ciudadano. </t>
  </si>
  <si>
    <t>11 oficinas con Tablas de Retención Documental revisadas.</t>
  </si>
  <si>
    <t xml:space="preserve">Revisar las Tablas de Retención Documental  </t>
  </si>
  <si>
    <t>(1) Página web con avances en accesibilidad</t>
  </si>
  <si>
    <t>(1) Micrositio de atención al ciudadano con avances en accesibilidad</t>
  </si>
  <si>
    <t>Procesos Servicio al ciudadano y de Comunicaciones</t>
  </si>
  <si>
    <t>Junio 30 de 2019</t>
  </si>
  <si>
    <t>Febrero 27 de 2019</t>
  </si>
  <si>
    <t>Junio  30 de 2019</t>
  </si>
  <si>
    <t>SEGUIMIENTO ENERO - ABRIL</t>
  </si>
  <si>
    <t xml:space="preserve">Se consolidó con las dependencias del INCI el proyecto del mapa de riesgos de corrupción. </t>
  </si>
  <si>
    <t>Se publicó el  Mapa de Riesgos de Corrupción en el portal institucional durante el mes de enero de 2019</t>
  </si>
  <si>
    <t>Se realizó el primer monitoreo a las acciones de control establecidas y a los riesgos de corrupción planteados</t>
  </si>
  <si>
    <t>Se encuentra en revisión la Resolución 2015000002113 del 5 de agosto de 2015, por medio de la cual se consolidan los servicios del INCI, con el propósito de definir los OPAs que se registrarán en la página del SUIT</t>
  </si>
  <si>
    <t>SEGUIMIENTO ENERO- ABRIL</t>
  </si>
  <si>
    <t>En el Plan de acción anual, se asociaron las metas y actividades formuladas con los objetivos de desarrollo sostenible  que se están garantizando a través de la gestión institucional.</t>
  </si>
  <si>
    <t>Durante el año se va registrando la información de la gestión adelantada por parte de cada uno de los procesos  en diferentes instrumentos como son el Seguimiento al cronograma PAA, Infomes de ejecución presupuestal y  contratos adelantados para ser presentada en los espacios de diálogo definidos en el cronograma.</t>
  </si>
  <si>
    <t xml:space="preserve">Durante el mes de mayo, se adelantará una reunión con subdirección y comunicaciones para definir en que eventos de los que se van a desarrollar se puede incorporar  el componente de rendición de cuentas y  la forma en la cual se convocará a los grupos de valor
Una vez se sistematice la información del "Formato encuesta  rendición de cuentas"  se definirá la metodología, y la forma como se documentarán y se hará seguimiento a los compromisos adquiridos en los espacios de diálogo
</t>
  </si>
  <si>
    <t>Una vez se definan los eventos en los cuales se incorporará el componente de rendición de cuentas, se elaborará el cronograma con los temas para divulgar en los espacios de diálogo</t>
  </si>
  <si>
    <t>No se han adelantado acciones de capacitación</t>
  </si>
  <si>
    <t>Se conformó el equipo de trabajo para liderar el proceso de planeación e implementación de los ejercicios de rendición de cuentas con funcionarios de Planeación, Comunicaciones y Subdirección 
Se solicitó a Gestión Humana mediante correo electrónico la incorporación dentro del PIC de temas que fortalezcan las capacidades para el diálogo para los servidores públicos del INCI</t>
  </si>
  <si>
    <t>No se ha llevado a cabo ningún espacio de rendición de cuentas, por lo tanto no se ha avanzado en esta actividad</t>
  </si>
  <si>
    <t>La oficina de control interno realiza su primer seguimiento en el mes de  mayo</t>
  </si>
  <si>
    <t xml:space="preserve">Se encuentra en rediseño la página web de la entidad el cual va a tener en cuenta el cumplimiento de las características de accesibilidad </t>
  </si>
  <si>
    <t>#</t>
  </si>
  <si>
    <t>Fin del documento</t>
  </si>
  <si>
    <t>Vacia</t>
  </si>
  <si>
    <t>Fase Aprestamiento</t>
  </si>
  <si>
    <t>Fase Diseño</t>
  </si>
  <si>
    <t>Fase Preparaciòn</t>
  </si>
  <si>
    <t>Fase Ejecución</t>
  </si>
  <si>
    <t>Primer cuatrimestre</t>
  </si>
  <si>
    <t>Segundo cuatrimestre</t>
  </si>
  <si>
    <t>Tercer cuatrimestre</t>
  </si>
  <si>
    <t>Se incluyó dentro del informe trimestral de PQRSD la consolidación de las estadísticas sobre tiempos de espera, tiempos de atención y cantidad de ciudadanos atendidos.</t>
  </si>
  <si>
    <t xml:space="preserve">La profesional de atención al ciudadano asistió a dos capacitaciones durante el primer semestre: 
1. Inducción a la gestión de servicio al ciudadano el día 27 de febrero en la Biblioteca Nacional 
2. Conformación del equipo transversal de servicio al ciudadano en el DAFP el día 8 de abril </t>
  </si>
  <si>
    <t>Se solicitó a Gestión Humana mediante correo electrónico la incorporación dentro del PIC de temáticas relacionadas con el mejoramiento del servicio al ciudadano</t>
  </si>
  <si>
    <t xml:space="preserve">Realizar  periódicamente  mediciones  de  percepción  de  los  ciudadanos  respecto  a  la  calidad  y  accesibilidad de la oferta institucional y el servicio recibido, e informar los resultados al nivel directivo con el fin de identificar oportunidades y acciones de mejora </t>
  </si>
  <si>
    <t>Se aplican encuestas de Medición de la satisfacción de los usuarios en servicio al ciudadano y se sistematizan cada seis meses</t>
  </si>
  <si>
    <t>Vacía</t>
  </si>
  <si>
    <t>No se han realizado  campañas  informativas  sobre  la  responsabilidad  de  los  servidores  públicos  frente  a  los derechos de los ciudadanos.</t>
  </si>
  <si>
    <t>Seguimiento Enero- abril</t>
  </si>
  <si>
    <t>Se están actualizando los documentos del Sistema Integrado de Gestión; una vez se finalice, se ajustarán los instrumentos de gestión de la Información de los procesos de la entidad</t>
  </si>
  <si>
    <t xml:space="preserve">Se están actualizando los documentos del Sistema Integrado de Gestión; una vez se finalice, se revisarán y ajustarán las Tablas de Retención Documental  </t>
  </si>
  <si>
    <t>Se adelanta el rediseño de la página web del INCI cumpliendo con los requisitos de  accesibilidad</t>
  </si>
  <si>
    <t>En junio se elaborá el primer informe semestral</t>
  </si>
  <si>
    <t>Seguimiento Enero - Abril</t>
  </si>
  <si>
    <t xml:space="preserve">Se conformó el equipo de trabajo para liderar el proceso de planeación e implementación de los ejercicios de participación ciudadana con funcionarios de Planeación, Comunicaciones y Subdirección 
Se solicitó a Gestión Humana mediante correo electrónico la incorporación dentro del PIC de temas que fortalezcan las capacidades para el diálogo para los servidores públicos del INCI </t>
  </si>
  <si>
    <t xml:space="preserve">A finales del mes de junio se sistematizará la información recogida de la aplicación del "Formato encuesta rendición de cuentas"; insumo para la caracterización de los usuarios en relación con las necesidades de información </t>
  </si>
  <si>
    <t>Hasta el momento no se han realizado acciones para la apropiación del código de integridad</t>
  </si>
  <si>
    <t>No se han adelantado espacios de participación ciudadana</t>
  </si>
  <si>
    <t xml:space="preserve">Una vez se identifiquen las metas y actividades que cada área realizará y en las cuales tiene programado o debe involucrar la participación de los grupos de valor se elaborará el cronograma </t>
  </si>
  <si>
    <t xml:space="preserve">Durante el mes de mayo, se adelantará una reunión con subdirección y comunicaciones para definir  la forma en la cual se le convocará a la población y los eventos en los cuales se va a involucrar la participación de la ciudadanía   
Una vez se sistematice la información del "Formato encuesta  rendición de cuentas"  se definirá la metodología, y la forma como se documentarán y se hará seguimiento a los compromisos adquiridos en los espacios de diálogo
</t>
  </si>
  <si>
    <t xml:space="preserve">
Se elaboró el "Formato interno de reporte de  las actividades de participación ciudadana que contiene: 
-Actividades realizadas
-Grupos de valor involucrados
-Temas y/o metas institucionales asociadas a los espacios de participación ciudadana.
- Observaciones, propuestas y recomendaciones  de los grupos de valor. 
- Resultado de la participación</t>
  </si>
  <si>
    <t>Asesora de Control Interno</t>
  </si>
  <si>
    <t>La Asesora de Control Interno realizará el seguimiento a las acciones de control establecidas y a los riesgos de corrupción planteados en el mes de mayo</t>
  </si>
  <si>
    <t>Oficina Asesora de Planeación y Grupo de Gestión Humana</t>
  </si>
  <si>
    <t>Evaluar y verificar, por parte de la Asesora de Control Interno, el cumplimiento de la estrategia de  rendición de cuentas incluyendo la eficacia y pertinencia de los mecanismos de participación ciudadana establecidos en el cronograma.</t>
  </si>
  <si>
    <t>La Asesora de Control Interno realiza su primer seguimiento en el mes de  mayo</t>
  </si>
  <si>
    <t>Se definieron como temas de interés de los organismos de control para la Rendición de cuentas; el avance en la gestión de las metas del plan anual institucional, y el presupuesto ejecutado para ello</t>
  </si>
  <si>
    <t>Temas de interés que los grupos de valor tienen sobre la gestión de las metas del plan institucional</t>
  </si>
  <si>
    <t xml:space="preserve">Temas de interés definidos de los organismos de control con el fin de articular su participación en el proceso de rendición de cuentas. </t>
  </si>
  <si>
    <t xml:space="preserve">Se publica y actualiza en el sitio web de la entidad en la sección ‘Transparencia y acceso a la información pública’, toda la información que establece la ley 1712 de 2014 y sus decretos y resoluciones reglamentarias. </t>
  </si>
  <si>
    <t>Secretaría General 
Gestión Humana y de la información -Proceso Administración Documental</t>
  </si>
  <si>
    <t>Proceso Comunicaciones y Proceso
Informática y tecnología</t>
  </si>
  <si>
    <t>Secretaría General
Gestión Humana y de la información
- Proceso Servicio al Ciudadano</t>
  </si>
  <si>
    <t>Evaluar y verificar, por parte de la Asesora de Control Interno, el cumplimiento de la estrategia de  participación ciudadana incluyendo la eficacia y pertinencia de losespacios establecidos en el cronograma.</t>
  </si>
  <si>
    <t>Secretaría General -
Gestión Humana y de la información</t>
  </si>
  <si>
    <t>A mediados del mes de mayo y durante el mes de junio, se aplicará el "Formato encuesta rendición de cuentas" Código DG-100-FM-280; con el apoyo del punto de Atención al Ciudadano y La Tienda INCI; para indagar sobre los temas de interés que los grupos de valor tienen sobre la gestión de las metas del plan institucional, canales para la difusión de la información , metodologías  y frecuencia de los eventos de rendición de cuentas. 
Así mismo, la oficina de comunicaciones publicará en la página web el "formato encuesta rendición de cuentas" para recolectar información con los usuarios de la misma</t>
  </si>
  <si>
    <t xml:space="preserve">SEGUIMIENTO MAYO -AGOSTO </t>
  </si>
  <si>
    <t>SEGUIMIENTO MAYO A AGOSTO</t>
  </si>
  <si>
    <t>SEGUIMIENTO MAYO-AGOSTO</t>
  </si>
  <si>
    <t>SEGUIMIENTO MAYO AGOSTO</t>
  </si>
  <si>
    <t>Seguimiento Mayo Agosto</t>
  </si>
  <si>
    <t>Seguimiento Mayo - Agosto</t>
  </si>
  <si>
    <t>La Asesora de Control Interno realizará el seguimiento a las acciones de control establecidas y a los riesgos de corrupción del segundo cuatrimestre</t>
  </si>
  <si>
    <t>Actividad cumplida</t>
  </si>
  <si>
    <t>La Asesora de Control Interno realiza el segundo seguimiento en el mes de agosto</t>
  </si>
  <si>
    <t xml:space="preserve">Se avanza en el rediseño la página web de la entidad incorporando las características de accesibilidad </t>
  </si>
  <si>
    <t xml:space="preserve">Se elaboró el informe del segundo trimestral de PQRSD y se publicó en la página web de la entidad </t>
  </si>
  <si>
    <t xml:space="preserve">El equipo de trabajo que lidera el proceso de planeación e implementación de los ejercicios de rendición de cuentas asistió a las siguientes jornadas de capacitación en la función pública: 
• Taller de Manual Único de Rendición de Cuentas con enfoque en derechos humanos y ODS: 
El viernes 21 de junio 2019 al DAFP de 8:00 a 12:00 m asistieron los Dres. Martha del Pilar Gómez Niño, Sara Paola Rivera Moreno, Miryam Janeth Herrera Gámez,  Juan Esteban Gómez y Gabriel Fernando Muñoz Diaz
• Taller de participación ciudadana en el ciclo de la gestión pública con enfoque en derechos humanos y ODS -  
El martes 28 de mayo 2019 al DAFP de 8:00 a 12:00 asistieron: Gustavo Pulido Casas, Miryam Janeth Herrera Gámez, Martha del Pilar Gómez Niño, Gabriel Fernando Muñoz Diaz, Ricardo Hernández Mateus, Maria Helena Cruz Nossa y Magdalena Pedraza  
</t>
  </si>
  <si>
    <t xml:space="preserve">El equipo de trabajo que lidera el proceso de planeación e implementación de los ejercicios de rendición de cuentas asistió a las siguientes jornadas de capacitación en la función pública: 
1) Taller de Manual Único de Rendición de Cuentas con enfoque en derechos humanos y ODS: El viernes 21 de junio 2019 al DAFP de 8:00 a 12:00 
2) Taller de participación ciudadana en el ciclo de la gestión pública con enfoque en derechos humanos y ODS :El martes 28 de mayo 2019 al DAFP de 8:00 a 12:00 
3) Apuesta de Colombia por una política pública de integridad 15 de agosto de 2019, Asistieron Ricardo Hernández y Darío Montañez de 8:00 a 12:00 m </t>
  </si>
  <si>
    <t>La oficina de control interno realiza su segundo seguimiento en el mes de agosto</t>
  </si>
  <si>
    <t>Dentro del cronograma del Plan Estratégico de Recursos Humanos- Programa de Bienestar se tiene programada la Semana  de la  Integridad- 
MIPG-Socialización e implementación del Código de Integridad para la semana del 23 al 27 de septiembre</t>
  </si>
  <si>
    <t xml:space="preserve">Se esta elaborando la Resolución para actualizar los servicios del INCI que fueron aprobados por el Comité Institucional de Gestión y Desempeño (Acta No 3 del 28 de junio de 2019) así:
1) Servicio de asistencia técnica en: 
Educación Inclusiva a la población con discapacidad visual.
Accesibilidad para la población con discapacidad visual. (incluye física y tecnológica)
Empleabilidad para la población con discapacidad visual.
Fortalecimiento Organizacional de la población con discapacidad visual
Servicio de asesoría jurídica para la  población con discapacidad visual y sus colectivos 
2)Servicio de Acceso a la Cultura para población con discapacidad visual  (incluye Sensoroteca y Sala de exposiciones)
3)Servicio de Biblioteca virtual para ciegos.
4)Servicio de dotación de material en sistema braille, macrotipo y tinta-braille para personas con discapacidad visual (incluye código QR y Relieve)
5)Servicio de producción de material impreso en sistemas braille, macrotipo y tinta-braille para población con discapacidad visual.
6)Servicio de distribución de productos especializados para personas con discapacidad visual.
7)Servicio de producción radial especializada para población con discapacidad visual
8)Servicio de producción audiovisual con audio descripción para población con discapacidad visual
</t>
  </si>
  <si>
    <t>Total</t>
  </si>
  <si>
    <t>Atención al Ciudadano</t>
  </si>
  <si>
    <t>Tienda</t>
  </si>
  <si>
    <t>Otro</t>
  </si>
  <si>
    <t xml:space="preserve">1. Que información considera importante socializar en el espacio de la rendición de cuentas </t>
  </si>
  <si>
    <t>Gestión realizada para dar  cumplimiento a las metas establecidas en el Plan de Acción de la vigencia en curso</t>
  </si>
  <si>
    <t xml:space="preserve">Ejecución presupuestal de la vigencia correspondiente. </t>
  </si>
  <si>
    <t xml:space="preserve">Servicios que presta a la ciudadanía el INCI. </t>
  </si>
  <si>
    <t>Gestión realizada por el INCI en las regiones del país.</t>
  </si>
  <si>
    <t>Resultados de la gestión</t>
  </si>
  <si>
    <t xml:space="preserve">Avance en la garantía de los derechos de las personas con discapacidad visual </t>
  </si>
  <si>
    <t xml:space="preserve">Acciones de mejoramiento establecidas en la entidad. </t>
  </si>
  <si>
    <t xml:space="preserve">Procesos contractuales llevados a cabo en la vigencia. </t>
  </si>
  <si>
    <t xml:space="preserve">Otro. ¿Cuál? </t>
  </si>
  <si>
    <t>2. A través de que canales considera que se debe hacer la difusión del espacio de rendición de cuentas?</t>
  </si>
  <si>
    <t>Página web</t>
  </si>
  <si>
    <t>Emisora INCI Radio</t>
  </si>
  <si>
    <t>Twitter</t>
  </si>
  <si>
    <t>Facebook</t>
  </si>
  <si>
    <t>You tube</t>
  </si>
  <si>
    <t>3. Que metodología sugiere para socializar la información en el espacio de rendición de cuentas</t>
  </si>
  <si>
    <t>Ponencia</t>
  </si>
  <si>
    <t>Panel</t>
  </si>
  <si>
    <t>Entrevista</t>
  </si>
  <si>
    <t>Conversatorio</t>
  </si>
  <si>
    <t xml:space="preserve">4. Considera que un solo evento al año es suficiente para socializar la gestión adelantada por el INCI? </t>
  </si>
  <si>
    <t>Si</t>
  </si>
  <si>
    <t xml:space="preserve">No </t>
  </si>
  <si>
    <t>Tiflotecnología en Colombía</t>
  </si>
  <si>
    <t>3. Que metodología sugiere para socializar la información en el espacio de rendición de cuentas (Seleccione por favor solo una opción)</t>
  </si>
  <si>
    <t xml:space="preserve">Por qué </t>
  </si>
  <si>
    <t>No da suficiente información, porque eventos deben ser con mas frecuencia</t>
  </si>
  <si>
    <t>Por que hay que tener más socializaciones para poder ayudar a la gente con baja visión</t>
  </si>
  <si>
    <t>Si es una vez, seguramente muchos no lo sabran o conoceran</t>
  </si>
  <si>
    <t>Es muy poco, por que hay muchas cosas para socializar</t>
  </si>
  <si>
    <t>Merecen atención ya que constantemente hay personas que necesitan una ayuda especilizada</t>
  </si>
  <si>
    <t>Constantemente se debe dialogar sobre los procesos y actualizaciones para tener informada a todas la comunidad</t>
  </si>
  <si>
    <t>Por que los temas no se logran socializar con suficiente tiempo es necesario ampliar la socialización</t>
  </si>
  <si>
    <t xml:space="preserve">Debe informarse dos veces al año, porque suele olvidarse la información </t>
  </si>
  <si>
    <t xml:space="preserve">Se deben realizar al menos  cada 4 meses </t>
  </si>
  <si>
    <t xml:space="preserve">Cuando es solo una no pueden asistir todas las personas y con dis reuniones mas completa la información </t>
  </si>
  <si>
    <t>Un solo evento no es suficiente para socializar</t>
  </si>
  <si>
    <t>No es suficiente para que todos puedan entender</t>
  </si>
  <si>
    <t>El año tiene 365 días y durante el año puede tener cambios</t>
  </si>
  <si>
    <t>La información acerca de beneficios para discapacidad usual no es suficiente</t>
  </si>
  <si>
    <t>Para tener transparencia en gestiones realizadas; A la rendicion de cuentas se debe invitar a las personas ciegas que hacen parte de la discpacidad visual</t>
  </si>
  <si>
    <t>Unicamente convocar reuniones como foros personal sin discriminar usuarios</t>
  </si>
  <si>
    <t>Una solo vez al año es demasiado tiempo para socializar la gestión ante la población</t>
  </si>
  <si>
    <t>Pero la información debe ser continua</t>
  </si>
  <si>
    <t>Es mu corto el tiempo y resumen</t>
  </si>
  <si>
    <t>Porque se entera tarde de la rendición de cuentas</t>
  </si>
  <si>
    <t>El tiempo es limitado y no alcanza para socializar todo los temas</t>
  </si>
  <si>
    <t>Deberia ser semestralizado</t>
  </si>
  <si>
    <t>Estados Financieros</t>
  </si>
  <si>
    <t>Instagram</t>
  </si>
  <si>
    <t>Periódico Proclama, medios comunitarios, correos eléctronicos y llamadas telefonicas</t>
  </si>
  <si>
    <t>Considera que sebe ser una por semestre por que la difusión es Poca</t>
  </si>
  <si>
    <t>El INCI no tiene mucho conocimiento en varias personas, hacerlo más seguido llevaria a las personas a conocer más sobre este.</t>
  </si>
  <si>
    <t>El alto porcentaje de procesos disciplinarios llevados en la entidad y la gestión presupuestal</t>
  </si>
  <si>
    <t>Reunión en hotel tequendama, como era antes cuando el dr Carlos Parra no fué tacaño ni amargado como ahora</t>
  </si>
  <si>
    <t>PORCENTAJE</t>
  </si>
  <si>
    <t xml:space="preserve">Se elaboró el " Formato  interno de reporte de  las actividades de rendición de cuentas el cual contiene: 
-Actividades realizadas
-Grupos de valor involucrados
-Temas y/o metas institucionales asociadas a las actividades realizadas de rendición de cuentas
- Observaciones, propuestas y recomendaciones  de los grupos de valor. 
- Resultado de la participación 
- Compromisos adquiridos de cara a la ciudadanía. </t>
  </si>
  <si>
    <t xml:space="preserve">Se llevaron a cabo dos espacios de capacitación: 
1) ENCUENTRO DE ORGANIZACIONES: 
Objetivo: Aportar a los representantes de las organizaciones de la población con discapacidad visual conocimientos, estrategias y conceptos que contribuyan al fortalecimiento de sus competencias con el fin de intervenir en los procesos de construcción de proyectos y programas que se desarrollan frente a los nuevos planes de desarrollo de los departamentos y municipios del país y al ajuste y empoderamiento de los grupos asociativos
Fecha: 28 y 29 de abril de 2019
En el evento participaron 39 representantes de los grupos asociativos a nivel nacional de los departamentos de Antioquia, Arauca, Bogotá, Boyacá, Caldas, Caquetá, Casanare, Chocó, Córdoba, Cundinamarca, Huila, La guajira, Magdalena, Norte de Santander, Putumayo, Risaralda, Santander, Tolima, y Valle. De las regiones participaron 33 y de la ciudad de Bogotá 6 organizaciones más los representantes de Fecodiv de Bogotá y la Guajira.
2) ALCALDÍA DE BOGOTÁ, IDPAC, TEMA:  Herramientas para la participación incidente. Énfasis en: políticas públicas y gestión de proyectos comunitarios. 
Objetivo: Desarrollar conocimientos en políticas públicas, así como fortalecer las capacidades en la formulación, seguimiento y sostenibilidad de proyectos comunitarios, con el fin de incrementar la participación incidente, el desarrollo y la autogestión. 
Número de sesiones desarrolladas: 8 sesiones de 3 horas, para un total de 24 horas.
Número de personas formadas: 109
Número de personas certificadas: 48
</t>
  </si>
  <si>
    <t xml:space="preserve">La profesional de atención al ciudadano asistió a dos capacitaciones durante el segundo cuatrimestre: 
-Gestión de las habilidades blandas el día 11 de junio de 2019
-Las emociones y las relaciones con el ciudadano el día 04 de julio de 2019
</t>
  </si>
  <si>
    <t>Se incorporaron dentro del PIC dos actividades relacionadas con la capacitación en servicio al ciudadano</t>
  </si>
  <si>
    <t xml:space="preserve">Se aplican encuestas de Medición de la satisfacción de los usuarios en servicio al ciudadano y se sistematizan cada seis meses. </t>
  </si>
  <si>
    <t>d 15</t>
  </si>
  <si>
    <t xml:space="preserve">d 24 </t>
  </si>
  <si>
    <t>d 4</t>
  </si>
  <si>
    <t>TOTAL</t>
  </si>
  <si>
    <t>Estadisticas de procesos disciplinarios y gestion interna como: formación e incentivos a funcionarios</t>
  </si>
  <si>
    <t xml:space="preserve"> </t>
  </si>
  <si>
    <t>Respuesta a las denuncias ante las ias, procesos judiciales contra la entidad/ Resultados de los procesos disciplinarios en la entidad</t>
  </si>
  <si>
    <t>La rendición de cuentas debe ser permanentemente, la ley dice que minimo (2) por año</t>
  </si>
  <si>
    <t>Se debe promover la participación en diferentes épocas, espacios y con diferentes actores</t>
  </si>
  <si>
    <t>Lo que corresponda a la norma</t>
  </si>
  <si>
    <t>La gente tiene muchas dudas sobre la gestión del INCI</t>
  </si>
  <si>
    <t>Es claro que la rendición de cuentas tambien se da en otros canales de comunicación como la página web y en los informes que se ubian en el link transparancia</t>
  </si>
  <si>
    <t>Durante los meses de mayo, junio y agosto, se aplicó el "Formato encuesta rendición de cuentas" a 42  personas que asistieron al punto de atención al Ciudadano y La Tienda INCI y a través de la página web; con el propósito de indagar entre otros aspectos sobre los temas de interés que los grupos de valor tienen sobre la gestión de las metas del plan institucional.  
Por otra parte, se entregó a 50 servidores públicos y contratistas del INCI recibiendo un total de 28 encuestas.
Los resultados fueron los siguientes: 
1. Que información considera importante socializar en el espacio de la rendición de cuentas: 
El 15%  considera importante socializar en el espacio de la rendición de cuentas la Gestión realizada por el INCI en las regiones del país, el 14% sobre los servicios que presta el INCI, el 13% sobre el avance en la garantía de los derechos de las personas con discapacidad visual, la ejecución presupuestal y las acciones de mejoramiento, el 12% resultados de la gestión, el 11% gestión para dar cumplimiento a las metas y el 9% sobre procesos contractuales</t>
  </si>
  <si>
    <t>En la aplicación del "Formato encuesta rendición de cuentas" a parte de indagar sobre los temas de interés que los grupos de valor tienen sobre la gestión de las metas del plan institucional, se preguntó sobre los canales para la difusión de la información , metodologías  y frecuencia de los eventos de rendición de cuentas. 
Los resultados fueron los siguientes: 
1. Que información considera importante socializar en el espacio de la rendición de cuentas: 
El 15%  considera importante socializar en el espacio de la rendición de cuentas la Gestión realizada por el INCI en las regiones del país, el 14% sobre los servicios que presta el INCI, el 13% sobre el avance en la garantía de los derechos de las personas con discapacidad visual, la ejecución presupuestal y las acciones de mejoramiento, el 12% resultados de la gestión, el 11% gestión para dar cumplimiento a las metas y el 9% sobre procesos contractuales 
2.  A través de que canales considera que se debe hacer la difusión del espacio de rendición de cuentas El 30% a través de la página web y el 27% a través de la emisora INCI Radio 
3. Que metodología sugiere para socializar la información en el espacio de rendición de cuentas? El 48% opinó que se debe hacer un conversatorio
4. Considera que un solo evento al año es suficiente para socializar la gestión adelantada por el INCI? El 51 % opina que es suficiente</t>
  </si>
  <si>
    <t>En la aplicación del "Formato encuesta rendición de cuentas" aparte de indagar sobre los temas de interés que los grupos de valor tienen sobre la gestión de las metas del plan institucional, se preguntó sobre los canales para la difusión de la información , metodologías  y frecuencia de los eventos de rendición de cuentas. 
Los resultados fueron los siguientes: 
1. Que información considera importante socializar en el espacio de la rendición de cuentas: 
El 15%  considera importante socializar en el espacio de la rendición de cuentas la Gestión realizada por el INCI en las regiones del país, el 14% sobre los servicios que presta el INCI, el 13% sobre el avance en la garantía de los derechos de las personas con discapacidad visual, la ejecución presupuestal y las acciones de mejoramiento, el 12% resultados de la gestión, el 11% gestión para dar cumplimiento a las metas y el 9% sobre procesos contractuales 
2.  A través de que canales considera que se debe hacer la difusión del espacio de rendición de cuentas El 30% a través de la página web y el 27% a través de la emisora INCI Radio 
3. Que metodología sugiere para socializar la información en el espacio de rendición de cuentas? El 48% opinó que se debe hacer un conversatorio
4. Considera que un solo evento al año es suficiente para socializar la gestión adelantada por el INCI? El 51 % opina que es suficiente</t>
  </si>
  <si>
    <t>Se cuenta con los siguientes insumos para el desarrollo de los espacios de rendición de cuentas de septiembre y diciembre:
Seguimiento plan de acción anual 
Informe de gestión bimensual del plan de acción anual
Infomes de ejecución presupuestal 
Contratos  celebrados mensualmente</t>
  </si>
  <si>
    <t>Se incorporará el componente de rendición de cuentas en el evento que se llevará a cabo el 12 de septiembre para "Socialización de derechos y deberes" con la Superintendencia de Industria y Comercio. 
Asímismo, se realizará un evento en diciembre de "Rendición de cuentas"</t>
  </si>
  <si>
    <t xml:space="preserve">Se elaboró el  Documento con roles y responsables del procedimiento de adecuación, producción  y divulgación de información por cada espacio de diálogo que contempla:
ANTES: Forma en que se convocará a los grupos de valor
DURANTE:  Paso a paso por cada tipo de espacio de diálogo a ser desarrollado, Reglas de juego para diálogar con los grupos de valor y para que evalúen la gestión y los resultados presentados, Forma como se documentarán los compromisos adquiridos en el espacio de diálogo
DESPÚES:  Procedimiento con roles y responsables del seguimiento al cumplimiento de los compromisos adquiridos y de la forma como se informarán los avances </t>
  </si>
  <si>
    <t>En junio se elaboró el primer informe semestral</t>
  </si>
  <si>
    <t>Se elaboró y publicó el documento en el Sistema Integrado de Gestión/Procesos estratégicos/Direccionamiento Estratégico/Registros/Plan anticorrupción y atención al ciudadano con la  ruta (antes, durante y después) a seguir, roles y responsabilidades para el desarrollo de los espacios de participaciòn ciudadana</t>
  </si>
  <si>
    <t xml:space="preserve">Se elaboró el documento que contiene: 
1. Instancias o mecanismos de participación;
2. Metas o actividades en las cuales se involucrará cada instancia o mecanismo 
3. Fase del ciclo de la gestión  en la que se enmarcan dichas metas o actividades.  
4.  Recursos, alianzas, convenios y presupuesto asociado a las actividades que se implementarán en la entidad para promover la participación ciudadana.
5. Cronograma publicado que defina los espacios de participación ciudadana asociado a metas, actividades institucionales, grupo de valor (incluye instancias)  y objetivos concretos por cada espacio. </t>
  </si>
  <si>
    <t>Actividad cumplida y reportada primer cuatrimestre</t>
  </si>
  <si>
    <t>Se realizó segundo monitoreo a las acciones de control establecidas y a los riesgos de corrupción planteados</t>
  </si>
  <si>
    <t xml:space="preserve">Asistencia a (2) capacitaciones en los siguientes temas: 
Rendición de Cuentas con enfoque en derechos humanos y ODS 
Participación ciudadana en el ciclo de la gestión pública con enfoque en derechos humanos y ODS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</si>
</sst>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240A]d&quot; de &quot;mmmm&quot; de &quot;yyyy;@"/>
  </numFmts>
  <fonts count="28" x14ac:knownFonts="1">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sz val="11"/>
      <name val="Calibri"/>
      <family val="2"/>
    </font>
    <font>
      <sz val="11"/>
      <name val="Calibri"/>
      <family val="2"/>
      <scheme val="minor"/>
    </font>
    <font>
      <sz val="12"/>
      <name val="Calibri"/>
      <family val="2"/>
      <scheme val="minor"/>
    </font>
    <font>
      <b/>
      <sz val="16"/>
      <color theme="0"/>
      <name val="Calibri"/>
      <family val="2"/>
      <scheme val="minor"/>
    </font>
    <font>
      <sz val="12"/>
      <color theme="1"/>
      <name val="Arial"/>
      <family val="2"/>
    </font>
    <font>
      <b/>
      <sz val="12"/>
      <name val="Arial"/>
      <family val="2"/>
    </font>
    <font>
      <sz val="12"/>
      <name val="Arial"/>
      <family val="2"/>
    </font>
    <font>
      <b/>
      <sz val="18"/>
      <color theme="0"/>
      <name val="Arial"/>
      <family val="2"/>
    </font>
    <font>
      <sz val="22"/>
      <color theme="1"/>
      <name val="Calibri"/>
      <family val="2"/>
      <scheme val="minor"/>
    </font>
    <font>
      <b/>
      <sz val="11"/>
      <color theme="0"/>
      <name val="Calibri"/>
      <family val="2"/>
      <scheme val="minor"/>
    </font>
    <font>
      <b/>
      <sz val="18"/>
      <color theme="0"/>
      <name val="Calibri"/>
      <family val="2"/>
      <scheme val="minor"/>
    </font>
    <font>
      <b/>
      <sz val="18"/>
      <color theme="1"/>
      <name val="Calibri"/>
      <family val="2"/>
      <scheme val="minor"/>
    </font>
    <font>
      <sz val="18"/>
      <color theme="1"/>
      <name val="Calibri"/>
      <family val="2"/>
      <scheme val="minor"/>
    </font>
    <font>
      <sz val="16"/>
      <color theme="1"/>
      <name val="Calibri"/>
      <family val="2"/>
      <scheme val="minor"/>
    </font>
    <font>
      <b/>
      <sz val="11"/>
      <name val="Calibri"/>
      <family val="2"/>
      <scheme val="minor"/>
    </font>
    <font>
      <b/>
      <sz val="12"/>
      <name val="Calibri"/>
      <family val="2"/>
      <scheme val="minor"/>
    </font>
    <font>
      <b/>
      <sz val="12"/>
      <color theme="0"/>
      <name val="Arial"/>
      <family val="2"/>
    </font>
    <font>
      <b/>
      <sz val="12"/>
      <color theme="1"/>
      <name val="Arial"/>
      <family val="2"/>
    </font>
    <font>
      <sz val="11"/>
      <color theme="1"/>
      <name val="Arial"/>
      <family val="2"/>
    </font>
    <font>
      <sz val="11"/>
      <color indexed="8"/>
      <name val="Arial"/>
      <family val="2"/>
    </font>
    <font>
      <b/>
      <sz val="11"/>
      <color theme="0" tint="-4.9989318521683403E-2"/>
      <name val="Calibri"/>
      <family val="2"/>
      <scheme val="minor"/>
    </font>
  </fonts>
  <fills count="18">
    <fill>
      <patternFill patternType="none"/>
    </fill>
    <fill>
      <patternFill patternType="gray125"/>
    </fill>
    <fill>
      <patternFill patternType="solid">
        <fgColor theme="8"/>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70C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499984740745262"/>
        <bgColor indexed="64"/>
      </patternFill>
    </fill>
    <fill>
      <patternFill patternType="solid">
        <fgColor theme="7" tint="-0.249977111117893"/>
        <bgColor indexed="64"/>
      </patternFill>
    </fill>
    <fill>
      <patternFill patternType="solid">
        <fgColor theme="7" tint="0.59999389629810485"/>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1" fillId="2" borderId="0" applyNumberFormat="0" applyBorder="0" applyAlignment="0" applyProtection="0"/>
    <xf numFmtId="164" fontId="2" fillId="0" borderId="0" applyFont="0" applyFill="0" applyBorder="0" applyAlignment="0" applyProtection="0"/>
    <xf numFmtId="9" fontId="2" fillId="0" borderId="0" applyFont="0" applyFill="0" applyBorder="0" applyAlignment="0" applyProtection="0"/>
  </cellStyleXfs>
  <cellXfs count="274">
    <xf numFmtId="0" fontId="0" fillId="0" borderId="0" xfId="0"/>
    <xf numFmtId="0" fontId="0" fillId="0" borderId="1" xfId="0" applyBorder="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8" xfId="0" applyFill="1" applyBorder="1" applyAlignment="1">
      <alignment horizontal="center" vertical="center" wrapText="1"/>
    </xf>
    <xf numFmtId="0" fontId="0" fillId="0" borderId="6" xfId="0" applyFill="1" applyBorder="1" applyAlignment="1">
      <alignment horizontal="center" vertical="center" wrapText="1"/>
    </xf>
    <xf numFmtId="14" fontId="0" fillId="0" borderId="7" xfId="0" applyNumberFormat="1" applyFill="1" applyBorder="1" applyAlignment="1">
      <alignment horizontal="center" vertical="center" wrapText="1"/>
    </xf>
    <xf numFmtId="0" fontId="0" fillId="0" borderId="0" xfId="0" applyFill="1" applyAlignment="1">
      <alignment horizontal="center" vertical="center" wrapText="1"/>
    </xf>
    <xf numFmtId="0" fontId="4" fillId="0" borderId="1"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1" fillId="0" borderId="0" xfId="0" applyFont="1" applyAlignment="1">
      <alignment horizontal="center" vertical="center"/>
    </xf>
    <xf numFmtId="0" fontId="13" fillId="0" borderId="0" xfId="0" applyFont="1" applyFill="1" applyAlignment="1">
      <alignment horizontal="center" vertical="center"/>
    </xf>
    <xf numFmtId="165" fontId="4" fillId="0" borderId="1" xfId="0" applyNumberFormat="1" applyFont="1" applyFill="1" applyBorder="1" applyAlignment="1">
      <alignment horizontal="center" vertical="center" wrapText="1"/>
    </xf>
    <xf numFmtId="14" fontId="0" fillId="0" borderId="1" xfId="0" applyNumberFormat="1" applyBorder="1" applyAlignment="1">
      <alignment vertical="center" wrapText="1"/>
    </xf>
    <xf numFmtId="0" fontId="4" fillId="0" borderId="9" xfId="0"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0" fontId="0" fillId="0" borderId="0" xfId="0" applyAlignment="1">
      <alignment horizontal="center" wrapText="1"/>
    </xf>
    <xf numFmtId="0" fontId="11" fillId="0" borderId="0" xfId="0" applyFont="1" applyFill="1" applyAlignment="1">
      <alignment horizontal="center" vertical="center"/>
    </xf>
    <xf numFmtId="0" fontId="0" fillId="0" borderId="1" xfId="0" applyFill="1" applyBorder="1"/>
    <xf numFmtId="0" fontId="15" fillId="9" borderId="12" xfId="0" applyFont="1" applyFill="1" applyBorder="1" applyAlignment="1">
      <alignment horizontal="center" vertical="center"/>
    </xf>
    <xf numFmtId="0" fontId="15" fillId="9" borderId="1" xfId="0" applyFont="1" applyFill="1" applyBorder="1" applyAlignment="1">
      <alignment horizontal="center" vertical="center"/>
    </xf>
    <xf numFmtId="0" fontId="15" fillId="9" borderId="15" xfId="0" applyFont="1" applyFill="1" applyBorder="1" applyAlignment="1">
      <alignment horizontal="center" vertical="center"/>
    </xf>
    <xf numFmtId="0" fontId="15" fillId="9" borderId="10" xfId="0" applyFont="1" applyFill="1" applyBorder="1" applyAlignment="1">
      <alignment horizontal="center" vertical="center"/>
    </xf>
    <xf numFmtId="0" fontId="0" fillId="0" borderId="0" xfId="0" applyAlignment="1">
      <alignment horizontal="center"/>
    </xf>
    <xf numFmtId="0" fontId="4" fillId="0" borderId="1" xfId="0" applyFont="1" applyFill="1" applyBorder="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0" fillId="0" borderId="0" xfId="0" applyFont="1" applyAlignment="1">
      <alignment vertical="center" wrapText="1"/>
    </xf>
    <xf numFmtId="14" fontId="0" fillId="0" borderId="0" xfId="0" applyNumberFormat="1" applyFont="1" applyAlignment="1">
      <alignment vertical="center" wrapText="1"/>
    </xf>
    <xf numFmtId="0" fontId="18" fillId="0" borderId="0" xfId="0" applyFont="1" applyAlignment="1">
      <alignment horizontal="center" vertical="center" wrapText="1"/>
    </xf>
    <xf numFmtId="0" fontId="0" fillId="0" borderId="0" xfId="0" applyFont="1" applyAlignment="1">
      <alignment horizontal="center" vertical="center" wrapText="1"/>
    </xf>
    <xf numFmtId="0" fontId="18" fillId="3" borderId="28" xfId="0" applyFont="1" applyFill="1" applyBorder="1" applyAlignment="1">
      <alignment horizontal="center" vertical="center" wrapText="1"/>
    </xf>
    <xf numFmtId="0" fontId="0" fillId="0" borderId="31" xfId="0" applyBorder="1" applyAlignment="1">
      <alignment horizontal="center" vertical="center" wrapText="1"/>
    </xf>
    <xf numFmtId="0" fontId="0" fillId="9" borderId="31"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15" fillId="0" borderId="20" xfId="0" applyFont="1" applyFill="1" applyBorder="1" applyAlignment="1">
      <alignment horizontal="center" vertical="center"/>
    </xf>
    <xf numFmtId="0" fontId="15" fillId="9" borderId="14" xfId="0" applyFont="1" applyFill="1" applyBorder="1" applyAlignment="1">
      <alignment horizontal="center" vertical="center"/>
    </xf>
    <xf numFmtId="0" fontId="15" fillId="9" borderId="20" xfId="0" applyFont="1" applyFill="1" applyBorder="1" applyAlignment="1">
      <alignment horizontal="center" vertical="center"/>
    </xf>
    <xf numFmtId="0" fontId="15" fillId="9" borderId="29" xfId="0" applyFont="1" applyFill="1" applyBorder="1" applyAlignment="1">
      <alignment horizontal="center" vertical="center"/>
    </xf>
    <xf numFmtId="0" fontId="15" fillId="9" borderId="22" xfId="0" applyFont="1" applyFill="1" applyBorder="1" applyAlignment="1">
      <alignment horizontal="center" vertical="center"/>
    </xf>
    <xf numFmtId="0" fontId="15" fillId="9" borderId="19" xfId="0" applyFont="1" applyFill="1" applyBorder="1" applyAlignment="1">
      <alignment horizontal="center" vertical="center"/>
    </xf>
    <xf numFmtId="0" fontId="15" fillId="9" borderId="13" xfId="0" applyFont="1" applyFill="1" applyBorder="1" applyAlignment="1">
      <alignment horizontal="center" vertical="center"/>
    </xf>
    <xf numFmtId="0" fontId="15" fillId="9" borderId="21" xfId="0" applyFont="1" applyFill="1" applyBorder="1" applyAlignment="1">
      <alignment horizontal="center" vertical="center"/>
    </xf>
    <xf numFmtId="0" fontId="15" fillId="9" borderId="16" xfId="0" applyFont="1" applyFill="1" applyBorder="1" applyAlignment="1">
      <alignment horizontal="center" vertical="center"/>
    </xf>
    <xf numFmtId="14" fontId="0" fillId="0" borderId="31" xfId="0" applyNumberFormat="1" applyFont="1" applyFill="1" applyBorder="1" applyAlignment="1">
      <alignment horizontal="center" vertical="center" wrapText="1"/>
    </xf>
    <xf numFmtId="14" fontId="0" fillId="0" borderId="30" xfId="0" applyNumberFormat="1"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0" fillId="9" borderId="36" xfId="0" applyFill="1" applyBorder="1" applyAlignment="1">
      <alignment horizontal="center" vertical="center" wrapText="1"/>
    </xf>
    <xf numFmtId="0" fontId="0" fillId="0" borderId="23" xfId="0" applyBorder="1" applyAlignment="1">
      <alignment horizontal="center" vertical="center" wrapText="1"/>
    </xf>
    <xf numFmtId="0" fontId="0" fillId="0" borderId="26" xfId="0" applyBorder="1" applyAlignment="1">
      <alignment horizontal="center" vertical="center" wrapText="1"/>
    </xf>
    <xf numFmtId="0" fontId="8" fillId="0" borderId="31"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31"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1" fillId="0" borderId="0" xfId="0" applyFont="1" applyAlignment="1">
      <alignment vertical="center" wrapText="1"/>
    </xf>
    <xf numFmtId="0" fontId="16" fillId="0" borderId="0" xfId="0" applyFont="1" applyAlignment="1">
      <alignment vertical="center" wrapText="1"/>
    </xf>
    <xf numFmtId="0" fontId="20" fillId="8" borderId="12" xfId="0" applyFont="1" applyFill="1" applyBorder="1" applyAlignment="1">
      <alignment horizontal="center" vertical="center"/>
    </xf>
    <xf numFmtId="0" fontId="20" fillId="0" borderId="12" xfId="0" applyFont="1" applyBorder="1" applyAlignment="1">
      <alignment horizontal="center" vertical="center"/>
    </xf>
    <xf numFmtId="0" fontId="20" fillId="8"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1" xfId="0" applyFont="1" applyFill="1" applyBorder="1" applyAlignment="1">
      <alignment horizontal="center" vertical="center"/>
    </xf>
    <xf numFmtId="0" fontId="20" fillId="8" borderId="15" xfId="0" applyFont="1" applyFill="1" applyBorder="1" applyAlignment="1">
      <alignment horizontal="center" vertical="center"/>
    </xf>
    <xf numFmtId="0" fontId="20" fillId="0" borderId="15" xfId="0" applyFont="1" applyFill="1" applyBorder="1" applyAlignment="1">
      <alignment horizontal="center" vertical="center"/>
    </xf>
    <xf numFmtId="0" fontId="20" fillId="8" borderId="2" xfId="0" applyFont="1" applyFill="1" applyBorder="1" applyAlignment="1">
      <alignment horizontal="center" vertical="center"/>
    </xf>
    <xf numFmtId="0" fontId="20" fillId="0" borderId="0" xfId="0" applyFont="1" applyAlignment="1">
      <alignment horizontal="center" vertical="center"/>
    </xf>
    <xf numFmtId="0" fontId="18" fillId="3" borderId="25" xfId="0" applyFont="1" applyFill="1" applyBorder="1" applyAlignment="1">
      <alignment horizontal="center" vertical="center" wrapText="1"/>
    </xf>
    <xf numFmtId="0" fontId="19" fillId="7" borderId="27" xfId="0" applyFont="1" applyFill="1" applyBorder="1" applyAlignment="1">
      <alignment horizontal="center" vertical="center" wrapText="1"/>
    </xf>
    <xf numFmtId="0" fontId="19" fillId="7" borderId="18" xfId="0" applyFont="1" applyFill="1" applyBorder="1" applyAlignment="1">
      <alignment horizontal="center" vertical="center" wrapText="1"/>
    </xf>
    <xf numFmtId="0" fontId="9" fillId="0" borderId="49" xfId="0" applyFont="1" applyFill="1" applyBorder="1" applyAlignment="1">
      <alignment horizontal="center" wrapText="1"/>
    </xf>
    <xf numFmtId="0" fontId="0" fillId="0" borderId="49" xfId="0" applyBorder="1" applyAlignment="1">
      <alignment horizontal="center" wrapText="1"/>
    </xf>
    <xf numFmtId="0" fontId="0" fillId="0" borderId="17" xfId="0" applyBorder="1" applyAlignment="1">
      <alignment vertical="center" wrapText="1"/>
    </xf>
    <xf numFmtId="0" fontId="0" fillId="0" borderId="35" xfId="0" applyBorder="1" applyAlignment="1">
      <alignment horizontal="center" wrapText="1"/>
    </xf>
    <xf numFmtId="0" fontId="0" fillId="0" borderId="10" xfId="0" applyBorder="1" applyAlignment="1">
      <alignment vertical="center" wrapText="1"/>
    </xf>
    <xf numFmtId="14" fontId="0" fillId="0" borderId="10" xfId="0" applyNumberFormat="1" applyBorder="1" applyAlignment="1">
      <alignment vertical="center" wrapText="1"/>
    </xf>
    <xf numFmtId="0" fontId="0" fillId="0" borderId="43" xfId="0" applyBorder="1" applyAlignment="1">
      <alignment vertical="center" wrapText="1"/>
    </xf>
    <xf numFmtId="0" fontId="5" fillId="13" borderId="23" xfId="0" applyFont="1" applyFill="1" applyBorder="1" applyAlignment="1">
      <alignment horizontal="center" wrapText="1"/>
    </xf>
    <xf numFmtId="0" fontId="3" fillId="13" borderId="5" xfId="0" applyFont="1" applyFill="1" applyBorder="1" applyAlignment="1">
      <alignment horizontal="center" vertical="center" wrapText="1"/>
    </xf>
    <xf numFmtId="0" fontId="3" fillId="13" borderId="6" xfId="0" applyFont="1" applyFill="1" applyBorder="1" applyAlignment="1">
      <alignment horizontal="center" vertical="center" wrapText="1"/>
    </xf>
    <xf numFmtId="14" fontId="3" fillId="13" borderId="7" xfId="0" applyNumberFormat="1" applyFont="1" applyFill="1" applyBorder="1" applyAlignment="1">
      <alignment horizontal="center" vertical="center" wrapText="1"/>
    </xf>
    <xf numFmtId="0" fontId="21" fillId="11" borderId="17" xfId="0" applyFont="1" applyFill="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vertical="center" wrapText="1"/>
    </xf>
    <xf numFmtId="0" fontId="4" fillId="0" borderId="49" xfId="0" applyFont="1" applyFill="1" applyBorder="1" applyAlignment="1">
      <alignment horizontal="center" vertical="center" wrapText="1"/>
    </xf>
    <xf numFmtId="0" fontId="0" fillId="0" borderId="49" xfId="0" applyBorder="1" applyAlignment="1">
      <alignment horizontal="center" vertical="center" wrapText="1"/>
    </xf>
    <xf numFmtId="0" fontId="4" fillId="0" borderId="42"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5" fillId="13" borderId="44" xfId="0" applyFont="1" applyFill="1" applyBorder="1" applyAlignment="1">
      <alignment horizontal="center" vertical="center" wrapText="1"/>
    </xf>
    <xf numFmtId="0" fontId="3" fillId="13" borderId="2" xfId="0" applyFont="1" applyFill="1" applyBorder="1" applyAlignment="1">
      <alignment horizontal="center" vertical="center" wrapText="1"/>
    </xf>
    <xf numFmtId="14" fontId="3" fillId="13" borderId="2" xfId="0" applyNumberFormat="1" applyFont="1" applyFill="1" applyBorder="1" applyAlignment="1">
      <alignment horizontal="center" vertical="center" wrapText="1"/>
    </xf>
    <xf numFmtId="14" fontId="22" fillId="12" borderId="42" xfId="0" applyNumberFormat="1" applyFont="1" applyFill="1" applyBorder="1" applyAlignment="1">
      <alignment horizontal="center" vertical="center" wrapText="1"/>
    </xf>
    <xf numFmtId="0" fontId="24" fillId="13" borderId="33" xfId="0" applyFont="1" applyFill="1" applyBorder="1" applyAlignment="1">
      <alignment horizontal="center" vertical="center" wrapText="1"/>
    </xf>
    <xf numFmtId="0" fontId="24" fillId="13" borderId="3" xfId="0" applyFont="1" applyFill="1" applyBorder="1" applyAlignment="1">
      <alignment horizontal="center" vertical="center" wrapText="1"/>
    </xf>
    <xf numFmtId="0" fontId="24" fillId="13" borderId="4" xfId="0" applyFont="1" applyFill="1" applyBorder="1" applyAlignment="1">
      <alignment horizontal="center" vertical="center" wrapText="1"/>
    </xf>
    <xf numFmtId="14" fontId="24" fillId="13" borderId="4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165" fontId="11" fillId="0" borderId="1" xfId="0" applyNumberFormat="1" applyFont="1" applyBorder="1" applyAlignment="1">
      <alignment horizontal="center" vertical="center"/>
    </xf>
    <xf numFmtId="0" fontId="11" fillId="0" borderId="17" xfId="0" applyFont="1" applyBorder="1" applyAlignment="1">
      <alignment vertical="center" wrapText="1"/>
    </xf>
    <xf numFmtId="0" fontId="11" fillId="0" borderId="9" xfId="0" applyFont="1" applyBorder="1" applyAlignment="1">
      <alignment vertical="center" wrapText="1"/>
    </xf>
    <xf numFmtId="0" fontId="11" fillId="0" borderId="2" xfId="0" applyFont="1" applyBorder="1" applyAlignment="1">
      <alignment vertical="center" wrapText="1"/>
    </xf>
    <xf numFmtId="165" fontId="11" fillId="0" borderId="1" xfId="0" applyNumberFormat="1" applyFont="1" applyBorder="1" applyAlignment="1">
      <alignment horizontal="center" vertical="center" wrapText="1"/>
    </xf>
    <xf numFmtId="0" fontId="11" fillId="0" borderId="42" xfId="0" applyFont="1" applyBorder="1" applyAlignment="1">
      <alignment vertical="center" wrapText="1"/>
    </xf>
    <xf numFmtId="0" fontId="11" fillId="0" borderId="10" xfId="0" applyFont="1" applyBorder="1" applyAlignment="1">
      <alignment horizontal="center" vertical="center" wrapText="1"/>
    </xf>
    <xf numFmtId="0" fontId="11" fillId="0" borderId="10" xfId="0" applyFont="1" applyBorder="1" applyAlignment="1">
      <alignment vertical="center" wrapText="1"/>
    </xf>
    <xf numFmtId="165" fontId="11" fillId="0" borderId="10" xfId="0" applyNumberFormat="1" applyFont="1" applyBorder="1" applyAlignment="1">
      <alignment horizontal="center" vertical="center" wrapText="1"/>
    </xf>
    <xf numFmtId="0" fontId="11" fillId="0" borderId="43" xfId="0" applyFont="1" applyBorder="1" applyAlignment="1">
      <alignment vertical="center" wrapText="1"/>
    </xf>
    <xf numFmtId="0" fontId="12" fillId="12" borderId="17" xfId="0" applyFont="1" applyFill="1" applyBorder="1" applyAlignment="1">
      <alignment horizontal="center" vertical="center" wrapText="1"/>
    </xf>
    <xf numFmtId="0" fontId="24" fillId="13" borderId="45" xfId="0" applyFont="1" applyFill="1" applyBorder="1" applyAlignment="1">
      <alignment horizontal="center" vertical="center" wrapText="1"/>
    </xf>
    <xf numFmtId="0" fontId="24" fillId="13" borderId="11" xfId="0" applyFont="1" applyFill="1" applyBorder="1" applyAlignment="1">
      <alignment horizontal="center" vertical="center" wrapText="1"/>
    </xf>
    <xf numFmtId="14" fontId="24" fillId="13" borderId="11" xfId="0" applyNumberFormat="1" applyFont="1" applyFill="1" applyBorder="1" applyAlignment="1">
      <alignment horizontal="center" vertical="center" wrapText="1"/>
    </xf>
    <xf numFmtId="0" fontId="11" fillId="0" borderId="44" xfId="0" applyFont="1" applyBorder="1" applyAlignment="1">
      <alignment horizontal="center" vertical="center" wrapText="1"/>
    </xf>
    <xf numFmtId="0" fontId="11" fillId="0" borderId="47" xfId="0" applyFont="1" applyBorder="1" applyAlignment="1">
      <alignment horizontal="center" vertical="center" wrapText="1"/>
    </xf>
    <xf numFmtId="0" fontId="12" fillId="11" borderId="46"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2" xfId="0" applyFont="1" applyFill="1" applyBorder="1" applyAlignment="1">
      <alignment horizontal="center" vertical="center" wrapText="1"/>
    </xf>
    <xf numFmtId="0" fontId="0" fillId="0" borderId="12" xfId="0" applyFill="1" applyBorder="1"/>
    <xf numFmtId="0" fontId="13" fillId="0" borderId="15" xfId="0" applyFont="1" applyFill="1" applyBorder="1" applyAlignment="1">
      <alignment horizontal="center" vertical="center" wrapText="1"/>
    </xf>
    <xf numFmtId="0" fontId="0" fillId="0" borderId="15" xfId="0" applyFill="1" applyBorder="1"/>
    <xf numFmtId="0" fontId="13" fillId="0" borderId="1" xfId="0" quotePrefix="1" applyFont="1" applyFill="1" applyBorder="1" applyAlignment="1">
      <alignment horizontal="center" vertical="center" wrapText="1"/>
    </xf>
    <xf numFmtId="0" fontId="13" fillId="4" borderId="50" xfId="0" applyFont="1" applyFill="1" applyBorder="1" applyAlignment="1">
      <alignment horizontal="center" vertical="center" wrapText="1"/>
    </xf>
    <xf numFmtId="0" fontId="8" fillId="7" borderId="29" xfId="0" applyFont="1" applyFill="1" applyBorder="1" applyAlignment="1">
      <alignment horizontal="center" vertical="center" wrapText="1"/>
    </xf>
    <xf numFmtId="0" fontId="8" fillId="7" borderId="10" xfId="0" applyFont="1" applyFill="1" applyBorder="1" applyAlignment="1">
      <alignment horizontal="center" vertical="center" wrapText="1"/>
    </xf>
    <xf numFmtId="14" fontId="22" fillId="3" borderId="35" xfId="0" applyNumberFormat="1" applyFont="1" applyFill="1" applyBorder="1" applyAlignment="1">
      <alignment horizontal="center" vertical="center" wrapText="1"/>
    </xf>
    <xf numFmtId="0" fontId="12" fillId="12" borderId="0" xfId="0" applyFont="1" applyFill="1" applyAlignment="1">
      <alignment horizontal="center" vertical="center"/>
    </xf>
    <xf numFmtId="0" fontId="22" fillId="3" borderId="49"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6" xfId="0" applyFont="1" applyFill="1" applyBorder="1" applyAlignment="1">
      <alignment horizontal="center" vertical="center" wrapText="1"/>
    </xf>
    <xf numFmtId="14" fontId="22" fillId="3" borderId="7" xfId="0" applyNumberFormat="1" applyFont="1" applyFill="1" applyBorder="1" applyAlignment="1">
      <alignment horizontal="center" vertical="center" wrapText="1"/>
    </xf>
    <xf numFmtId="0" fontId="22" fillId="12" borderId="0" xfId="0" applyFont="1" applyFill="1" applyAlignment="1">
      <alignment horizontal="center" vertical="center" wrapText="1"/>
    </xf>
    <xf numFmtId="0" fontId="18" fillId="3" borderId="27" xfId="0" applyFont="1" applyFill="1" applyBorder="1" applyAlignment="1">
      <alignment horizontal="center" vertical="center" wrapText="1"/>
    </xf>
    <xf numFmtId="0" fontId="0" fillId="0" borderId="36" xfId="0" applyBorder="1" applyAlignment="1">
      <alignment horizontal="center" vertical="center" wrapText="1"/>
    </xf>
    <xf numFmtId="0" fontId="18" fillId="11" borderId="28" xfId="0" applyFont="1" applyFill="1" applyBorder="1" applyAlignment="1">
      <alignment horizontal="center" vertical="center" wrapText="1"/>
    </xf>
    <xf numFmtId="0" fontId="8" fillId="0" borderId="54" xfId="0" applyFont="1" applyFill="1" applyBorder="1" applyAlignment="1">
      <alignment horizontal="left" vertical="center" wrapText="1"/>
    </xf>
    <xf numFmtId="0" fontId="7" fillId="0" borderId="54" xfId="0" applyFont="1" applyFill="1" applyBorder="1" applyAlignment="1">
      <alignment horizontal="center" vertical="center" wrapText="1"/>
    </xf>
    <xf numFmtId="0" fontId="8" fillId="0" borderId="33" xfId="0" applyFont="1" applyFill="1" applyBorder="1" applyAlignment="1">
      <alignment horizontal="left" vertical="center" wrapText="1"/>
    </xf>
    <xf numFmtId="0" fontId="0" fillId="0" borderId="54" xfId="0" applyFont="1" applyFill="1" applyBorder="1" applyAlignment="1">
      <alignment horizontal="left" vertical="center" wrapText="1"/>
    </xf>
    <xf numFmtId="0" fontId="19" fillId="7" borderId="53" xfId="0" applyFont="1" applyFill="1" applyBorder="1" applyAlignment="1">
      <alignment horizontal="center" vertical="center" wrapText="1"/>
    </xf>
    <xf numFmtId="14" fontId="18" fillId="3" borderId="18"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3" fillId="14" borderId="19" xfId="0" applyFont="1" applyFill="1" applyBorder="1" applyAlignment="1">
      <alignment horizontal="center" vertical="center" wrapText="1"/>
    </xf>
    <xf numFmtId="0" fontId="13" fillId="0" borderId="12" xfId="0" applyFont="1" applyFill="1" applyBorder="1" applyAlignment="1">
      <alignment horizontal="left" vertical="center" wrapText="1"/>
    </xf>
    <xf numFmtId="0" fontId="0" fillId="0" borderId="12" xfId="0" applyBorder="1" applyAlignment="1">
      <alignment horizontal="center" vertical="center" wrapText="1"/>
    </xf>
    <xf numFmtId="0" fontId="13" fillId="0" borderId="13" xfId="0" applyFont="1" applyFill="1" applyBorder="1" applyAlignment="1">
      <alignment horizontal="center" vertical="center" wrapText="1"/>
    </xf>
    <xf numFmtId="0" fontId="13" fillId="14" borderId="20"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0" fillId="0" borderId="15" xfId="0" applyBorder="1" applyAlignment="1">
      <alignment horizontal="center" vertical="center" wrapText="1"/>
    </xf>
    <xf numFmtId="0" fontId="13" fillId="0" borderId="16" xfId="0" applyFont="1" applyFill="1" applyBorder="1" applyAlignment="1">
      <alignment horizontal="center" vertical="center" wrapText="1"/>
    </xf>
    <xf numFmtId="0" fontId="0" fillId="0" borderId="54" xfId="0" applyBorder="1" applyAlignment="1">
      <alignment horizontal="center" vertical="center" wrapText="1"/>
    </xf>
    <xf numFmtId="0" fontId="0" fillId="0" borderId="57" xfId="0" applyBorder="1" applyAlignment="1">
      <alignment horizontal="center" vertical="center" wrapText="1"/>
    </xf>
    <xf numFmtId="0" fontId="8" fillId="0" borderId="30" xfId="0" applyFont="1" applyFill="1" applyBorder="1" applyAlignment="1">
      <alignment horizontal="left" vertical="center" wrapText="1"/>
    </xf>
    <xf numFmtId="0" fontId="7" fillId="0" borderId="36" xfId="0" applyFont="1" applyFill="1" applyBorder="1" applyAlignment="1">
      <alignment horizontal="center" vertical="center" wrapText="1"/>
    </xf>
    <xf numFmtId="0" fontId="0" fillId="0" borderId="37" xfId="0" applyBorder="1" applyAlignment="1">
      <alignment horizontal="left" vertical="center" wrapText="1"/>
    </xf>
    <xf numFmtId="0" fontId="0" fillId="0" borderId="30" xfId="0" applyFill="1" applyBorder="1" applyAlignment="1">
      <alignment horizontal="left" vertical="center" wrapText="1"/>
    </xf>
    <xf numFmtId="0" fontId="0" fillId="9" borderId="23" xfId="0" applyFill="1" applyBorder="1" applyAlignment="1">
      <alignment vertical="center" wrapText="1"/>
    </xf>
    <xf numFmtId="0" fontId="0" fillId="0" borderId="23" xfId="0" applyFill="1" applyBorder="1" applyAlignment="1">
      <alignment horizontal="center" vertical="center" wrapText="1"/>
    </xf>
    <xf numFmtId="0" fontId="0" fillId="9" borderId="23"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39" xfId="0" applyFill="1" applyBorder="1" applyAlignment="1">
      <alignment horizontal="center" vertical="center" wrapText="1"/>
    </xf>
    <xf numFmtId="0" fontId="15" fillId="0" borderId="19" xfId="0" applyFont="1" applyFill="1" applyBorder="1" applyAlignment="1">
      <alignment horizontal="center" vertical="center"/>
    </xf>
    <xf numFmtId="0" fontId="0" fillId="0" borderId="54" xfId="0" applyFont="1" applyBorder="1" applyAlignment="1">
      <alignment horizontal="left" vertical="center" wrapText="1"/>
    </xf>
    <xf numFmtId="0" fontId="0" fillId="0" borderId="54" xfId="0" applyBorder="1" applyAlignment="1">
      <alignment horizontal="left" vertical="center" wrapText="1"/>
    </xf>
    <xf numFmtId="0" fontId="0" fillId="0" borderId="54" xfId="0" applyFill="1" applyBorder="1" applyAlignment="1">
      <alignment horizontal="left" vertical="center" wrapText="1"/>
    </xf>
    <xf numFmtId="0" fontId="0" fillId="0" borderId="57" xfId="0" applyBorder="1" applyAlignment="1">
      <alignment horizontal="left" vertical="center" wrapText="1"/>
    </xf>
    <xf numFmtId="14" fontId="8" fillId="0" borderId="13" xfId="0" applyNumberFormat="1" applyFont="1" applyFill="1" applyBorder="1" applyAlignment="1">
      <alignment horizontal="center" vertical="center" wrapText="1"/>
    </xf>
    <xf numFmtId="14" fontId="8" fillId="0" borderId="14" xfId="0" applyNumberFormat="1" applyFont="1" applyFill="1" applyBorder="1" applyAlignment="1">
      <alignment horizontal="center" vertical="center" wrapText="1"/>
    </xf>
    <xf numFmtId="0" fontId="0" fillId="0" borderId="14" xfId="0" applyBorder="1" applyAlignment="1">
      <alignment horizontal="center" vertical="center" wrapText="1"/>
    </xf>
    <xf numFmtId="165" fontId="0" fillId="0" borderId="55" xfId="0" applyNumberFormat="1" applyFont="1"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19" fillId="7" borderId="50" xfId="0" applyFont="1" applyFill="1" applyBorder="1" applyAlignment="1">
      <alignment horizontal="center" vertical="center" wrapText="1"/>
    </xf>
    <xf numFmtId="0" fontId="20" fillId="0" borderId="51" xfId="0" applyFont="1" applyFill="1" applyBorder="1" applyAlignment="1">
      <alignment horizontal="center" vertical="center"/>
    </xf>
    <xf numFmtId="0" fontId="20" fillId="0" borderId="49" xfId="0" applyFont="1" applyFill="1" applyBorder="1" applyAlignment="1">
      <alignment horizontal="center" vertical="center"/>
    </xf>
    <xf numFmtId="0" fontId="20" fillId="8" borderId="49"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9" xfId="0" applyFont="1" applyFill="1" applyBorder="1" applyAlignment="1">
      <alignment horizontal="center" vertical="center"/>
    </xf>
    <xf numFmtId="14" fontId="0" fillId="0" borderId="37" xfId="0" applyNumberFormat="1"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7" xfId="0" applyFont="1" applyBorder="1" applyAlignment="1">
      <alignment horizontal="center" vertical="center" wrapText="1"/>
    </xf>
    <xf numFmtId="14" fontId="4" fillId="0" borderId="47" xfId="0" applyNumberFormat="1" applyFont="1" applyBorder="1" applyAlignment="1">
      <alignment horizontal="center" vertical="center" wrapText="1"/>
    </xf>
    <xf numFmtId="0" fontId="4" fillId="0" borderId="48" xfId="0" applyFont="1" applyBorder="1" applyAlignment="1">
      <alignment horizontal="center" vertical="center" wrapText="1"/>
    </xf>
    <xf numFmtId="0" fontId="4" fillId="8" borderId="12" xfId="0" applyFont="1" applyFill="1" applyBorder="1" applyAlignment="1">
      <alignment horizontal="center" vertical="center"/>
    </xf>
    <xf numFmtId="0" fontId="4" fillId="0" borderId="12" xfId="0" applyFont="1" applyFill="1" applyBorder="1" applyAlignment="1">
      <alignment horizontal="center" vertical="center"/>
    </xf>
    <xf numFmtId="0" fontId="4" fillId="8" borderId="1" xfId="0" applyFont="1" applyFill="1" applyBorder="1" applyAlignment="1">
      <alignment horizontal="center" vertical="center"/>
    </xf>
    <xf numFmtId="0" fontId="4" fillId="0" borderId="1" xfId="0" applyFont="1" applyBorder="1" applyAlignment="1">
      <alignment horizontal="center" vertical="center"/>
    </xf>
    <xf numFmtId="0" fontId="4" fillId="1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10" borderId="15" xfId="0" applyFont="1" applyFill="1" applyBorder="1" applyAlignment="1">
      <alignment horizontal="center" vertical="center"/>
    </xf>
    <xf numFmtId="0" fontId="23" fillId="5" borderId="0" xfId="1" applyFont="1" applyFill="1" applyBorder="1" applyAlignment="1">
      <alignment vertical="center" wrapText="1"/>
    </xf>
    <xf numFmtId="0" fontId="12" fillId="11" borderId="11" xfId="0" applyFont="1" applyFill="1" applyBorder="1" applyAlignment="1">
      <alignment horizontal="center" vertical="center" wrapText="1"/>
    </xf>
    <xf numFmtId="0" fontId="0" fillId="0" borderId="2" xfId="0" applyBorder="1" applyAlignment="1">
      <alignment vertical="center" wrapText="1"/>
    </xf>
    <xf numFmtId="0" fontId="0" fillId="0" borderId="47" xfId="0" applyFill="1" applyBorder="1" applyAlignment="1">
      <alignment horizontal="center" vertical="center" wrapText="1"/>
    </xf>
    <xf numFmtId="0" fontId="5" fillId="13" borderId="0" xfId="0" applyFont="1" applyFill="1" applyAlignment="1">
      <alignment horizontal="center" vertical="center" wrapText="1"/>
    </xf>
    <xf numFmtId="0" fontId="25" fillId="0" borderId="47" xfId="0" applyFont="1" applyBorder="1" applyAlignment="1">
      <alignment horizontal="center" vertical="center" wrapText="1"/>
    </xf>
    <xf numFmtId="0" fontId="25" fillId="0" borderId="47" xfId="0" applyFont="1" applyFill="1" applyBorder="1" applyAlignment="1">
      <alignment horizontal="center" vertical="center" wrapText="1"/>
    </xf>
    <xf numFmtId="14" fontId="25" fillId="0" borderId="47" xfId="0" applyNumberFormat="1" applyFont="1" applyFill="1" applyBorder="1" applyAlignment="1">
      <alignment horizontal="center" vertical="center" wrapText="1"/>
    </xf>
    <xf numFmtId="165" fontId="26" fillId="0" borderId="47" xfId="0" applyNumberFormat="1" applyFont="1" applyFill="1" applyBorder="1" applyAlignment="1" applyProtection="1">
      <alignment horizontal="center" vertical="center" wrapText="1"/>
    </xf>
    <xf numFmtId="165" fontId="26" fillId="0" borderId="48" xfId="0" applyNumberFormat="1" applyFont="1" applyFill="1" applyBorder="1" applyAlignment="1" applyProtection="1">
      <alignment horizontal="center" vertical="center" wrapText="1"/>
    </xf>
    <xf numFmtId="0" fontId="0" fillId="0" borderId="0" xfId="0"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16" fillId="15" borderId="0" xfId="0" applyFont="1" applyFill="1" applyAlignment="1">
      <alignment horizontal="center" vertical="center"/>
    </xf>
    <xf numFmtId="0" fontId="16" fillId="15"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0" borderId="0" xfId="0" applyFont="1" applyAlignment="1">
      <alignment horizontal="left" vertical="center" wrapText="1"/>
    </xf>
    <xf numFmtId="0" fontId="27" fillId="15" borderId="1" xfId="0" applyFont="1" applyFill="1" applyBorder="1" applyAlignment="1">
      <alignment horizontal="center" vertical="center" wrapText="1"/>
    </xf>
    <xf numFmtId="0" fontId="0" fillId="0" borderId="1" xfId="0" applyBorder="1" applyAlignment="1">
      <alignment horizontal="center" vertical="center"/>
    </xf>
    <xf numFmtId="0" fontId="0" fillId="16" borderId="1" xfId="0" applyFill="1"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9" fontId="0" fillId="0" borderId="0" xfId="3" applyFont="1" applyBorder="1" applyAlignment="1">
      <alignment horizontal="center" vertical="center"/>
    </xf>
    <xf numFmtId="0" fontId="0" fillId="0" borderId="1" xfId="0" applyBorder="1" applyAlignment="1">
      <alignment horizontal="left" vertical="center" wrapText="1"/>
    </xf>
    <xf numFmtId="9" fontId="0" fillId="0" borderId="1" xfId="3" applyFont="1" applyBorder="1" applyAlignment="1">
      <alignment horizontal="center" vertical="center"/>
    </xf>
    <xf numFmtId="0" fontId="0" fillId="0" borderId="0" xfId="0" applyBorder="1"/>
    <xf numFmtId="0" fontId="0" fillId="0" borderId="0" xfId="0" applyFill="1" applyBorder="1" applyAlignment="1">
      <alignment horizontal="center" vertical="center" wrapText="1"/>
    </xf>
    <xf numFmtId="9" fontId="0" fillId="17" borderId="1" xfId="3" applyFont="1" applyFill="1" applyBorder="1" applyAlignment="1">
      <alignment horizontal="center" vertical="center"/>
    </xf>
    <xf numFmtId="0" fontId="0" fillId="0" borderId="0" xfId="0" applyAlignment="1">
      <alignment wrapText="1"/>
    </xf>
    <xf numFmtId="0" fontId="6" fillId="0" borderId="19" xfId="0" applyFont="1" applyBorder="1" applyAlignment="1">
      <alignment horizontal="left" vertical="center" wrapText="1"/>
    </xf>
    <xf numFmtId="0" fontId="6" fillId="0" borderId="12" xfId="0" applyFont="1" applyBorder="1" applyAlignment="1">
      <alignment horizontal="center" vertical="center" wrapText="1"/>
    </xf>
    <xf numFmtId="0" fontId="16" fillId="15" borderId="12" xfId="0" applyFont="1" applyFill="1" applyBorder="1" applyAlignment="1">
      <alignment horizontal="center" vertical="center" wrapText="1"/>
    </xf>
    <xf numFmtId="0" fontId="16" fillId="15" borderId="13" xfId="0" applyFont="1" applyFill="1" applyBorder="1" applyAlignment="1">
      <alignment horizontal="center" vertical="center" wrapText="1"/>
    </xf>
    <xf numFmtId="0" fontId="0" fillId="0" borderId="20" xfId="0" applyBorder="1" applyAlignment="1">
      <alignment horizontal="left" vertical="center" wrapText="1"/>
    </xf>
    <xf numFmtId="0" fontId="6" fillId="0" borderId="1" xfId="0" applyFont="1" applyBorder="1" applyAlignment="1">
      <alignment horizontal="center" vertical="center"/>
    </xf>
    <xf numFmtId="9" fontId="6" fillId="0" borderId="1" xfId="3" applyFont="1" applyBorder="1" applyAlignment="1">
      <alignment horizontal="center" vertical="center"/>
    </xf>
    <xf numFmtId="0" fontId="0" fillId="0" borderId="14" xfId="0" applyBorder="1" applyAlignment="1">
      <alignment horizontal="center" vertical="center"/>
    </xf>
    <xf numFmtId="0" fontId="6" fillId="0" borderId="1" xfId="0" applyFont="1" applyBorder="1" applyAlignment="1">
      <alignment horizontal="left" vertical="center"/>
    </xf>
    <xf numFmtId="0" fontId="0" fillId="0" borderId="1" xfId="0" applyBorder="1" applyAlignment="1">
      <alignment horizontal="left" vertical="center"/>
    </xf>
    <xf numFmtId="0" fontId="0" fillId="0" borderId="14" xfId="0" applyBorder="1" applyAlignment="1">
      <alignment horizontal="left" vertical="center" wrapText="1"/>
    </xf>
    <xf numFmtId="0" fontId="6" fillId="11" borderId="1" xfId="0" applyFont="1" applyFill="1" applyBorder="1" applyAlignment="1">
      <alignment horizontal="center" vertical="center"/>
    </xf>
    <xf numFmtId="0" fontId="6" fillId="0" borderId="20" xfId="0" applyFont="1" applyBorder="1" applyAlignment="1">
      <alignment horizontal="left" vertical="center" wrapText="1"/>
    </xf>
    <xf numFmtId="0" fontId="0" fillId="0" borderId="14" xfId="0" applyBorder="1" applyAlignment="1">
      <alignment horizontal="left" vertical="center"/>
    </xf>
    <xf numFmtId="0" fontId="0" fillId="0" borderId="21" xfId="0" applyBorder="1" applyAlignment="1">
      <alignment horizontal="left" vertical="center" wrapText="1"/>
    </xf>
    <xf numFmtId="0" fontId="6" fillId="11" borderId="15" xfId="0" applyFont="1" applyFill="1" applyBorder="1" applyAlignment="1">
      <alignment horizontal="center" vertical="center"/>
    </xf>
    <xf numFmtId="9" fontId="6" fillId="0" borderId="15" xfId="0" applyNumberFormat="1"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9" fontId="0" fillId="0" borderId="1" xfId="3" applyFont="1" applyFill="1" applyBorder="1" applyAlignment="1">
      <alignment horizontal="center" vertical="center"/>
    </xf>
    <xf numFmtId="9" fontId="0" fillId="0" borderId="0" xfId="3" applyFont="1" applyFill="1" applyBorder="1" applyAlignment="1">
      <alignment horizontal="center" vertical="center"/>
    </xf>
    <xf numFmtId="9" fontId="0" fillId="11" borderId="1" xfId="3" applyFont="1" applyFill="1" applyBorder="1" applyAlignment="1">
      <alignment horizontal="center" vertical="center"/>
    </xf>
    <xf numFmtId="0" fontId="0" fillId="0" borderId="1" xfId="0" applyFill="1" applyBorder="1" applyAlignment="1">
      <alignment vertical="center" wrapText="1"/>
    </xf>
    <xf numFmtId="0" fontId="0" fillId="0" borderId="10" xfId="0" applyFill="1" applyBorder="1" applyAlignment="1">
      <alignment vertical="center" wrapText="1"/>
    </xf>
    <xf numFmtId="0" fontId="4" fillId="0" borderId="48" xfId="0" applyFont="1" applyFill="1" applyBorder="1" applyAlignment="1">
      <alignment horizontal="center" vertical="center" wrapText="1"/>
    </xf>
    <xf numFmtId="0" fontId="6" fillId="0" borderId="1" xfId="0" applyFont="1" applyBorder="1" applyAlignment="1">
      <alignment horizontal="left" vertical="center" wrapText="1"/>
    </xf>
    <xf numFmtId="0" fontId="16" fillId="15" borderId="1" xfId="0" applyFont="1" applyFill="1" applyBorder="1" applyAlignment="1">
      <alignment horizontal="center" vertical="center"/>
    </xf>
    <xf numFmtId="0" fontId="16" fillId="15" borderId="1" xfId="0" applyFont="1" applyFill="1" applyBorder="1" applyAlignment="1">
      <alignment horizontal="center" vertical="center" wrapText="1"/>
    </xf>
    <xf numFmtId="0" fontId="23" fillId="5" borderId="24" xfId="1" applyFont="1" applyFill="1" applyBorder="1" applyAlignment="1">
      <alignment horizontal="center" vertical="center" wrapText="1"/>
    </xf>
    <xf numFmtId="0" fontId="17" fillId="5" borderId="40" xfId="1" applyFont="1" applyFill="1" applyBorder="1" applyAlignment="1">
      <alignment horizontal="center" vertical="center" wrapText="1"/>
    </xf>
    <xf numFmtId="0" fontId="17" fillId="5" borderId="0" xfId="1" applyFont="1" applyFill="1" applyBorder="1" applyAlignment="1">
      <alignment horizontal="center" vertical="center" wrapText="1"/>
    </xf>
    <xf numFmtId="0" fontId="10" fillId="5" borderId="48" xfId="1" applyFont="1" applyFill="1" applyBorder="1" applyAlignment="1">
      <alignment horizontal="center" vertical="center" wrapText="1"/>
    </xf>
    <xf numFmtId="0" fontId="10" fillId="5" borderId="0" xfId="1" applyFont="1" applyFill="1" applyBorder="1" applyAlignment="1">
      <alignment horizontal="center" vertical="center" wrapText="1"/>
    </xf>
    <xf numFmtId="0" fontId="10" fillId="5" borderId="42" xfId="1" applyFont="1" applyFill="1" applyBorder="1" applyAlignment="1">
      <alignment horizontal="center" vertical="center" wrapText="1"/>
    </xf>
    <xf numFmtId="0" fontId="10" fillId="5" borderId="34" xfId="1" applyFont="1" applyFill="1" applyBorder="1" applyAlignment="1">
      <alignment horizontal="center" vertical="center" wrapText="1"/>
    </xf>
    <xf numFmtId="0" fontId="14" fillId="6" borderId="0" xfId="0" applyFont="1" applyFill="1" applyBorder="1" applyAlignment="1">
      <alignment horizontal="center" vertical="center" wrapText="1"/>
    </xf>
    <xf numFmtId="0" fontId="10" fillId="13" borderId="48" xfId="1" applyFont="1" applyFill="1" applyBorder="1" applyAlignment="1">
      <alignment horizontal="center" vertical="center" wrapText="1"/>
    </xf>
    <xf numFmtId="0" fontId="10" fillId="13" borderId="0" xfId="1" applyFont="1" applyFill="1" applyBorder="1" applyAlignment="1">
      <alignment horizontal="center" vertical="center" wrapText="1"/>
    </xf>
    <xf numFmtId="0" fontId="6" fillId="0" borderId="1" xfId="0" applyFont="1" applyBorder="1" applyAlignment="1">
      <alignment horizontal="center" vertical="center" wrapText="1"/>
    </xf>
  </cellXfs>
  <cellStyles count="4">
    <cellStyle name="Énfasis5" xfId="1" builtinId="45"/>
    <cellStyle name="Millares 2" xfId="2"/>
    <cellStyle name="Normal" xfId="0" builtinId="0"/>
    <cellStyle name="Porcentaje" xfId="3" builtinId="5"/>
  </cellStyles>
  <dxfs count="68">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alignment horizontal="center" vertical="center" textRotation="0" wrapText="1" indent="0" justifyLastLine="0" shrinkToFit="0" readingOrder="0"/>
    </dxf>
    <dxf>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medium">
          <color indexed="64"/>
        </top>
        <bottom style="medium">
          <color indexed="64"/>
        </bottom>
        <vertical/>
        <horizontal/>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rder>
    </dxf>
    <dxf>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solid">
          <fgColor indexed="64"/>
          <bgColor theme="4"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left style="medium">
          <color indexed="64"/>
        </left>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19" formatCode="dd/mm/yy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scheme val="none"/>
      </font>
    </dxf>
    <dxf>
      <font>
        <b val="0"/>
        <i val="0"/>
        <strike val="0"/>
        <condense val="0"/>
        <extend val="0"/>
        <outline val="0"/>
        <shadow val="0"/>
        <u val="none"/>
        <vertAlign val="baseline"/>
        <sz val="11"/>
        <color indexed="8"/>
        <name val="Arial"/>
        <scheme val="none"/>
      </font>
      <numFmt numFmtId="165"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indexed="8"/>
        <name val="Arial"/>
        <scheme val="none"/>
      </font>
      <numFmt numFmtId="165"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right style="thin">
          <color indexed="64"/>
        </right>
        <top/>
        <bottom/>
      </border>
    </dxf>
    <dxf>
      <border outline="0">
        <left style="medium">
          <color indexed="64"/>
        </left>
        <right style="thin">
          <color indexed="64"/>
        </right>
        <top style="medium">
          <color indexed="64"/>
        </top>
        <bottom style="medium">
          <color indexed="64"/>
        </bottom>
      </border>
    </dxf>
    <dxf>
      <font>
        <strike val="0"/>
        <outline val="0"/>
        <shadow val="0"/>
        <u val="none"/>
        <vertAlign val="baseline"/>
        <sz val="12"/>
        <name val="Arial"/>
        <scheme val="none"/>
      </font>
    </dxf>
    <dxf>
      <border outline="0">
        <bottom style="medium">
          <color indexed="64"/>
        </bottom>
      </border>
    </dxf>
    <dxf>
      <font>
        <b/>
        <i val="0"/>
        <strike val="0"/>
        <condense val="0"/>
        <extend val="0"/>
        <outline val="0"/>
        <shadow val="0"/>
        <u val="none"/>
        <vertAlign val="baseline"/>
        <sz val="12"/>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name val="Arial"/>
        <scheme val="none"/>
      </font>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font>
        <b/>
        <i val="0"/>
        <strike val="0"/>
        <condense val="0"/>
        <extend val="0"/>
        <outline val="0"/>
        <shadow val="0"/>
        <u val="none"/>
        <vertAlign val="baseline"/>
        <sz val="12"/>
        <color theme="1"/>
        <name val="Arial"/>
        <scheme val="none"/>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67"/>
      <tableStyleElement type="headerRow" dxfId="6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r>
              <a:rPr lang="es-CO" sz="1050"/>
              <a:t>1. Que información considera importante socializar en el espacio de la rendición de cuentas </a:t>
            </a:r>
          </a:p>
        </c:rich>
      </c:tx>
      <c:layout>
        <c:manualLayout>
          <c:xMode val="edge"/>
          <c:yMode val="edge"/>
          <c:x val="8.5544738062123302E-2"/>
          <c:y val="3.3755270183513174E-2"/>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'Consolidado ext e int'!$A$3:$A$10</c:f>
              <c:strCache>
                <c:ptCount val="8"/>
                <c:pt idx="0">
                  <c:v>Gestión realizada para dar  cumplimiento a las metas establecidas en el Plan de Acción de la vigencia en curso</c:v>
                </c:pt>
                <c:pt idx="1">
                  <c:v>Ejecución presupuestal de la vigencia correspondiente. </c:v>
                </c:pt>
                <c:pt idx="2">
                  <c:v>Servicios que presta a la ciudadanía el INCI. </c:v>
                </c:pt>
                <c:pt idx="3">
                  <c:v>Gestión realizada por el INCI en las regiones del país.</c:v>
                </c:pt>
                <c:pt idx="4">
                  <c:v>Resultados de la gestión</c:v>
                </c:pt>
                <c:pt idx="5">
                  <c:v>Avance en la garantía de los derechos de las personas con discapacidad visual </c:v>
                </c:pt>
                <c:pt idx="6">
                  <c:v>Acciones de mejoramiento establecidas en la entidad. </c:v>
                </c:pt>
                <c:pt idx="7">
                  <c:v>Procesos contractuales llevados a cabo en la vigencia. </c:v>
                </c:pt>
              </c:strCache>
            </c:strRef>
          </c:cat>
          <c:val>
            <c:numRef>
              <c:f>'Consolidado ext e int'!$F$3:$F$10</c:f>
              <c:numCache>
                <c:formatCode>0%</c:formatCode>
                <c:ptCount val="8"/>
                <c:pt idx="0">
                  <c:v>0.1111111111111111</c:v>
                </c:pt>
                <c:pt idx="1">
                  <c:v>0.13333333333333333</c:v>
                </c:pt>
                <c:pt idx="2">
                  <c:v>0.13777777777777778</c:v>
                </c:pt>
                <c:pt idx="3">
                  <c:v>0.14666666666666667</c:v>
                </c:pt>
                <c:pt idx="4">
                  <c:v>0.11555555555555555</c:v>
                </c:pt>
                <c:pt idx="5">
                  <c:v>0.13333333333333333</c:v>
                </c:pt>
                <c:pt idx="6">
                  <c:v>0.12888888888888889</c:v>
                </c:pt>
                <c:pt idx="7">
                  <c:v>9.3333333333333338E-2</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10556028896944208"/>
          <c:y val="0.63122186104378453"/>
          <c:w val="0.76477171925136622"/>
          <c:h val="0.3503661734015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100"/>
              <a:t>A través de que canales considera que se debe hacer la difusión del espacio de rendición de cuentas</a:t>
            </a:r>
            <a:r>
              <a:rPr lang="es-CO"/>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'Consolidado ext e int'!$A$14:$A$18</c:f>
              <c:strCache>
                <c:ptCount val="5"/>
                <c:pt idx="0">
                  <c:v>Página web</c:v>
                </c:pt>
                <c:pt idx="1">
                  <c:v>Emisora INCI Radio</c:v>
                </c:pt>
                <c:pt idx="2">
                  <c:v>Twitter</c:v>
                </c:pt>
                <c:pt idx="3">
                  <c:v>Facebook</c:v>
                </c:pt>
                <c:pt idx="4">
                  <c:v>You tube</c:v>
                </c:pt>
              </c:strCache>
            </c:strRef>
          </c:cat>
          <c:val>
            <c:numRef>
              <c:f>'Consolidado ext e int'!$F$14:$F$18</c:f>
              <c:numCache>
                <c:formatCode>0%</c:formatCode>
                <c:ptCount val="5"/>
                <c:pt idx="0">
                  <c:v>0.2988505747126437</c:v>
                </c:pt>
                <c:pt idx="1">
                  <c:v>0.27011494252873564</c:v>
                </c:pt>
                <c:pt idx="2">
                  <c:v>0.12643678160919541</c:v>
                </c:pt>
                <c:pt idx="3">
                  <c:v>0.14942528735632185</c:v>
                </c:pt>
                <c:pt idx="4">
                  <c:v>0.15517241379310345</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Que metodología sugiere para socializar la información en el espacio de rendición de cuentas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'Consolidado ext e int'!$A$22:$A$25</c:f>
              <c:strCache>
                <c:ptCount val="4"/>
                <c:pt idx="0">
                  <c:v>Ponencia</c:v>
                </c:pt>
                <c:pt idx="1">
                  <c:v>Panel</c:v>
                </c:pt>
                <c:pt idx="2">
                  <c:v>Entrevista</c:v>
                </c:pt>
                <c:pt idx="3">
                  <c:v>Conversatorio</c:v>
                </c:pt>
              </c:strCache>
            </c:strRef>
          </c:cat>
          <c:val>
            <c:numRef>
              <c:f>'Consolidado ext e int'!$F$22:$F$25</c:f>
              <c:numCache>
                <c:formatCode>0%</c:formatCode>
                <c:ptCount val="4"/>
                <c:pt idx="0">
                  <c:v>0.19047619047619047</c:v>
                </c:pt>
                <c:pt idx="1">
                  <c:v>0.19047619047619047</c:v>
                </c:pt>
                <c:pt idx="2">
                  <c:v>0.14285714285714285</c:v>
                </c:pt>
                <c:pt idx="3">
                  <c:v>0.47619047619047616</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Considera que un solo evento al año es suficiente para socializar la gestión adelantada por el INCI?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'Consolidado ext e int'!$A$29:$A$30</c:f>
              <c:strCache>
                <c:ptCount val="2"/>
                <c:pt idx="0">
                  <c:v>Si</c:v>
                </c:pt>
                <c:pt idx="1">
                  <c:v>No </c:v>
                </c:pt>
              </c:strCache>
            </c:strRef>
          </c:cat>
          <c:val>
            <c:numRef>
              <c:f>'Consolidado ext e int'!$F$29:$F$30</c:f>
              <c:numCache>
                <c:formatCode>0%</c:formatCode>
                <c:ptCount val="2"/>
                <c:pt idx="0">
                  <c:v>0.51428571428571423</c:v>
                </c:pt>
                <c:pt idx="1">
                  <c:v>0.48571428571428571</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552449</xdr:colOff>
      <xdr:row>32</xdr:row>
      <xdr:rowOff>52386</xdr:rowOff>
    </xdr:from>
    <xdr:to>
      <xdr:col>5</xdr:col>
      <xdr:colOff>447675</xdr:colOff>
      <xdr:row>51</xdr:row>
      <xdr:rowOff>85725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733425</xdr:colOff>
      <xdr:row>33</xdr:row>
      <xdr:rowOff>100012</xdr:rowOff>
    </xdr:from>
    <xdr:to>
      <xdr:col>13</xdr:col>
      <xdr:colOff>1400175</xdr:colOff>
      <xdr:row>48</xdr:row>
      <xdr:rowOff>171450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2286000</xdr:colOff>
      <xdr:row>33</xdr:row>
      <xdr:rowOff>138112</xdr:rowOff>
    </xdr:from>
    <xdr:to>
      <xdr:col>15</xdr:col>
      <xdr:colOff>504825</xdr:colOff>
      <xdr:row>48</xdr:row>
      <xdr:rowOff>23812</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738187</xdr:colOff>
      <xdr:row>33</xdr:row>
      <xdr:rowOff>128587</xdr:rowOff>
    </xdr:from>
    <xdr:to>
      <xdr:col>22</xdr:col>
      <xdr:colOff>738187</xdr:colOff>
      <xdr:row>48</xdr:row>
      <xdr:rowOff>14287</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id="2" name="Tabla2" displayName="Tabla2" ref="A2:H6" totalsRowShown="0" headerRowDxfId="65" dataDxfId="64" tableBorderDxfId="63">
  <autoFilter ref="A2:H6"/>
  <tableColumns count="8">
    <tableColumn id="1" name="#" dataDxfId="62"/>
    <tableColumn id="2" name="Subcomponente / Procesos" dataDxfId="61"/>
    <tableColumn id="3" name="Actividad " dataDxfId="60"/>
    <tableColumn id="4" name="Meta o producto " dataDxfId="59"/>
    <tableColumn id="5" name="Responsable " dataDxfId="58"/>
    <tableColumn id="6" name="Fecha Programada " dataDxfId="57"/>
    <tableColumn id="7" name="SEGUIMIENTO ENERO - ABRIL" dataDxfId="56"/>
    <tableColumn id="8" name="SEGUIMIENTO MAYO -AGOSTO " dataDxfId="55"/>
  </tableColumns>
  <tableStyleInfo name="TableStyleLight8" showFirstColumn="0" showLastColumn="0" showRowStripes="1" showColumnStripes="0"/>
</table>
</file>

<file path=xl/tables/table2.xml><?xml version="1.0" encoding="utf-8"?>
<table xmlns="http://schemas.openxmlformats.org/spreadsheetml/2006/main" id="3" name="Tabla3" displayName="Tabla3" ref="A2:K3" totalsRowShown="0" headerRowDxfId="54" dataDxfId="52" headerRowBorderDxfId="53" tableBorderDxfId="51">
  <autoFilter ref="A2:K3"/>
  <tableColumns count="11">
    <tableColumn id="1" name="#" dataDxfId="50"/>
    <tableColumn id="2" name="NOMBRE DEL SERVICIO, PROCESO O PROCEDIMIENTO " dataDxfId="49"/>
    <tableColumn id="3" name="TIPO DE RACIONALIZACIÓN" dataDxfId="48"/>
    <tableColumn id="4" name="ACCIÓN ESPECÍFICA DE RACIONALIZACIÓN_x000a_" dataDxfId="47"/>
    <tableColumn id="5" name="SITUACIÓN ACTUAL" dataDxfId="46"/>
    <tableColumn id="6" name="DESCRIPCIÓN DE LA MEJORA A REALIZAR AL TRÁMITE, PROCESO O PROCEDIMIENTO " dataDxfId="45"/>
    <tableColumn id="7" name="BENEFICIO AL CIUDADANO Y/O ENTIDAD" dataDxfId="44"/>
    <tableColumn id="8" name="DEPENDENCIA RESPONSABLE" dataDxfId="43"/>
    <tableColumn id="9" name="FECHA PROGRAMADA" dataDxfId="42"/>
    <tableColumn id="10" name="SEGUIMIENTO ENERO - ABRIL" dataDxfId="41"/>
    <tableColumn id="11" name="SEGUIMIENTO MAYO A AGOSTO" dataDxfId="40"/>
  </tableColumns>
  <tableStyleInfo name="TableStyleLight13" showFirstColumn="0" showLastColumn="0" showRowStripes="1" showColumnStripes="0"/>
</table>
</file>

<file path=xl/tables/table3.xml><?xml version="1.0" encoding="utf-8"?>
<table xmlns="http://schemas.openxmlformats.org/spreadsheetml/2006/main" id="5" name="Tabla5" displayName="Tabla5" ref="A2:H8" totalsRowShown="0" headerRowDxfId="39" dataDxfId="38" tableBorderDxfId="37">
  <autoFilter ref="A2:H8"/>
  <tableColumns count="8">
    <tableColumn id="1" name="#" dataDxfId="36"/>
    <tableColumn id="2" name="Subcomponente / Procesos" dataDxfId="35"/>
    <tableColumn id="3" name="Actividad " dataDxfId="34"/>
    <tableColumn id="4" name="Meta o producto " dataDxfId="33"/>
    <tableColumn id="5" name="Responsable " dataDxfId="32"/>
    <tableColumn id="6" name="Fecha Programada " dataDxfId="31"/>
    <tableColumn id="7" name="SEGUIMIENTO ENERO - ABRIL" dataDxfId="30"/>
    <tableColumn id="8" name="SEGUIMIENTO MAYO AGOSTO" dataDxfId="29"/>
  </tableColumns>
  <tableStyleInfo name="TableStyleLight9" showFirstColumn="0" showLastColumn="0" showRowStripes="1" showColumnStripes="0"/>
</table>
</file>

<file path=xl/tables/table4.xml><?xml version="1.0" encoding="utf-8"?>
<table xmlns="http://schemas.openxmlformats.org/spreadsheetml/2006/main" id="6" name="Tabla6" displayName="Tabla6" ref="A2:H7" totalsRowShown="0" headerRowDxfId="28" tableBorderDxfId="27">
  <autoFilter ref="A2:H7"/>
  <tableColumns count="8">
    <tableColumn id="1" name="#" dataDxfId="26"/>
    <tableColumn id="2" name="Subcomponente / Procesos" dataDxfId="25"/>
    <tableColumn id="3" name="Actividad "/>
    <tableColumn id="4" name="Meta o producto " dataDxfId="24"/>
    <tableColumn id="5" name="Responsable " dataDxfId="23"/>
    <tableColumn id="6" name="Fecha Programada "/>
    <tableColumn id="7" name="Seguimiento Enero- abril"/>
    <tableColumn id="8" name="Seguimiento Mayo Agosto"/>
  </tableColumns>
  <tableStyleInfo name="TableStyleLight13" showFirstColumn="0" showLastColumn="0" showRowStripes="1" showColumnStripes="0"/>
</table>
</file>

<file path=xl/tables/table5.xml><?xml version="1.0" encoding="utf-8"?>
<table xmlns="http://schemas.openxmlformats.org/spreadsheetml/2006/main" id="9" name="Tabla9" displayName="Tabla9" ref="A2:J9" totalsRowShown="0" tableBorderDxfId="22">
  <autoFilter ref="A2:J9"/>
  <tableColumns count="10">
    <tableColumn id="1" name="COMPONENTES" dataDxfId="21"/>
    <tableColumn id="2" name="ACTIVIDADES" dataDxfId="20"/>
    <tableColumn id="3" name="META/PRODUCTO" dataDxfId="19"/>
    <tableColumn id="4" name="RESPONSABLE" dataDxfId="18"/>
    <tableColumn id="5" name="Primer cuatrimestre" dataDxfId="17"/>
    <tableColumn id="6" name="Segundo cuatrimestre" dataDxfId="16"/>
    <tableColumn id="7" name="Tercer cuatrimestre" dataDxfId="15"/>
    <tableColumn id="8" name="FECHA PROGRAMADA" dataDxfId="14"/>
    <tableColumn id="9" name="Seguimiento Enero - Abril" dataDxfId="13"/>
    <tableColumn id="10" name="Seguimiento Mayo - Agosto" dataDxfId="12"/>
  </tableColumns>
  <tableStyleInfo name="TableStyleLight9" showFirstColumn="0" showLastColumn="0" showRowStripes="1" showColumnStripes="0"/>
</table>
</file>

<file path=xl/tables/table6.xml><?xml version="1.0" encoding="utf-8"?>
<table xmlns="http://schemas.openxmlformats.org/spreadsheetml/2006/main" id="10" name="Tabla10" displayName="Tabla10" ref="A2:I3" totalsRowShown="0" headerRowDxfId="11" dataDxfId="10" tableBorderDxfId="9">
  <autoFilter ref="A2:I3"/>
  <tableColumns count="9">
    <tableColumn id="1" name="#" dataDxfId="8"/>
    <tableColumn id="2" name="Subcomponente / Procesos" dataDxfId="7"/>
    <tableColumn id="3" name="N°" dataDxfId="6"/>
    <tableColumn id="4" name="Actividad " dataDxfId="5"/>
    <tableColumn id="5" name="Meta o producto " dataDxfId="4"/>
    <tableColumn id="6" name="Responsable " dataDxfId="3"/>
    <tableColumn id="7" name="Fecha Programada " dataDxfId="2"/>
    <tableColumn id="8" name="Seguimiento Enero - Abril" dataDxfId="1"/>
    <tableColumn id="9" name="Seguimiento Mayo Agosto"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zoomScale="70" zoomScaleNormal="70" zoomScaleSheetLayoutView="150" workbookViewId="0">
      <pane ySplit="2" topLeftCell="A3" activePane="bottomLeft" state="frozen"/>
      <selection pane="bottomLeft" activeCell="H6" sqref="H6"/>
    </sheetView>
  </sheetViews>
  <sheetFormatPr baseColWidth="10" defaultColWidth="11.42578125" defaultRowHeight="15" x14ac:dyDescent="0.25"/>
  <cols>
    <col min="1" max="1" width="6.28515625" style="34" customWidth="1"/>
    <col min="2" max="2" width="31.28515625" style="34" customWidth="1"/>
    <col min="3" max="3" width="26.140625" style="34" customWidth="1"/>
    <col min="4" max="4" width="27.7109375" style="34" customWidth="1"/>
    <col min="5" max="5" width="23.85546875" style="34" customWidth="1"/>
    <col min="6" max="6" width="27.7109375" style="35" customWidth="1"/>
    <col min="7" max="8" width="34.7109375" style="34" customWidth="1"/>
    <col min="9" max="16384" width="11.42578125" style="34"/>
  </cols>
  <sheetData>
    <row r="1" spans="1:8" s="32" customFormat="1" ht="17.25" customHeight="1" thickBot="1" x14ac:dyDescent="0.3">
      <c r="A1" s="204" t="s">
        <v>0</v>
      </c>
      <c r="B1" s="204"/>
      <c r="C1" s="204"/>
      <c r="D1" s="204"/>
      <c r="E1" s="204"/>
      <c r="F1" s="204"/>
      <c r="G1" s="204"/>
      <c r="H1" s="66" t="s">
        <v>155</v>
      </c>
    </row>
    <row r="2" spans="1:8" s="33" customFormat="1" ht="40.5" customHeight="1" thickBot="1" x14ac:dyDescent="0.3">
      <c r="A2" s="102" t="s">
        <v>154</v>
      </c>
      <c r="B2" s="103" t="s">
        <v>1</v>
      </c>
      <c r="C2" s="104" t="s">
        <v>3</v>
      </c>
      <c r="D2" s="104" t="s">
        <v>4</v>
      </c>
      <c r="E2" s="104" t="s">
        <v>5</v>
      </c>
      <c r="F2" s="105" t="s">
        <v>6</v>
      </c>
      <c r="G2" s="118" t="s">
        <v>139</v>
      </c>
      <c r="H2" s="118" t="s">
        <v>199</v>
      </c>
    </row>
    <row r="3" spans="1:8" ht="60" x14ac:dyDescent="0.25">
      <c r="A3" s="106">
        <v>1</v>
      </c>
      <c r="B3" s="107" t="s">
        <v>9</v>
      </c>
      <c r="C3" s="107" t="s">
        <v>25</v>
      </c>
      <c r="D3" s="107" t="s">
        <v>109</v>
      </c>
      <c r="E3" s="107" t="s">
        <v>10</v>
      </c>
      <c r="F3" s="108" t="s">
        <v>44</v>
      </c>
      <c r="G3" s="109" t="s">
        <v>140</v>
      </c>
      <c r="H3" s="109" t="s">
        <v>302</v>
      </c>
    </row>
    <row r="4" spans="1:8" ht="68.25" customHeight="1" x14ac:dyDescent="0.25">
      <c r="A4" s="106">
        <v>2</v>
      </c>
      <c r="B4" s="107" t="s">
        <v>11</v>
      </c>
      <c r="C4" s="107" t="s">
        <v>26</v>
      </c>
      <c r="D4" s="107" t="s">
        <v>43</v>
      </c>
      <c r="E4" s="107" t="s">
        <v>10</v>
      </c>
      <c r="F4" s="108" t="s">
        <v>41</v>
      </c>
      <c r="G4" s="109" t="s">
        <v>141</v>
      </c>
      <c r="H4" s="109" t="s">
        <v>302</v>
      </c>
    </row>
    <row r="5" spans="1:8" ht="101.25" customHeight="1" x14ac:dyDescent="0.25">
      <c r="A5" s="106">
        <v>3</v>
      </c>
      <c r="B5" s="110" t="s">
        <v>12</v>
      </c>
      <c r="C5" s="111" t="s">
        <v>105</v>
      </c>
      <c r="D5" s="111" t="s">
        <v>108</v>
      </c>
      <c r="E5" s="111" t="s">
        <v>103</v>
      </c>
      <c r="F5" s="112" t="s">
        <v>42</v>
      </c>
      <c r="G5" s="113" t="s">
        <v>142</v>
      </c>
      <c r="H5" s="113" t="s">
        <v>303</v>
      </c>
    </row>
    <row r="6" spans="1:8" ht="90" customHeight="1" x14ac:dyDescent="0.25">
      <c r="A6" s="114">
        <v>4</v>
      </c>
      <c r="B6" s="115" t="s">
        <v>13</v>
      </c>
      <c r="C6" s="115" t="s">
        <v>106</v>
      </c>
      <c r="D6" s="115" t="s">
        <v>107</v>
      </c>
      <c r="E6" s="115" t="s">
        <v>184</v>
      </c>
      <c r="F6" s="116" t="s">
        <v>42</v>
      </c>
      <c r="G6" s="117" t="s">
        <v>185</v>
      </c>
      <c r="H6" s="117" t="s">
        <v>205</v>
      </c>
    </row>
    <row r="7" spans="1:8" x14ac:dyDescent="0.25">
      <c r="A7" s="65" t="s">
        <v>169</v>
      </c>
      <c r="F7" s="34"/>
    </row>
    <row r="8" spans="1:8" x14ac:dyDescent="0.25">
      <c r="F8" s="34"/>
    </row>
    <row r="9" spans="1:8" x14ac:dyDescent="0.25">
      <c r="F9" s="34"/>
    </row>
    <row r="10" spans="1:8" x14ac:dyDescent="0.25">
      <c r="F10" s="34"/>
    </row>
    <row r="11" spans="1:8" x14ac:dyDescent="0.25">
      <c r="F11" s="34"/>
    </row>
    <row r="12" spans="1:8" x14ac:dyDescent="0.25">
      <c r="F12" s="34"/>
    </row>
    <row r="13" spans="1:8" x14ac:dyDescent="0.25">
      <c r="F13" s="34"/>
    </row>
    <row r="14" spans="1:8" x14ac:dyDescent="0.25">
      <c r="F14" s="34"/>
    </row>
    <row r="15" spans="1:8" x14ac:dyDescent="0.25">
      <c r="F15" s="34"/>
    </row>
    <row r="16" spans="1:8" x14ac:dyDescent="0.25">
      <c r="F16" s="34"/>
    </row>
    <row r="17" spans="6:6" x14ac:dyDescent="0.25">
      <c r="F17" s="34"/>
    </row>
    <row r="18" spans="6:6" x14ac:dyDescent="0.25">
      <c r="F18" s="34"/>
    </row>
    <row r="19" spans="6:6" x14ac:dyDescent="0.25">
      <c r="F19" s="34"/>
    </row>
    <row r="20" spans="6:6" x14ac:dyDescent="0.25">
      <c r="F20" s="34"/>
    </row>
    <row r="21" spans="6:6" x14ac:dyDescent="0.25">
      <c r="F21" s="34"/>
    </row>
    <row r="22" spans="6:6" x14ac:dyDescent="0.25">
      <c r="F22" s="34"/>
    </row>
    <row r="23" spans="6:6" x14ac:dyDescent="0.25">
      <c r="F23" s="34"/>
    </row>
    <row r="24" spans="6:6" x14ac:dyDescent="0.25">
      <c r="F24" s="34"/>
    </row>
    <row r="25" spans="6:6" x14ac:dyDescent="0.25">
      <c r="F25" s="34"/>
    </row>
    <row r="26" spans="6:6" x14ac:dyDescent="0.25">
      <c r="F26" s="34"/>
    </row>
    <row r="27" spans="6:6" x14ac:dyDescent="0.25">
      <c r="F27" s="34"/>
    </row>
    <row r="28" spans="6:6" x14ac:dyDescent="0.25">
      <c r="F28" s="34"/>
    </row>
    <row r="29" spans="6:6" x14ac:dyDescent="0.25">
      <c r="F29" s="34"/>
    </row>
    <row r="30" spans="6:6" x14ac:dyDescent="0.25">
      <c r="F30" s="34"/>
    </row>
  </sheetData>
  <dataValidations count="1">
    <dataValidation type="list" allowBlank="1" showInputMessage="1" showErrorMessage="1" sqref="B3:B6">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30"/>
  <sheetViews>
    <sheetView topLeftCell="A16" workbookViewId="0">
      <selection activeCell="F9" sqref="F9"/>
    </sheetView>
  </sheetViews>
  <sheetFormatPr baseColWidth="10" defaultRowHeight="18.75" customHeight="1" x14ac:dyDescent="0.25"/>
  <cols>
    <col min="1" max="1" width="57" style="220" customWidth="1"/>
    <col min="2" max="2" width="11.42578125" style="216"/>
    <col min="3" max="3" width="17.42578125" style="214" customWidth="1"/>
    <col min="4" max="4" width="21.140625" style="214" customWidth="1"/>
    <col min="5" max="5" width="18.7109375" style="4" customWidth="1"/>
    <col min="6" max="6" width="10.5703125" style="214" customWidth="1"/>
    <col min="7" max="7" width="15.7109375" style="214" customWidth="1"/>
    <col min="8" max="9" width="10.5703125" style="214" customWidth="1"/>
    <col min="10" max="10" width="20.5703125" style="214" customWidth="1"/>
    <col min="11" max="11" width="20.42578125" style="214" customWidth="1"/>
    <col min="12" max="12" width="10.5703125" style="214" customWidth="1"/>
    <col min="13" max="13" width="16.5703125" style="214" customWidth="1"/>
    <col min="14" max="14" width="10.5703125" style="214" customWidth="1"/>
    <col min="15" max="15" width="20" style="214" customWidth="1"/>
    <col min="16" max="16" width="19.5703125" style="214" customWidth="1"/>
    <col min="17" max="17" width="10.5703125" style="214" customWidth="1"/>
    <col min="18" max="18" width="14" style="214" customWidth="1"/>
    <col min="19" max="21" width="10.5703125" style="214" customWidth="1"/>
    <col min="22" max="24" width="15.85546875" style="214" customWidth="1"/>
    <col min="25" max="25" width="18" style="214" customWidth="1"/>
    <col min="26" max="27" width="15.85546875" style="214" customWidth="1"/>
    <col min="28" max="28" width="10.5703125" style="214" customWidth="1"/>
    <col min="29" max="31" width="3.85546875" style="214" customWidth="1"/>
    <col min="32" max="32" width="3.85546875" style="219" customWidth="1"/>
    <col min="33" max="16384" width="11.42578125" style="219"/>
  </cols>
  <sheetData>
    <row r="2" spans="1:27" ht="37.5" customHeight="1" x14ac:dyDescent="0.25">
      <c r="A2" s="260" t="s">
        <v>219</v>
      </c>
      <c r="B2" s="240"/>
      <c r="C2" s="261">
        <v>1</v>
      </c>
      <c r="D2" s="261">
        <v>2</v>
      </c>
      <c r="E2" s="262">
        <v>3</v>
      </c>
      <c r="F2" s="261">
        <v>4</v>
      </c>
      <c r="G2" s="261">
        <v>5</v>
      </c>
      <c r="H2" s="261">
        <v>6</v>
      </c>
      <c r="I2" s="261">
        <v>7</v>
      </c>
      <c r="J2" s="261">
        <v>8</v>
      </c>
      <c r="K2" s="261">
        <v>9</v>
      </c>
      <c r="L2" s="261">
        <v>10</v>
      </c>
      <c r="M2" s="261">
        <v>11</v>
      </c>
      <c r="N2" s="261">
        <v>12</v>
      </c>
      <c r="O2" s="261">
        <v>13</v>
      </c>
      <c r="P2" s="261">
        <v>14</v>
      </c>
      <c r="Q2" s="261">
        <v>15</v>
      </c>
      <c r="R2" s="261">
        <v>16</v>
      </c>
      <c r="S2" s="261">
        <v>17</v>
      </c>
      <c r="T2" s="261">
        <v>18</v>
      </c>
      <c r="U2" s="261">
        <v>19</v>
      </c>
      <c r="V2" s="261">
        <v>20</v>
      </c>
      <c r="W2" s="262">
        <v>21</v>
      </c>
      <c r="X2" s="261">
        <v>22</v>
      </c>
      <c r="Y2" s="261">
        <v>23</v>
      </c>
      <c r="Z2" s="261">
        <v>24</v>
      </c>
      <c r="AA2" s="261">
        <v>25</v>
      </c>
    </row>
    <row r="3" spans="1:27" ht="29.25" customHeight="1" x14ac:dyDescent="0.25">
      <c r="A3" s="229" t="s">
        <v>220</v>
      </c>
      <c r="B3" s="240">
        <f>SUM(C3:T3)</f>
        <v>4</v>
      </c>
      <c r="C3" s="223"/>
      <c r="D3" s="223"/>
      <c r="E3" s="152">
        <v>1</v>
      </c>
      <c r="F3" s="223"/>
      <c r="G3" s="223"/>
      <c r="H3" s="223"/>
      <c r="I3" s="223"/>
      <c r="J3" s="223"/>
      <c r="K3" s="223"/>
      <c r="L3" s="223">
        <v>1</v>
      </c>
      <c r="M3" s="223"/>
      <c r="N3" s="223"/>
      <c r="O3" s="223">
        <v>1</v>
      </c>
      <c r="P3" s="223"/>
      <c r="Q3" s="223"/>
      <c r="R3" s="223"/>
      <c r="S3" s="223"/>
      <c r="T3" s="223">
        <v>1</v>
      </c>
      <c r="U3" s="223"/>
      <c r="V3" s="223"/>
      <c r="W3" s="223"/>
      <c r="X3" s="223"/>
      <c r="Y3" s="223">
        <v>1</v>
      </c>
      <c r="Z3" s="223"/>
      <c r="AA3" s="223">
        <v>1</v>
      </c>
    </row>
    <row r="4" spans="1:27" ht="29.25" customHeight="1" x14ac:dyDescent="0.25">
      <c r="A4" s="229" t="s">
        <v>221</v>
      </c>
      <c r="B4" s="240">
        <f t="shared" ref="B4:B10" si="0">SUM(C4:T4)</f>
        <v>4</v>
      </c>
      <c r="C4" s="223"/>
      <c r="D4" s="223"/>
      <c r="E4" s="152">
        <v>1</v>
      </c>
      <c r="F4" s="223"/>
      <c r="G4" s="223"/>
      <c r="H4" s="223"/>
      <c r="I4" s="223">
        <v>1</v>
      </c>
      <c r="J4" s="223"/>
      <c r="K4" s="223"/>
      <c r="L4" s="223"/>
      <c r="M4" s="223"/>
      <c r="N4" s="223"/>
      <c r="O4" s="223">
        <v>1</v>
      </c>
      <c r="P4" s="223"/>
      <c r="Q4" s="223"/>
      <c r="R4" s="223"/>
      <c r="S4" s="223"/>
      <c r="T4" s="223">
        <v>1</v>
      </c>
      <c r="U4" s="223"/>
      <c r="V4" s="223"/>
      <c r="W4" s="223"/>
      <c r="X4" s="223">
        <v>1</v>
      </c>
      <c r="Y4" s="223"/>
      <c r="Z4" s="223"/>
      <c r="AA4" s="223">
        <v>1</v>
      </c>
    </row>
    <row r="5" spans="1:27" ht="29.25" customHeight="1" x14ac:dyDescent="0.25">
      <c r="A5" s="229" t="s">
        <v>222</v>
      </c>
      <c r="B5" s="240">
        <f t="shared" si="0"/>
        <v>13</v>
      </c>
      <c r="C5" s="223">
        <v>1</v>
      </c>
      <c r="D5" s="223"/>
      <c r="E5" s="152">
        <v>1</v>
      </c>
      <c r="F5" s="223">
        <v>1</v>
      </c>
      <c r="G5" s="223"/>
      <c r="H5" s="223"/>
      <c r="I5" s="223">
        <v>1</v>
      </c>
      <c r="J5" s="223">
        <v>1</v>
      </c>
      <c r="K5" s="223">
        <v>1</v>
      </c>
      <c r="L5" s="223">
        <v>1</v>
      </c>
      <c r="M5" s="223">
        <v>1</v>
      </c>
      <c r="N5" s="223">
        <v>1</v>
      </c>
      <c r="O5" s="223">
        <v>1</v>
      </c>
      <c r="P5" s="223">
        <v>1</v>
      </c>
      <c r="Q5" s="223">
        <v>1</v>
      </c>
      <c r="R5" s="223"/>
      <c r="S5" s="223"/>
      <c r="T5" s="223">
        <v>1</v>
      </c>
      <c r="U5" s="223">
        <v>1</v>
      </c>
      <c r="V5" s="223">
        <v>1</v>
      </c>
      <c r="W5" s="223"/>
      <c r="X5" s="223">
        <v>1</v>
      </c>
      <c r="Y5" s="223">
        <v>1</v>
      </c>
      <c r="Z5" s="223"/>
      <c r="AA5" s="223">
        <v>1</v>
      </c>
    </row>
    <row r="6" spans="1:27" ht="29.25" customHeight="1" x14ac:dyDescent="0.25">
      <c r="A6" s="229" t="s">
        <v>223</v>
      </c>
      <c r="B6" s="240">
        <f t="shared" si="0"/>
        <v>6</v>
      </c>
      <c r="C6" s="223"/>
      <c r="D6" s="223"/>
      <c r="E6" s="152">
        <v>1</v>
      </c>
      <c r="F6" s="223"/>
      <c r="G6" s="223">
        <v>1</v>
      </c>
      <c r="H6" s="223"/>
      <c r="I6" s="223"/>
      <c r="J6" s="223"/>
      <c r="K6" s="223"/>
      <c r="L6" s="223">
        <v>1</v>
      </c>
      <c r="M6" s="223"/>
      <c r="N6" s="223"/>
      <c r="O6" s="223">
        <v>1</v>
      </c>
      <c r="P6" s="223"/>
      <c r="Q6" s="223">
        <v>1</v>
      </c>
      <c r="R6" s="223"/>
      <c r="S6" s="223"/>
      <c r="T6" s="223">
        <v>1</v>
      </c>
      <c r="U6" s="223">
        <v>1</v>
      </c>
      <c r="V6" s="223"/>
      <c r="W6" s="223"/>
      <c r="X6" s="223"/>
      <c r="Y6" s="223"/>
      <c r="Z6" s="223"/>
      <c r="AA6" s="223">
        <v>1</v>
      </c>
    </row>
    <row r="7" spans="1:27" ht="29.25" customHeight="1" x14ac:dyDescent="0.25">
      <c r="A7" s="229" t="s">
        <v>224</v>
      </c>
      <c r="B7" s="240">
        <f t="shared" si="0"/>
        <v>5</v>
      </c>
      <c r="C7" s="223"/>
      <c r="D7" s="223"/>
      <c r="E7" s="152">
        <v>1</v>
      </c>
      <c r="F7" s="223"/>
      <c r="G7" s="223"/>
      <c r="H7" s="223"/>
      <c r="I7" s="223"/>
      <c r="J7" s="223"/>
      <c r="K7" s="223"/>
      <c r="L7" s="223">
        <v>1</v>
      </c>
      <c r="M7" s="223">
        <v>1</v>
      </c>
      <c r="N7" s="223"/>
      <c r="O7" s="223">
        <v>1</v>
      </c>
      <c r="P7" s="223"/>
      <c r="Q7" s="223"/>
      <c r="R7" s="223"/>
      <c r="S7" s="223"/>
      <c r="T7" s="223">
        <v>1</v>
      </c>
      <c r="U7" s="223"/>
      <c r="V7" s="223"/>
      <c r="W7" s="223"/>
      <c r="X7" s="223">
        <v>1</v>
      </c>
      <c r="Y7" s="223"/>
      <c r="Z7" s="223"/>
      <c r="AA7" s="223">
        <v>1</v>
      </c>
    </row>
    <row r="8" spans="1:27" ht="29.25" customHeight="1" x14ac:dyDescent="0.25">
      <c r="A8" s="229" t="s">
        <v>225</v>
      </c>
      <c r="B8" s="240">
        <f t="shared" si="0"/>
        <v>10</v>
      </c>
      <c r="C8" s="223"/>
      <c r="D8" s="223">
        <v>1</v>
      </c>
      <c r="E8" s="152">
        <v>1</v>
      </c>
      <c r="F8" s="223">
        <v>1</v>
      </c>
      <c r="G8" s="223"/>
      <c r="H8" s="223">
        <v>1</v>
      </c>
      <c r="I8" s="223"/>
      <c r="J8" s="223">
        <v>1</v>
      </c>
      <c r="K8" s="223"/>
      <c r="L8" s="223">
        <v>1</v>
      </c>
      <c r="M8" s="223"/>
      <c r="N8" s="223"/>
      <c r="O8" s="223">
        <v>1</v>
      </c>
      <c r="P8" s="223"/>
      <c r="Q8" s="223"/>
      <c r="R8" s="223">
        <v>1</v>
      </c>
      <c r="S8" s="223">
        <v>1</v>
      </c>
      <c r="T8" s="223">
        <v>1</v>
      </c>
      <c r="U8" s="223">
        <v>1</v>
      </c>
      <c r="V8" s="223"/>
      <c r="W8" s="223">
        <v>1</v>
      </c>
      <c r="X8" s="223">
        <v>1</v>
      </c>
      <c r="Y8" s="223"/>
      <c r="Z8" s="223">
        <v>1</v>
      </c>
      <c r="AA8" s="223">
        <v>1</v>
      </c>
    </row>
    <row r="9" spans="1:27" ht="29.25" customHeight="1" x14ac:dyDescent="0.25">
      <c r="A9" s="229" t="s">
        <v>226</v>
      </c>
      <c r="B9" s="240">
        <f t="shared" si="0"/>
        <v>4</v>
      </c>
      <c r="C9" s="223"/>
      <c r="D9" s="223"/>
      <c r="E9" s="152">
        <v>1</v>
      </c>
      <c r="F9" s="223"/>
      <c r="G9" s="223"/>
      <c r="H9" s="223"/>
      <c r="I9" s="223"/>
      <c r="J9" s="223"/>
      <c r="K9" s="223"/>
      <c r="L9" s="223">
        <v>1</v>
      </c>
      <c r="M9" s="223"/>
      <c r="N9" s="223"/>
      <c r="O9" s="223">
        <v>1</v>
      </c>
      <c r="P9" s="223"/>
      <c r="Q9" s="223"/>
      <c r="R9" s="223"/>
      <c r="S9" s="223"/>
      <c r="T9" s="223">
        <v>1</v>
      </c>
      <c r="U9" s="223">
        <v>1</v>
      </c>
      <c r="V9" s="223"/>
      <c r="W9" s="223"/>
      <c r="X9" s="223"/>
      <c r="Y9" s="223">
        <v>1</v>
      </c>
      <c r="Z9" s="223"/>
      <c r="AA9" s="223">
        <v>1</v>
      </c>
    </row>
    <row r="10" spans="1:27" ht="29.25" customHeight="1" x14ac:dyDescent="0.25">
      <c r="A10" s="229" t="s">
        <v>227</v>
      </c>
      <c r="B10" s="240">
        <f t="shared" si="0"/>
        <v>4</v>
      </c>
      <c r="C10" s="223"/>
      <c r="D10" s="223"/>
      <c r="E10" s="152">
        <v>1</v>
      </c>
      <c r="F10" s="223"/>
      <c r="G10" s="223"/>
      <c r="H10" s="223"/>
      <c r="I10" s="223"/>
      <c r="J10" s="223"/>
      <c r="K10" s="223"/>
      <c r="L10" s="223">
        <v>1</v>
      </c>
      <c r="M10" s="223"/>
      <c r="N10" s="223"/>
      <c r="O10" s="223">
        <v>1</v>
      </c>
      <c r="P10" s="223"/>
      <c r="Q10" s="223"/>
      <c r="R10" s="223"/>
      <c r="S10" s="223"/>
      <c r="T10" s="223">
        <v>1</v>
      </c>
      <c r="U10" s="223"/>
      <c r="V10" s="223"/>
      <c r="W10" s="223"/>
      <c r="X10" s="223"/>
      <c r="Y10" s="223"/>
      <c r="Z10" s="223"/>
      <c r="AA10" s="223">
        <v>1</v>
      </c>
    </row>
    <row r="11" spans="1:27" ht="29.25" customHeight="1" x14ac:dyDescent="0.25">
      <c r="A11" s="229" t="s">
        <v>228</v>
      </c>
      <c r="B11" s="240"/>
      <c r="C11" s="223"/>
      <c r="D11" s="223"/>
      <c r="E11" s="152"/>
      <c r="F11" s="223"/>
      <c r="G11" s="223"/>
      <c r="H11" s="223"/>
      <c r="I11" s="223"/>
      <c r="J11" s="223"/>
      <c r="K11" s="223"/>
      <c r="L11" s="223"/>
      <c r="M11" s="223"/>
      <c r="N11" s="223"/>
      <c r="O11" s="223"/>
      <c r="P11" s="223"/>
      <c r="Q11" s="223"/>
      <c r="R11" s="223"/>
      <c r="S11" s="223"/>
      <c r="T11" s="223"/>
      <c r="U11" s="152"/>
      <c r="V11" s="223"/>
      <c r="W11" s="223"/>
      <c r="X11" s="152" t="s">
        <v>243</v>
      </c>
      <c r="Y11" s="223"/>
      <c r="Z11" s="223"/>
      <c r="AA11" s="223"/>
    </row>
    <row r="12" spans="1:27" ht="29.25" customHeight="1" x14ac:dyDescent="0.25">
      <c r="A12" s="229"/>
      <c r="B12" s="240"/>
      <c r="C12" s="223"/>
      <c r="D12" s="223"/>
      <c r="E12" s="152"/>
      <c r="F12" s="223"/>
      <c r="G12" s="223"/>
      <c r="H12" s="223"/>
      <c r="I12" s="223"/>
      <c r="J12" s="223"/>
      <c r="K12" s="223"/>
      <c r="L12" s="223"/>
      <c r="M12" s="223"/>
      <c r="N12" s="223"/>
      <c r="O12" s="223"/>
      <c r="P12" s="223"/>
      <c r="Q12" s="223"/>
      <c r="R12" s="223"/>
      <c r="S12" s="223"/>
      <c r="T12" s="223"/>
      <c r="U12" s="223"/>
      <c r="V12" s="223"/>
      <c r="W12" s="223"/>
      <c r="X12" s="223"/>
      <c r="Y12" s="223"/>
      <c r="Z12" s="223"/>
      <c r="AA12" s="223"/>
    </row>
    <row r="13" spans="1:27" ht="29.25" customHeight="1" x14ac:dyDescent="0.25">
      <c r="A13" s="260" t="s">
        <v>229</v>
      </c>
      <c r="B13" s="240"/>
      <c r="C13" s="223"/>
      <c r="D13" s="223"/>
      <c r="E13" s="152"/>
      <c r="F13" s="223"/>
      <c r="G13" s="223"/>
      <c r="H13" s="223"/>
      <c r="I13" s="223"/>
      <c r="J13" s="223"/>
      <c r="K13" s="223"/>
      <c r="L13" s="223"/>
      <c r="M13" s="223"/>
      <c r="N13" s="223"/>
      <c r="O13" s="223"/>
      <c r="P13" s="223"/>
      <c r="Q13" s="223"/>
      <c r="R13" s="223"/>
      <c r="S13" s="223"/>
      <c r="T13" s="223"/>
      <c r="U13" s="223"/>
      <c r="V13" s="223"/>
      <c r="W13" s="223"/>
      <c r="X13" s="223"/>
      <c r="Y13" s="223"/>
      <c r="Z13" s="223"/>
      <c r="AA13" s="223"/>
    </row>
    <row r="14" spans="1:27" ht="29.25" customHeight="1" x14ac:dyDescent="0.25">
      <c r="A14" s="229" t="s">
        <v>230</v>
      </c>
      <c r="B14" s="240">
        <f>SUM(C14:T14)</f>
        <v>13</v>
      </c>
      <c r="C14" s="223"/>
      <c r="D14" s="223">
        <v>1</v>
      </c>
      <c r="E14" s="152">
        <v>1</v>
      </c>
      <c r="F14" s="223">
        <v>1</v>
      </c>
      <c r="G14" s="223"/>
      <c r="H14" s="223"/>
      <c r="I14" s="223">
        <v>1</v>
      </c>
      <c r="J14" s="223">
        <v>1</v>
      </c>
      <c r="K14" s="223">
        <v>1</v>
      </c>
      <c r="L14" s="223">
        <v>1</v>
      </c>
      <c r="M14" s="223">
        <v>1</v>
      </c>
      <c r="N14" s="223">
        <v>1</v>
      </c>
      <c r="O14" s="223">
        <v>1</v>
      </c>
      <c r="P14" s="223"/>
      <c r="Q14" s="223">
        <v>1</v>
      </c>
      <c r="R14" s="223"/>
      <c r="S14" s="223">
        <v>1</v>
      </c>
      <c r="T14" s="223">
        <v>1</v>
      </c>
      <c r="U14" s="223"/>
      <c r="V14" s="223"/>
      <c r="W14" s="223"/>
      <c r="X14" s="223">
        <v>1</v>
      </c>
      <c r="Y14" s="223">
        <v>1</v>
      </c>
      <c r="Z14" s="223"/>
      <c r="AA14" s="223">
        <v>1</v>
      </c>
    </row>
    <row r="15" spans="1:27" ht="29.25" customHeight="1" x14ac:dyDescent="0.25">
      <c r="A15" s="229" t="s">
        <v>231</v>
      </c>
      <c r="B15" s="240">
        <f t="shared" ref="B15:B19" si="1">SUM(C15:T15)</f>
        <v>13</v>
      </c>
      <c r="C15" s="223">
        <v>1</v>
      </c>
      <c r="D15" s="223"/>
      <c r="E15" s="152">
        <v>1</v>
      </c>
      <c r="F15" s="223"/>
      <c r="G15" s="223">
        <v>1</v>
      </c>
      <c r="H15" s="223">
        <v>1</v>
      </c>
      <c r="I15" s="223">
        <v>1</v>
      </c>
      <c r="J15" s="223">
        <v>1</v>
      </c>
      <c r="K15" s="223">
        <v>1</v>
      </c>
      <c r="L15" s="223">
        <v>1</v>
      </c>
      <c r="M15" s="223">
        <v>1</v>
      </c>
      <c r="N15" s="223"/>
      <c r="O15" s="223">
        <v>1</v>
      </c>
      <c r="P15" s="223"/>
      <c r="Q15" s="223">
        <v>1</v>
      </c>
      <c r="R15" s="223"/>
      <c r="S15" s="223">
        <v>1</v>
      </c>
      <c r="T15" s="223">
        <v>1</v>
      </c>
      <c r="U15" s="223">
        <v>1</v>
      </c>
      <c r="V15" s="223">
        <v>1</v>
      </c>
      <c r="W15" s="223"/>
      <c r="X15" s="223">
        <v>1</v>
      </c>
      <c r="Y15" s="223">
        <v>1</v>
      </c>
      <c r="Z15" s="223"/>
      <c r="AA15" s="223">
        <v>1</v>
      </c>
    </row>
    <row r="16" spans="1:27" ht="29.25" customHeight="1" x14ac:dyDescent="0.25">
      <c r="A16" s="229" t="s">
        <v>232</v>
      </c>
      <c r="B16" s="240">
        <f t="shared" si="1"/>
        <v>7</v>
      </c>
      <c r="C16" s="223"/>
      <c r="D16" s="223"/>
      <c r="E16" s="152">
        <v>1</v>
      </c>
      <c r="F16" s="223"/>
      <c r="G16" s="223"/>
      <c r="H16" s="223"/>
      <c r="I16" s="223"/>
      <c r="J16" s="223">
        <v>1</v>
      </c>
      <c r="K16" s="223">
        <v>1</v>
      </c>
      <c r="L16" s="223">
        <v>1</v>
      </c>
      <c r="M16" s="223"/>
      <c r="N16" s="223"/>
      <c r="O16" s="223"/>
      <c r="P16" s="223">
        <v>1</v>
      </c>
      <c r="Q16" s="223"/>
      <c r="R16" s="223"/>
      <c r="S16" s="223">
        <v>1</v>
      </c>
      <c r="T16" s="223">
        <v>1</v>
      </c>
      <c r="U16" s="223"/>
      <c r="V16" s="223"/>
      <c r="W16" s="223">
        <v>1</v>
      </c>
      <c r="X16" s="223">
        <v>1</v>
      </c>
      <c r="Y16" s="223"/>
      <c r="Z16" s="223"/>
      <c r="AA16" s="223">
        <v>1</v>
      </c>
    </row>
    <row r="17" spans="1:27" ht="29.25" customHeight="1" x14ac:dyDescent="0.25">
      <c r="A17" s="229" t="s">
        <v>233</v>
      </c>
      <c r="B17" s="240">
        <f t="shared" si="1"/>
        <v>7</v>
      </c>
      <c r="C17" s="223"/>
      <c r="D17" s="223"/>
      <c r="E17" s="152">
        <v>1</v>
      </c>
      <c r="F17" s="223"/>
      <c r="G17" s="223"/>
      <c r="H17" s="223"/>
      <c r="I17" s="223"/>
      <c r="J17" s="223"/>
      <c r="K17" s="223">
        <v>1</v>
      </c>
      <c r="L17" s="223">
        <v>1</v>
      </c>
      <c r="M17" s="223"/>
      <c r="N17" s="223"/>
      <c r="O17" s="223">
        <v>1</v>
      </c>
      <c r="P17" s="223"/>
      <c r="Q17" s="223"/>
      <c r="R17" s="223">
        <v>1</v>
      </c>
      <c r="S17" s="223">
        <v>1</v>
      </c>
      <c r="T17" s="223">
        <v>1</v>
      </c>
      <c r="U17" s="223"/>
      <c r="V17" s="223"/>
      <c r="W17" s="223"/>
      <c r="X17" s="223">
        <v>1</v>
      </c>
      <c r="Y17" s="223"/>
      <c r="Z17" s="223"/>
      <c r="AA17" s="223">
        <v>1</v>
      </c>
    </row>
    <row r="18" spans="1:27" ht="29.25" customHeight="1" x14ac:dyDescent="0.25">
      <c r="A18" s="229" t="s">
        <v>234</v>
      </c>
      <c r="B18" s="240">
        <f t="shared" si="1"/>
        <v>7</v>
      </c>
      <c r="C18" s="223"/>
      <c r="D18" s="223"/>
      <c r="E18" s="152">
        <v>1</v>
      </c>
      <c r="F18" s="223"/>
      <c r="G18" s="223">
        <v>1</v>
      </c>
      <c r="H18" s="223"/>
      <c r="I18" s="223"/>
      <c r="J18" s="223"/>
      <c r="K18" s="223">
        <v>1</v>
      </c>
      <c r="L18" s="223">
        <v>1</v>
      </c>
      <c r="M18" s="223"/>
      <c r="N18" s="223"/>
      <c r="O18" s="223"/>
      <c r="P18" s="223"/>
      <c r="Q18" s="223">
        <v>1</v>
      </c>
      <c r="R18" s="223"/>
      <c r="S18" s="223">
        <v>1</v>
      </c>
      <c r="T18" s="223">
        <v>1</v>
      </c>
      <c r="U18" s="223">
        <v>1</v>
      </c>
      <c r="V18" s="223"/>
      <c r="W18" s="223"/>
      <c r="X18" s="223">
        <v>1</v>
      </c>
      <c r="Y18" s="223"/>
      <c r="Z18" s="223">
        <v>1</v>
      </c>
      <c r="AA18" s="223">
        <v>1</v>
      </c>
    </row>
    <row r="19" spans="1:27" ht="29.25" customHeight="1" x14ac:dyDescent="0.25">
      <c r="A19" s="229" t="s">
        <v>228</v>
      </c>
      <c r="B19" s="240">
        <f t="shared" si="1"/>
        <v>0</v>
      </c>
      <c r="C19" s="223"/>
      <c r="D19" s="223"/>
      <c r="E19" s="152"/>
      <c r="F19" s="223"/>
      <c r="G19" s="223"/>
      <c r="H19" s="223"/>
      <c r="I19" s="223"/>
      <c r="J19" s="223"/>
      <c r="K19" s="223"/>
      <c r="L19" s="223"/>
      <c r="M19" s="223"/>
      <c r="N19" s="223"/>
      <c r="O19" s="223"/>
      <c r="P19" s="223"/>
      <c r="Q19" s="223"/>
      <c r="R19" s="223"/>
      <c r="S19" s="223"/>
      <c r="T19" s="223"/>
      <c r="U19" s="223"/>
      <c r="V19" s="223"/>
      <c r="W19" s="223"/>
      <c r="X19" s="223"/>
      <c r="Y19" s="223"/>
      <c r="Z19" s="223"/>
      <c r="AA19" s="223"/>
    </row>
    <row r="20" spans="1:27" ht="29.25" customHeight="1" x14ac:dyDescent="0.25">
      <c r="A20" s="229"/>
      <c r="B20" s="240"/>
      <c r="C20" s="223"/>
      <c r="D20" s="223"/>
      <c r="E20" s="152"/>
      <c r="F20" s="223"/>
      <c r="G20" s="223"/>
      <c r="H20" s="223"/>
      <c r="I20" s="223"/>
      <c r="J20" s="223"/>
      <c r="K20" s="223"/>
      <c r="L20" s="223"/>
      <c r="M20" s="223"/>
      <c r="N20" s="223"/>
      <c r="O20" s="223"/>
      <c r="P20" s="223"/>
      <c r="Q20" s="223"/>
      <c r="R20" s="223"/>
      <c r="S20" s="223"/>
      <c r="T20" s="223"/>
      <c r="U20" s="223"/>
      <c r="V20" s="223"/>
      <c r="W20" s="223"/>
      <c r="X20" s="223"/>
      <c r="Y20" s="223"/>
      <c r="Z20" s="223"/>
      <c r="AA20" s="223"/>
    </row>
    <row r="21" spans="1:27" ht="29.25" customHeight="1" x14ac:dyDescent="0.25">
      <c r="A21" s="260" t="s">
        <v>244</v>
      </c>
      <c r="B21" s="240"/>
      <c r="C21" s="223"/>
      <c r="D21" s="223"/>
      <c r="E21" s="152"/>
      <c r="F21" s="223"/>
      <c r="G21" s="223"/>
      <c r="H21" s="223"/>
      <c r="I21" s="223"/>
      <c r="J21" s="223"/>
      <c r="K21" s="223"/>
      <c r="L21" s="223"/>
      <c r="M21" s="223"/>
      <c r="N21" s="223"/>
      <c r="O21" s="223"/>
      <c r="P21" s="223"/>
      <c r="Q21" s="223"/>
      <c r="R21" s="223"/>
      <c r="S21" s="223"/>
      <c r="T21" s="223"/>
      <c r="U21" s="223"/>
      <c r="V21" s="223"/>
      <c r="W21" s="223"/>
      <c r="X21" s="223"/>
      <c r="Y21" s="223"/>
      <c r="Z21" s="223"/>
      <c r="AA21" s="223"/>
    </row>
    <row r="22" spans="1:27" ht="29.25" customHeight="1" x14ac:dyDescent="0.25">
      <c r="A22" s="229" t="s">
        <v>236</v>
      </c>
      <c r="B22" s="240">
        <f>SUM(C22:T22)</f>
        <v>6</v>
      </c>
      <c r="C22" s="223"/>
      <c r="D22" s="223"/>
      <c r="E22" s="152">
        <v>1</v>
      </c>
      <c r="F22" s="223"/>
      <c r="G22" s="223"/>
      <c r="H22" s="223">
        <v>1</v>
      </c>
      <c r="I22" s="223"/>
      <c r="J22" s="223">
        <v>1</v>
      </c>
      <c r="K22" s="223">
        <v>1</v>
      </c>
      <c r="L22" s="223"/>
      <c r="M22" s="223"/>
      <c r="N22" s="223"/>
      <c r="O22" s="223"/>
      <c r="P22" s="223"/>
      <c r="Q22" s="223"/>
      <c r="R22" s="223"/>
      <c r="S22" s="223">
        <v>1</v>
      </c>
      <c r="T22" s="223">
        <v>1</v>
      </c>
      <c r="U22" s="223"/>
      <c r="V22" s="223"/>
      <c r="W22" s="223"/>
      <c r="X22" s="223"/>
      <c r="Y22" s="223"/>
      <c r="Z22" s="223"/>
      <c r="AA22" s="223">
        <v>1</v>
      </c>
    </row>
    <row r="23" spans="1:27" ht="29.25" customHeight="1" x14ac:dyDescent="0.25">
      <c r="A23" s="229" t="s">
        <v>237</v>
      </c>
      <c r="B23" s="240">
        <f t="shared" ref="B23:B25" si="2">SUM(C23:T23)</f>
        <v>4</v>
      </c>
      <c r="C23" s="223"/>
      <c r="D23" s="223"/>
      <c r="E23" s="152"/>
      <c r="F23" s="223"/>
      <c r="G23" s="223"/>
      <c r="H23" s="223"/>
      <c r="I23" s="223">
        <v>1</v>
      </c>
      <c r="J23" s="223"/>
      <c r="K23" s="223">
        <v>1</v>
      </c>
      <c r="L23" s="223"/>
      <c r="M23" s="223">
        <v>1</v>
      </c>
      <c r="N23" s="223"/>
      <c r="O23" s="223"/>
      <c r="P23" s="223"/>
      <c r="Q23" s="223"/>
      <c r="R23" s="223"/>
      <c r="S23" s="223"/>
      <c r="T23" s="223">
        <v>1</v>
      </c>
      <c r="U23" s="223"/>
      <c r="V23" s="223"/>
      <c r="W23" s="223"/>
      <c r="X23" s="223"/>
      <c r="Y23" s="223">
        <v>1</v>
      </c>
      <c r="Z23" s="223"/>
      <c r="AA23" s="223"/>
    </row>
    <row r="24" spans="1:27" ht="29.25" customHeight="1" x14ac:dyDescent="0.25">
      <c r="A24" s="229" t="s">
        <v>238</v>
      </c>
      <c r="B24" s="240">
        <f t="shared" si="2"/>
        <v>4</v>
      </c>
      <c r="C24" s="223"/>
      <c r="D24" s="223">
        <v>1</v>
      </c>
      <c r="E24" s="152"/>
      <c r="F24" s="223"/>
      <c r="G24" s="223"/>
      <c r="H24" s="223"/>
      <c r="I24" s="223"/>
      <c r="J24" s="223"/>
      <c r="K24" s="223">
        <v>1</v>
      </c>
      <c r="L24" s="223"/>
      <c r="M24" s="223"/>
      <c r="N24" s="223"/>
      <c r="O24" s="223"/>
      <c r="P24" s="223"/>
      <c r="Q24" s="223"/>
      <c r="R24" s="223">
        <v>1</v>
      </c>
      <c r="S24" s="223"/>
      <c r="T24" s="223">
        <v>1</v>
      </c>
      <c r="U24" s="223"/>
      <c r="V24" s="223"/>
      <c r="W24" s="223"/>
      <c r="X24" s="223"/>
      <c r="Y24" s="223"/>
      <c r="Z24" s="223">
        <v>1</v>
      </c>
      <c r="AA24" s="223"/>
    </row>
    <row r="25" spans="1:27" ht="29.25" customHeight="1" x14ac:dyDescent="0.25">
      <c r="A25" s="229" t="s">
        <v>239</v>
      </c>
      <c r="B25" s="240">
        <f t="shared" si="2"/>
        <v>12</v>
      </c>
      <c r="C25" s="223">
        <v>1</v>
      </c>
      <c r="D25" s="223"/>
      <c r="E25" s="152"/>
      <c r="F25" s="223">
        <v>1</v>
      </c>
      <c r="G25" s="223">
        <v>1</v>
      </c>
      <c r="H25" s="223"/>
      <c r="I25" s="223">
        <v>1</v>
      </c>
      <c r="J25" s="223">
        <v>1</v>
      </c>
      <c r="K25" s="223">
        <v>1</v>
      </c>
      <c r="L25" s="223">
        <v>1</v>
      </c>
      <c r="M25" s="223">
        <v>1</v>
      </c>
      <c r="N25" s="223">
        <v>1</v>
      </c>
      <c r="O25" s="223">
        <v>1</v>
      </c>
      <c r="P25" s="223">
        <v>1</v>
      </c>
      <c r="Q25" s="223">
        <v>1</v>
      </c>
      <c r="R25" s="223"/>
      <c r="S25" s="223"/>
      <c r="T25" s="223"/>
      <c r="U25" s="223">
        <v>1</v>
      </c>
      <c r="V25" s="223">
        <v>1</v>
      </c>
      <c r="W25" s="223">
        <v>1</v>
      </c>
      <c r="X25" s="223">
        <v>1</v>
      </c>
      <c r="Y25" s="223"/>
      <c r="Z25" s="223"/>
      <c r="AA25" s="223">
        <v>1</v>
      </c>
    </row>
    <row r="26" spans="1:27" ht="29.25" customHeight="1" x14ac:dyDescent="0.25">
      <c r="A26" s="229"/>
      <c r="B26" s="240"/>
      <c r="C26" s="223"/>
      <c r="D26" s="223"/>
      <c r="E26" s="152"/>
      <c r="F26" s="223"/>
      <c r="G26" s="223"/>
      <c r="H26" s="223"/>
      <c r="I26" s="223"/>
      <c r="J26" s="223"/>
      <c r="K26" s="223"/>
      <c r="L26" s="223"/>
      <c r="M26" s="223"/>
      <c r="N26" s="223"/>
      <c r="O26" s="223"/>
      <c r="P26" s="223"/>
      <c r="Q26" s="223"/>
      <c r="R26" s="223"/>
      <c r="S26" s="223"/>
      <c r="T26" s="223"/>
      <c r="U26" s="223"/>
      <c r="V26" s="223"/>
      <c r="W26" s="223"/>
      <c r="X26" s="223"/>
      <c r="Y26" s="223"/>
      <c r="Z26" s="223"/>
      <c r="AA26" s="223"/>
    </row>
    <row r="27" spans="1:27" ht="29.25" customHeight="1" x14ac:dyDescent="0.25">
      <c r="A27" s="260" t="s">
        <v>240</v>
      </c>
      <c r="B27" s="240"/>
      <c r="C27" s="223"/>
      <c r="D27" s="223"/>
      <c r="E27" s="152"/>
      <c r="F27" s="223"/>
      <c r="G27" s="223"/>
      <c r="H27" s="223"/>
      <c r="I27" s="223"/>
      <c r="J27" s="223"/>
      <c r="K27" s="223"/>
      <c r="L27" s="223"/>
      <c r="M27" s="223"/>
      <c r="N27" s="223"/>
      <c r="O27" s="223"/>
      <c r="P27" s="223"/>
      <c r="Q27" s="223"/>
      <c r="R27" s="223"/>
      <c r="S27" s="223"/>
      <c r="T27" s="223"/>
      <c r="U27" s="223"/>
      <c r="V27" s="223"/>
      <c r="W27" s="223"/>
      <c r="X27" s="223"/>
      <c r="Y27" s="223"/>
      <c r="Z27" s="223"/>
      <c r="AA27" s="223"/>
    </row>
    <row r="28" spans="1:27" ht="29.25" customHeight="1" x14ac:dyDescent="0.25">
      <c r="A28" s="229" t="s">
        <v>241</v>
      </c>
      <c r="B28" s="240">
        <f>SUM(C28:T28)</f>
        <v>7</v>
      </c>
      <c r="C28" s="223"/>
      <c r="D28" s="223"/>
      <c r="E28" s="152"/>
      <c r="F28" s="223">
        <v>1</v>
      </c>
      <c r="G28" s="223"/>
      <c r="H28" s="223">
        <v>1</v>
      </c>
      <c r="I28" s="223">
        <v>1</v>
      </c>
      <c r="J28" s="223"/>
      <c r="K28" s="223"/>
      <c r="L28" s="223">
        <v>1</v>
      </c>
      <c r="M28" s="223"/>
      <c r="N28" s="223">
        <v>1</v>
      </c>
      <c r="O28" s="223"/>
      <c r="P28" s="223"/>
      <c r="Q28" s="223">
        <v>1</v>
      </c>
      <c r="R28" s="223"/>
      <c r="S28" s="223"/>
      <c r="T28" s="223">
        <v>1</v>
      </c>
      <c r="U28" s="223">
        <v>1</v>
      </c>
      <c r="V28" s="223"/>
      <c r="W28" s="223"/>
      <c r="X28" s="223"/>
      <c r="Y28" s="223"/>
      <c r="Z28" s="223">
        <v>1</v>
      </c>
      <c r="AA28" s="223"/>
    </row>
    <row r="29" spans="1:27" ht="29.25" customHeight="1" x14ac:dyDescent="0.25">
      <c r="A29" s="229" t="s">
        <v>242</v>
      </c>
      <c r="B29" s="240">
        <f>SUM(C29:T29)</f>
        <v>10</v>
      </c>
      <c r="C29" s="223">
        <v>1</v>
      </c>
      <c r="D29" s="223">
        <v>1</v>
      </c>
      <c r="E29" s="152">
        <v>1</v>
      </c>
      <c r="F29" s="223"/>
      <c r="G29" s="223">
        <v>1</v>
      </c>
      <c r="H29" s="223"/>
      <c r="I29" s="223"/>
      <c r="J29" s="223">
        <v>1</v>
      </c>
      <c r="K29" s="223">
        <v>1</v>
      </c>
      <c r="L29" s="223"/>
      <c r="M29" s="223">
        <v>1</v>
      </c>
      <c r="N29" s="223"/>
      <c r="O29" s="223">
        <v>1</v>
      </c>
      <c r="P29" s="223">
        <v>1</v>
      </c>
      <c r="Q29" s="223"/>
      <c r="R29" s="223">
        <v>1</v>
      </c>
      <c r="S29" s="223"/>
      <c r="T29" s="223"/>
      <c r="U29" s="223"/>
      <c r="V29" s="223">
        <v>1</v>
      </c>
      <c r="W29" s="223">
        <v>1</v>
      </c>
      <c r="X29" s="223">
        <v>1</v>
      </c>
      <c r="Y29" s="223">
        <v>1</v>
      </c>
      <c r="Z29" s="223"/>
      <c r="AA29" s="223">
        <v>1</v>
      </c>
    </row>
    <row r="30" spans="1:27" s="4" customFormat="1" ht="99.75" customHeight="1" x14ac:dyDescent="0.25">
      <c r="A30" s="220" t="s">
        <v>245</v>
      </c>
      <c r="B30" s="33"/>
      <c r="C30" s="4" t="s">
        <v>246</v>
      </c>
      <c r="D30" s="4" t="s">
        <v>247</v>
      </c>
      <c r="E30" s="4" t="s">
        <v>248</v>
      </c>
      <c r="G30" s="4" t="s">
        <v>249</v>
      </c>
      <c r="J30" s="4" t="s">
        <v>250</v>
      </c>
      <c r="K30" s="4" t="s">
        <v>251</v>
      </c>
      <c r="M30" s="4" t="s">
        <v>271</v>
      </c>
      <c r="O30" s="4" t="s">
        <v>252</v>
      </c>
      <c r="P30" s="4" t="s">
        <v>253</v>
      </c>
      <c r="R30" s="4" t="s">
        <v>254</v>
      </c>
      <c r="V30" s="4" t="s">
        <v>255</v>
      </c>
      <c r="W30" s="4" t="s">
        <v>256</v>
      </c>
      <c r="X30" s="4" t="s">
        <v>257</v>
      </c>
      <c r="Y30" s="4" t="s">
        <v>272</v>
      </c>
      <c r="AA30" s="4" t="s">
        <v>258</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30"/>
  <sheetViews>
    <sheetView workbookViewId="0">
      <selection activeCell="A9" sqref="A9"/>
    </sheetView>
  </sheetViews>
  <sheetFormatPr baseColWidth="10" defaultRowHeight="15" x14ac:dyDescent="0.25"/>
  <cols>
    <col min="1" max="1" width="38.140625" style="219" customWidth="1"/>
    <col min="2" max="2" width="13.7109375" style="216" customWidth="1"/>
    <col min="3" max="3" width="17.140625" style="214" customWidth="1"/>
    <col min="4" max="4" width="13.7109375" style="214" customWidth="1"/>
    <col min="5" max="5" width="13.7109375" style="4" customWidth="1"/>
    <col min="6" max="9" width="6.7109375" style="214" customWidth="1"/>
    <col min="10" max="10" width="13.7109375" style="214" customWidth="1"/>
    <col min="11" max="11" width="15.5703125" style="214" customWidth="1"/>
    <col min="12" max="12" width="21.42578125" style="214" customWidth="1"/>
    <col min="13" max="13" width="28.28515625" style="214" customWidth="1"/>
    <col min="14" max="15" width="13.7109375" style="214" customWidth="1"/>
    <col min="16" max="31" width="3.85546875" style="214" customWidth="1"/>
    <col min="32" max="32" width="3.85546875" style="219" customWidth="1"/>
    <col min="33" max="16384" width="11.42578125" style="219"/>
  </cols>
  <sheetData>
    <row r="2" spans="1:27" ht="48.75" customHeight="1" x14ac:dyDescent="0.25">
      <c r="A2" s="221" t="s">
        <v>219</v>
      </c>
      <c r="C2" s="217">
        <v>1</v>
      </c>
      <c r="D2" s="217">
        <v>2</v>
      </c>
      <c r="E2" s="218">
        <v>3</v>
      </c>
      <c r="F2" s="217">
        <v>4</v>
      </c>
      <c r="G2" s="217">
        <v>5</v>
      </c>
      <c r="H2" s="217">
        <v>6</v>
      </c>
      <c r="I2" s="217">
        <v>7</v>
      </c>
      <c r="J2" s="217">
        <v>8</v>
      </c>
      <c r="K2" s="217">
        <v>9</v>
      </c>
      <c r="L2" s="217">
        <v>10</v>
      </c>
      <c r="M2" s="217">
        <v>11</v>
      </c>
      <c r="N2" s="217">
        <v>12</v>
      </c>
      <c r="O2" s="217">
        <v>13</v>
      </c>
      <c r="P2" s="217">
        <v>14</v>
      </c>
      <c r="Q2" s="217">
        <v>15</v>
      </c>
      <c r="R2" s="217">
        <v>16</v>
      </c>
      <c r="S2" s="217">
        <v>17</v>
      </c>
      <c r="T2" s="217">
        <v>18</v>
      </c>
      <c r="U2" s="217">
        <v>19</v>
      </c>
      <c r="V2" s="217">
        <v>20</v>
      </c>
      <c r="W2" s="218">
        <v>21</v>
      </c>
      <c r="X2" s="217">
        <v>22</v>
      </c>
      <c r="Y2" s="217">
        <v>23</v>
      </c>
      <c r="Z2" s="217">
        <v>24</v>
      </c>
      <c r="AA2" s="217">
        <v>25</v>
      </c>
    </row>
    <row r="3" spans="1:27" ht="60" customHeight="1" x14ac:dyDescent="0.25">
      <c r="A3" s="220" t="s">
        <v>220</v>
      </c>
      <c r="B3" s="216">
        <f>SUM(C3:T3)</f>
        <v>5</v>
      </c>
      <c r="C3" s="214">
        <v>1</v>
      </c>
      <c r="E3" s="4">
        <v>1</v>
      </c>
      <c r="F3" s="214">
        <v>1</v>
      </c>
      <c r="I3" s="214">
        <v>1</v>
      </c>
      <c r="N3" s="214">
        <v>1</v>
      </c>
    </row>
    <row r="4" spans="1:27" ht="40.5" customHeight="1" x14ac:dyDescent="0.25">
      <c r="A4" s="220" t="s">
        <v>221</v>
      </c>
      <c r="B4" s="216">
        <f t="shared" ref="B4:B10" si="0">SUM(C4:T4)</f>
        <v>8</v>
      </c>
      <c r="C4" s="214">
        <v>1</v>
      </c>
      <c r="E4" s="4">
        <v>1</v>
      </c>
      <c r="F4" s="214">
        <v>1</v>
      </c>
      <c r="G4" s="214">
        <v>1</v>
      </c>
      <c r="I4" s="214">
        <v>1</v>
      </c>
      <c r="K4" s="214">
        <v>1</v>
      </c>
      <c r="L4" s="214">
        <v>1</v>
      </c>
      <c r="N4" s="214">
        <v>1</v>
      </c>
    </row>
    <row r="5" spans="1:27" ht="32.25" customHeight="1" x14ac:dyDescent="0.25">
      <c r="A5" s="220" t="s">
        <v>222</v>
      </c>
      <c r="B5" s="216">
        <f t="shared" si="0"/>
        <v>7</v>
      </c>
      <c r="C5" s="214">
        <v>1</v>
      </c>
      <c r="D5" s="214">
        <v>1</v>
      </c>
      <c r="E5" s="4">
        <v>1</v>
      </c>
      <c r="F5" s="214">
        <v>1</v>
      </c>
      <c r="H5" s="214">
        <v>1</v>
      </c>
      <c r="I5" s="214">
        <v>1</v>
      </c>
      <c r="N5" s="214">
        <v>1</v>
      </c>
    </row>
    <row r="6" spans="1:27" ht="35.25" customHeight="1" x14ac:dyDescent="0.25">
      <c r="A6" s="220" t="s">
        <v>223</v>
      </c>
      <c r="B6" s="216">
        <f t="shared" si="0"/>
        <v>7</v>
      </c>
      <c r="C6" s="214">
        <v>1</v>
      </c>
      <c r="E6" s="4">
        <v>1</v>
      </c>
      <c r="F6" s="214">
        <v>1</v>
      </c>
      <c r="H6" s="214">
        <v>1</v>
      </c>
      <c r="I6" s="214">
        <v>1</v>
      </c>
      <c r="J6" s="214">
        <v>1</v>
      </c>
      <c r="N6" s="214">
        <v>1</v>
      </c>
    </row>
    <row r="7" spans="1:27" ht="35.25" customHeight="1" x14ac:dyDescent="0.25">
      <c r="A7" s="220" t="s">
        <v>224</v>
      </c>
      <c r="B7" s="216">
        <f t="shared" si="0"/>
        <v>8</v>
      </c>
      <c r="C7" s="214">
        <v>1</v>
      </c>
      <c r="D7" s="214">
        <v>1</v>
      </c>
      <c r="E7" s="4">
        <v>1</v>
      </c>
      <c r="F7" s="214">
        <v>1</v>
      </c>
      <c r="I7" s="214">
        <v>1</v>
      </c>
      <c r="J7" s="214">
        <v>1</v>
      </c>
      <c r="M7" s="214">
        <v>1</v>
      </c>
      <c r="N7" s="214">
        <v>1</v>
      </c>
    </row>
    <row r="8" spans="1:27" ht="35.25" customHeight="1" x14ac:dyDescent="0.25">
      <c r="A8" s="220" t="s">
        <v>225</v>
      </c>
      <c r="B8" s="216">
        <f t="shared" si="0"/>
        <v>7</v>
      </c>
      <c r="C8" s="214">
        <v>1</v>
      </c>
      <c r="E8" s="4">
        <v>1</v>
      </c>
      <c r="F8" s="214">
        <v>1</v>
      </c>
      <c r="I8" s="214">
        <v>1</v>
      </c>
      <c r="J8" s="214">
        <v>1</v>
      </c>
      <c r="M8" s="214">
        <v>1</v>
      </c>
      <c r="N8" s="214">
        <v>1</v>
      </c>
    </row>
    <row r="9" spans="1:27" ht="35.25" customHeight="1" x14ac:dyDescent="0.25">
      <c r="A9" s="220" t="s">
        <v>226</v>
      </c>
      <c r="B9" s="216">
        <f t="shared" si="0"/>
        <v>8</v>
      </c>
      <c r="C9" s="214">
        <v>1</v>
      </c>
      <c r="E9" s="4">
        <v>1</v>
      </c>
      <c r="F9" s="214">
        <v>1</v>
      </c>
      <c r="G9" s="214">
        <v>1</v>
      </c>
      <c r="I9" s="214">
        <v>1</v>
      </c>
      <c r="J9" s="214">
        <v>1</v>
      </c>
      <c r="K9" s="214">
        <v>1</v>
      </c>
      <c r="N9" s="214">
        <v>1</v>
      </c>
    </row>
    <row r="10" spans="1:27" ht="35.25" customHeight="1" x14ac:dyDescent="0.25">
      <c r="A10" s="220" t="s">
        <v>227</v>
      </c>
      <c r="B10" s="216">
        <f t="shared" si="0"/>
        <v>5</v>
      </c>
      <c r="C10" s="214">
        <v>1</v>
      </c>
      <c r="E10" s="4">
        <v>1</v>
      </c>
      <c r="F10" s="214">
        <v>1</v>
      </c>
      <c r="I10" s="214">
        <v>1</v>
      </c>
      <c r="N10" s="214">
        <v>1</v>
      </c>
    </row>
    <row r="11" spans="1:27" s="4" customFormat="1" ht="93.75" customHeight="1" x14ac:dyDescent="0.25">
      <c r="A11" s="220" t="s">
        <v>228</v>
      </c>
      <c r="B11" s="33"/>
      <c r="L11" s="4" t="s">
        <v>259</v>
      </c>
      <c r="M11" s="4" t="s">
        <v>260</v>
      </c>
    </row>
    <row r="13" spans="1:27" ht="18.75" customHeight="1" x14ac:dyDescent="0.25">
      <c r="A13" s="215" t="s">
        <v>229</v>
      </c>
    </row>
    <row r="14" spans="1:27" ht="18.75" customHeight="1" x14ac:dyDescent="0.25">
      <c r="A14" s="219" t="s">
        <v>230</v>
      </c>
      <c r="B14" s="216">
        <f>SUM(C14:T14)</f>
        <v>5</v>
      </c>
      <c r="E14" s="4">
        <v>1</v>
      </c>
      <c r="F14" s="214">
        <v>1</v>
      </c>
      <c r="I14" s="214">
        <v>1</v>
      </c>
      <c r="K14" s="214">
        <v>1</v>
      </c>
      <c r="N14" s="214">
        <v>1</v>
      </c>
    </row>
    <row r="15" spans="1:27" ht="18.75" customHeight="1" x14ac:dyDescent="0.25">
      <c r="A15" s="219" t="s">
        <v>231</v>
      </c>
      <c r="B15" s="216">
        <f t="shared" ref="B15:B19" si="1">SUM(C15:T15)</f>
        <v>9</v>
      </c>
      <c r="C15" s="214">
        <v>1</v>
      </c>
      <c r="D15" s="214">
        <v>1</v>
      </c>
      <c r="E15" s="4">
        <v>1</v>
      </c>
      <c r="F15" s="214">
        <v>1</v>
      </c>
      <c r="I15" s="214">
        <v>1</v>
      </c>
      <c r="J15" s="214">
        <v>1</v>
      </c>
      <c r="K15" s="214">
        <v>1</v>
      </c>
      <c r="L15" s="214">
        <v>1</v>
      </c>
      <c r="N15" s="214">
        <v>1</v>
      </c>
    </row>
    <row r="16" spans="1:27" ht="18.75" customHeight="1" x14ac:dyDescent="0.25">
      <c r="A16" s="219" t="s">
        <v>232</v>
      </c>
      <c r="B16" s="216">
        <f t="shared" si="1"/>
        <v>4</v>
      </c>
      <c r="E16" s="4">
        <v>1</v>
      </c>
      <c r="F16" s="214">
        <v>1</v>
      </c>
      <c r="I16" s="214">
        <v>1</v>
      </c>
      <c r="K16" s="214">
        <v>1</v>
      </c>
    </row>
    <row r="17" spans="1:14" ht="18.75" customHeight="1" x14ac:dyDescent="0.25">
      <c r="A17" s="219" t="s">
        <v>233</v>
      </c>
      <c r="B17" s="216">
        <f t="shared" si="1"/>
        <v>6</v>
      </c>
      <c r="E17" s="4">
        <v>1</v>
      </c>
      <c r="F17" s="214">
        <v>1</v>
      </c>
      <c r="G17" s="214">
        <v>1</v>
      </c>
      <c r="H17" s="214">
        <v>1</v>
      </c>
      <c r="I17" s="214">
        <v>1</v>
      </c>
      <c r="K17" s="214">
        <v>1</v>
      </c>
    </row>
    <row r="18" spans="1:14" ht="18.75" customHeight="1" x14ac:dyDescent="0.25">
      <c r="A18" s="219" t="s">
        <v>234</v>
      </c>
      <c r="B18" s="216">
        <f t="shared" si="1"/>
        <v>6</v>
      </c>
      <c r="E18" s="4">
        <v>1</v>
      </c>
      <c r="F18" s="214">
        <v>1</v>
      </c>
      <c r="G18" s="214">
        <v>1</v>
      </c>
      <c r="H18" s="214">
        <v>1</v>
      </c>
      <c r="I18" s="214">
        <v>1</v>
      </c>
      <c r="K18" s="214">
        <v>1</v>
      </c>
    </row>
    <row r="19" spans="1:14" ht="54" customHeight="1" x14ac:dyDescent="0.25">
      <c r="A19" s="219" t="s">
        <v>228</v>
      </c>
      <c r="B19" s="216">
        <f t="shared" si="1"/>
        <v>0</v>
      </c>
      <c r="M19" s="4" t="s">
        <v>261</v>
      </c>
    </row>
    <row r="21" spans="1:14" ht="18.75" customHeight="1" x14ac:dyDescent="0.25">
      <c r="A21" s="215" t="s">
        <v>244</v>
      </c>
    </row>
    <row r="22" spans="1:14" ht="18.75" customHeight="1" x14ac:dyDescent="0.25">
      <c r="A22" s="219" t="s">
        <v>236</v>
      </c>
      <c r="B22" s="216">
        <f>SUM(C22:T22)</f>
        <v>2</v>
      </c>
      <c r="I22" s="214">
        <v>1</v>
      </c>
      <c r="J22" s="214">
        <v>1</v>
      </c>
    </row>
    <row r="23" spans="1:14" ht="18.75" customHeight="1" x14ac:dyDescent="0.25">
      <c r="A23" s="219" t="s">
        <v>237</v>
      </c>
      <c r="B23" s="216">
        <f t="shared" ref="B23:B25" si="2">SUM(C23:T23)</f>
        <v>2</v>
      </c>
      <c r="F23" s="214">
        <v>1</v>
      </c>
      <c r="M23" s="214">
        <v>1</v>
      </c>
    </row>
    <row r="24" spans="1:14" ht="18.75" customHeight="1" x14ac:dyDescent="0.25">
      <c r="A24" s="219" t="s">
        <v>238</v>
      </c>
      <c r="B24" s="216">
        <f t="shared" si="2"/>
        <v>2</v>
      </c>
      <c r="G24" s="214">
        <v>1</v>
      </c>
      <c r="H24" s="214">
        <v>1</v>
      </c>
    </row>
    <row r="25" spans="1:14" ht="18.75" customHeight="1" x14ac:dyDescent="0.25">
      <c r="A25" s="219" t="s">
        <v>239</v>
      </c>
      <c r="B25" s="216">
        <f t="shared" si="2"/>
        <v>8</v>
      </c>
      <c r="C25" s="214">
        <v>1</v>
      </c>
      <c r="D25" s="214">
        <v>1</v>
      </c>
      <c r="E25" s="4">
        <v>1</v>
      </c>
      <c r="G25" s="214">
        <v>1</v>
      </c>
      <c r="H25" s="214">
        <v>1</v>
      </c>
      <c r="K25" s="214">
        <v>1</v>
      </c>
      <c r="L25" s="214">
        <v>1</v>
      </c>
      <c r="N25" s="214">
        <v>1</v>
      </c>
    </row>
    <row r="27" spans="1:14" ht="18.75" customHeight="1" x14ac:dyDescent="0.25">
      <c r="A27" s="215" t="s">
        <v>240</v>
      </c>
    </row>
    <row r="28" spans="1:14" ht="18.75" customHeight="1" x14ac:dyDescent="0.25">
      <c r="A28" s="219" t="s">
        <v>241</v>
      </c>
      <c r="B28" s="216">
        <f>SUM(C28:T28)</f>
        <v>7</v>
      </c>
      <c r="D28" s="214">
        <v>1</v>
      </c>
      <c r="E28" s="4">
        <v>1</v>
      </c>
      <c r="F28" s="214">
        <v>1</v>
      </c>
      <c r="G28" s="214">
        <v>1</v>
      </c>
      <c r="H28" s="214">
        <v>1</v>
      </c>
      <c r="I28" s="214">
        <v>1</v>
      </c>
      <c r="N28" s="214">
        <v>1</v>
      </c>
    </row>
    <row r="29" spans="1:14" ht="18.75" customHeight="1" x14ac:dyDescent="0.25">
      <c r="A29" s="219" t="s">
        <v>242</v>
      </c>
      <c r="B29" s="216">
        <f>SUM(C29:T29)</f>
        <v>5</v>
      </c>
      <c r="C29" s="214">
        <v>1</v>
      </c>
      <c r="J29" s="214">
        <v>1</v>
      </c>
      <c r="K29" s="214">
        <v>1</v>
      </c>
      <c r="L29" s="214">
        <v>1</v>
      </c>
      <c r="M29" s="214">
        <v>1</v>
      </c>
    </row>
    <row r="30" spans="1:14" s="4" customFormat="1" ht="93" customHeight="1" x14ac:dyDescent="0.25">
      <c r="A30" s="220" t="s">
        <v>245</v>
      </c>
      <c r="B30" s="216"/>
      <c r="C30" s="4" t="s">
        <v>262</v>
      </c>
      <c r="E30" s="4" t="s">
        <v>263</v>
      </c>
      <c r="J30" s="4" t="s">
        <v>264</v>
      </c>
      <c r="K30" s="4" t="s">
        <v>265</v>
      </c>
      <c r="L30" s="4" t="s">
        <v>266</v>
      </c>
      <c r="M30" s="4" t="s">
        <v>267</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30"/>
  <sheetViews>
    <sheetView topLeftCell="A4" workbookViewId="0">
      <selection activeCell="L35" sqref="L35"/>
    </sheetView>
  </sheetViews>
  <sheetFormatPr baseColWidth="10" defaultRowHeight="15" x14ac:dyDescent="0.25"/>
  <cols>
    <col min="1" max="1" width="122.140625" style="219" bestFit="1" customWidth="1"/>
    <col min="2" max="2" width="3" style="216" bestFit="1" customWidth="1"/>
    <col min="3" max="3" width="3.85546875" style="214" customWidth="1"/>
    <col min="4" max="4" width="27.28515625" style="214" customWidth="1"/>
    <col min="5" max="5" width="13.28515625" style="4" customWidth="1"/>
    <col min="6" max="11" width="3.85546875" style="214" customWidth="1"/>
    <col min="12" max="12" width="9.7109375" style="214" bestFit="1" customWidth="1"/>
    <col min="13" max="13" width="21.42578125" style="214" customWidth="1"/>
    <col min="14" max="14" width="3.85546875" style="214" customWidth="1"/>
    <col min="15" max="15" width="26.5703125" style="214" customWidth="1"/>
    <col min="16" max="28" width="3.85546875" style="214" customWidth="1"/>
    <col min="29" max="16384" width="11.42578125" style="219"/>
  </cols>
  <sheetData>
    <row r="2" spans="1:27" x14ac:dyDescent="0.25">
      <c r="A2" s="215" t="s">
        <v>219</v>
      </c>
      <c r="C2" s="217">
        <v>1</v>
      </c>
      <c r="D2" s="217">
        <v>2</v>
      </c>
      <c r="E2" s="218">
        <v>3</v>
      </c>
      <c r="F2" s="217">
        <v>4</v>
      </c>
      <c r="G2" s="217">
        <v>5</v>
      </c>
      <c r="H2" s="217">
        <v>6</v>
      </c>
      <c r="I2" s="217">
        <v>7</v>
      </c>
      <c r="J2" s="217">
        <v>8</v>
      </c>
      <c r="K2" s="217">
        <v>9</v>
      </c>
      <c r="L2" s="217">
        <v>10</v>
      </c>
      <c r="M2" s="217">
        <v>11</v>
      </c>
      <c r="N2" s="217">
        <v>12</v>
      </c>
      <c r="O2" s="217">
        <v>13</v>
      </c>
      <c r="P2" s="217">
        <v>14</v>
      </c>
      <c r="Q2" s="217">
        <v>15</v>
      </c>
      <c r="R2" s="217">
        <v>16</v>
      </c>
      <c r="S2" s="217">
        <v>17</v>
      </c>
      <c r="T2" s="217">
        <v>18</v>
      </c>
      <c r="U2" s="217">
        <v>19</v>
      </c>
      <c r="V2" s="217">
        <v>20</v>
      </c>
      <c r="W2" s="218">
        <v>21</v>
      </c>
      <c r="X2" s="217">
        <v>22</v>
      </c>
      <c r="Y2" s="217">
        <v>23</v>
      </c>
      <c r="Z2" s="217">
        <v>24</v>
      </c>
      <c r="AA2" s="217">
        <v>25</v>
      </c>
    </row>
    <row r="3" spans="1:27" x14ac:dyDescent="0.25">
      <c r="A3" s="219" t="s">
        <v>220</v>
      </c>
      <c r="B3" s="216">
        <f>SUM(C3:T3)</f>
        <v>6</v>
      </c>
      <c r="C3" s="214">
        <v>1</v>
      </c>
      <c r="D3" s="214">
        <v>1</v>
      </c>
      <c r="E3" s="4">
        <v>1</v>
      </c>
      <c r="F3" s="214">
        <v>1</v>
      </c>
      <c r="I3" s="214">
        <v>1</v>
      </c>
      <c r="L3" s="214">
        <v>1</v>
      </c>
    </row>
    <row r="4" spans="1:27" x14ac:dyDescent="0.25">
      <c r="A4" s="219" t="s">
        <v>221</v>
      </c>
      <c r="B4" s="216">
        <f t="shared" ref="B4:B10" si="0">SUM(C4:T4)</f>
        <v>4</v>
      </c>
      <c r="C4" s="214">
        <v>1</v>
      </c>
      <c r="D4" s="214">
        <v>1</v>
      </c>
      <c r="E4" s="4">
        <v>1</v>
      </c>
      <c r="L4" s="214">
        <v>1</v>
      </c>
    </row>
    <row r="5" spans="1:27" x14ac:dyDescent="0.25">
      <c r="A5" s="219" t="s">
        <v>222</v>
      </c>
      <c r="B5" s="216">
        <f t="shared" si="0"/>
        <v>6</v>
      </c>
      <c r="D5" s="214">
        <v>1</v>
      </c>
      <c r="E5" s="4">
        <v>1</v>
      </c>
      <c r="F5" s="214">
        <v>1</v>
      </c>
      <c r="J5" s="214">
        <v>1</v>
      </c>
      <c r="L5" s="214">
        <v>1</v>
      </c>
      <c r="O5" s="214">
        <v>1</v>
      </c>
    </row>
    <row r="6" spans="1:27" x14ac:dyDescent="0.25">
      <c r="A6" s="219" t="s">
        <v>223</v>
      </c>
      <c r="B6" s="216">
        <f t="shared" si="0"/>
        <v>8</v>
      </c>
      <c r="C6" s="214">
        <v>1</v>
      </c>
      <c r="D6" s="214">
        <v>1</v>
      </c>
      <c r="E6" s="4">
        <v>1</v>
      </c>
      <c r="H6" s="214">
        <v>1</v>
      </c>
      <c r="J6" s="214">
        <v>1</v>
      </c>
      <c r="K6" s="214">
        <v>1</v>
      </c>
      <c r="L6" s="214">
        <v>1</v>
      </c>
      <c r="O6" s="214">
        <v>1</v>
      </c>
    </row>
    <row r="7" spans="1:27" x14ac:dyDescent="0.25">
      <c r="A7" s="219" t="s">
        <v>224</v>
      </c>
      <c r="B7" s="216">
        <f t="shared" si="0"/>
        <v>3</v>
      </c>
      <c r="C7" s="214">
        <v>1</v>
      </c>
      <c r="D7" s="214">
        <v>1</v>
      </c>
      <c r="O7" s="214">
        <v>1</v>
      </c>
    </row>
    <row r="8" spans="1:27" x14ac:dyDescent="0.25">
      <c r="A8" s="219" t="s">
        <v>225</v>
      </c>
      <c r="B8" s="216">
        <f t="shared" si="0"/>
        <v>7</v>
      </c>
      <c r="C8" s="214">
        <v>1</v>
      </c>
      <c r="D8" s="214">
        <v>1</v>
      </c>
      <c r="G8" s="214">
        <v>1</v>
      </c>
      <c r="J8" s="214">
        <v>1</v>
      </c>
      <c r="M8" s="214">
        <v>1</v>
      </c>
      <c r="N8" s="214">
        <v>1</v>
      </c>
      <c r="O8" s="214">
        <v>1</v>
      </c>
    </row>
    <row r="9" spans="1:27" x14ac:dyDescent="0.25">
      <c r="A9" s="219" t="s">
        <v>226</v>
      </c>
      <c r="B9" s="216">
        <f t="shared" si="0"/>
        <v>5</v>
      </c>
      <c r="C9" s="214">
        <v>1</v>
      </c>
      <c r="D9" s="214">
        <v>1</v>
      </c>
      <c r="F9" s="214">
        <v>1</v>
      </c>
      <c r="I9" s="214">
        <v>1</v>
      </c>
      <c r="L9" s="214">
        <v>1</v>
      </c>
    </row>
    <row r="10" spans="1:27" x14ac:dyDescent="0.25">
      <c r="A10" s="219" t="s">
        <v>227</v>
      </c>
      <c r="B10" s="216">
        <f t="shared" si="0"/>
        <v>4</v>
      </c>
      <c r="C10" s="214">
        <v>1</v>
      </c>
      <c r="D10" s="214">
        <v>1</v>
      </c>
      <c r="E10" s="4">
        <v>1</v>
      </c>
      <c r="I10" s="214">
        <v>1</v>
      </c>
    </row>
    <row r="11" spans="1:27" ht="57.75" customHeight="1" x14ac:dyDescent="0.25">
      <c r="A11" s="219" t="s">
        <v>228</v>
      </c>
      <c r="D11" s="4" t="s">
        <v>273</v>
      </c>
      <c r="E11" s="4" t="s">
        <v>268</v>
      </c>
    </row>
    <row r="13" spans="1:27" x14ac:dyDescent="0.25">
      <c r="A13" s="215" t="s">
        <v>229</v>
      </c>
    </row>
    <row r="14" spans="1:27" x14ac:dyDescent="0.25">
      <c r="A14" s="219" t="s">
        <v>230</v>
      </c>
      <c r="B14" s="216">
        <f>SUM(C14:T14)</f>
        <v>11</v>
      </c>
      <c r="C14" s="214">
        <v>1</v>
      </c>
      <c r="D14" s="214">
        <v>1</v>
      </c>
      <c r="E14" s="4">
        <v>1</v>
      </c>
      <c r="F14" s="214">
        <v>1</v>
      </c>
      <c r="G14" s="214">
        <v>1</v>
      </c>
      <c r="I14" s="214">
        <v>1</v>
      </c>
      <c r="J14" s="214">
        <v>1</v>
      </c>
      <c r="K14" s="214">
        <v>1</v>
      </c>
      <c r="L14" s="214">
        <v>1</v>
      </c>
      <c r="N14" s="214">
        <v>1</v>
      </c>
      <c r="O14" s="214">
        <v>1</v>
      </c>
    </row>
    <row r="15" spans="1:27" x14ac:dyDescent="0.25">
      <c r="A15" s="219" t="s">
        <v>231</v>
      </c>
      <c r="B15" s="216">
        <f t="shared" ref="B15:B19" si="1">SUM(C15:T15)</f>
        <v>9</v>
      </c>
      <c r="C15" s="214">
        <v>1</v>
      </c>
      <c r="D15" s="214">
        <v>1</v>
      </c>
      <c r="E15" s="4">
        <v>1</v>
      </c>
      <c r="H15" s="214">
        <v>1</v>
      </c>
      <c r="I15" s="214">
        <v>1</v>
      </c>
      <c r="J15" s="214">
        <v>1</v>
      </c>
      <c r="L15" s="214">
        <v>1</v>
      </c>
      <c r="N15" s="214">
        <v>1</v>
      </c>
      <c r="O15" s="214">
        <v>1</v>
      </c>
    </row>
    <row r="16" spans="1:27" x14ac:dyDescent="0.25">
      <c r="A16" s="219" t="s">
        <v>232</v>
      </c>
      <c r="B16" s="216">
        <f t="shared" si="1"/>
        <v>5</v>
      </c>
      <c r="D16" s="214">
        <v>1</v>
      </c>
      <c r="F16" s="214">
        <v>1</v>
      </c>
      <c r="H16" s="214">
        <v>1</v>
      </c>
      <c r="L16" s="214">
        <v>1</v>
      </c>
      <c r="O16" s="214">
        <v>1</v>
      </c>
    </row>
    <row r="17" spans="1:15" x14ac:dyDescent="0.25">
      <c r="A17" s="219" t="s">
        <v>233</v>
      </c>
      <c r="B17" s="216">
        <f t="shared" si="1"/>
        <v>7</v>
      </c>
      <c r="D17" s="214">
        <v>1</v>
      </c>
      <c r="E17" s="4">
        <v>1</v>
      </c>
      <c r="G17" s="214">
        <v>1</v>
      </c>
      <c r="I17" s="214">
        <v>1</v>
      </c>
      <c r="L17" s="214">
        <v>1</v>
      </c>
      <c r="N17" s="214">
        <v>1</v>
      </c>
      <c r="O17" s="214">
        <v>1</v>
      </c>
    </row>
    <row r="18" spans="1:15" x14ac:dyDescent="0.25">
      <c r="A18" s="219" t="s">
        <v>234</v>
      </c>
      <c r="B18" s="216">
        <f t="shared" si="1"/>
        <v>8</v>
      </c>
      <c r="C18" s="214">
        <v>1</v>
      </c>
      <c r="D18" s="214">
        <v>1</v>
      </c>
      <c r="E18" s="4">
        <v>1</v>
      </c>
      <c r="F18" s="214">
        <v>1</v>
      </c>
      <c r="G18" s="214">
        <v>1</v>
      </c>
      <c r="L18" s="214">
        <v>1</v>
      </c>
      <c r="N18" s="214">
        <v>1</v>
      </c>
      <c r="O18" s="214">
        <v>1</v>
      </c>
    </row>
    <row r="19" spans="1:15" ht="97.5" customHeight="1" x14ac:dyDescent="0.25">
      <c r="A19" s="219" t="s">
        <v>228</v>
      </c>
      <c r="B19" s="216">
        <f t="shared" si="1"/>
        <v>0</v>
      </c>
      <c r="L19" s="214" t="s">
        <v>269</v>
      </c>
      <c r="M19" s="4" t="s">
        <v>274</v>
      </c>
      <c r="O19" s="4" t="s">
        <v>270</v>
      </c>
    </row>
    <row r="21" spans="1:15" x14ac:dyDescent="0.25">
      <c r="A21" s="215" t="s">
        <v>244</v>
      </c>
    </row>
    <row r="22" spans="1:15" x14ac:dyDescent="0.25">
      <c r="A22" s="219" t="s">
        <v>236</v>
      </c>
      <c r="B22" s="216">
        <f>SUM(C22:T22)</f>
        <v>3</v>
      </c>
      <c r="E22" s="4">
        <v>1</v>
      </c>
      <c r="J22" s="214">
        <v>1</v>
      </c>
      <c r="L22" s="214">
        <v>1</v>
      </c>
    </row>
    <row r="23" spans="1:15" x14ac:dyDescent="0.25">
      <c r="A23" s="219" t="s">
        <v>237</v>
      </c>
      <c r="B23" s="216">
        <f t="shared" ref="B23:B25" si="2">SUM(C23:T23)</f>
        <v>2</v>
      </c>
      <c r="D23" s="214">
        <v>1</v>
      </c>
      <c r="K23" s="214">
        <v>1</v>
      </c>
    </row>
    <row r="24" spans="1:15" x14ac:dyDescent="0.25">
      <c r="A24" s="219" t="s">
        <v>238</v>
      </c>
      <c r="B24" s="216">
        <f t="shared" si="2"/>
        <v>2</v>
      </c>
      <c r="F24" s="214">
        <v>1</v>
      </c>
      <c r="G24" s="214">
        <v>1</v>
      </c>
    </row>
    <row r="25" spans="1:15" x14ac:dyDescent="0.25">
      <c r="A25" s="219" t="s">
        <v>239</v>
      </c>
      <c r="B25" s="216">
        <f t="shared" si="2"/>
        <v>6</v>
      </c>
      <c r="C25" s="214">
        <v>1</v>
      </c>
      <c r="H25" s="214">
        <v>1</v>
      </c>
      <c r="I25" s="214">
        <v>1</v>
      </c>
      <c r="M25" s="214">
        <v>1</v>
      </c>
      <c r="N25" s="214">
        <v>1</v>
      </c>
      <c r="O25" s="214">
        <v>1</v>
      </c>
    </row>
    <row r="27" spans="1:15" x14ac:dyDescent="0.25">
      <c r="A27" s="215" t="s">
        <v>240</v>
      </c>
    </row>
    <row r="28" spans="1:15" x14ac:dyDescent="0.25">
      <c r="A28" s="219" t="s">
        <v>241</v>
      </c>
      <c r="B28" s="216">
        <f>SUM(C28:T28)</f>
        <v>3</v>
      </c>
      <c r="E28" s="4">
        <v>1</v>
      </c>
      <c r="F28" s="214">
        <v>1</v>
      </c>
      <c r="H28" s="214">
        <v>1</v>
      </c>
    </row>
    <row r="29" spans="1:15" x14ac:dyDescent="0.25">
      <c r="A29" s="219" t="s">
        <v>242</v>
      </c>
      <c r="B29" s="216">
        <f>SUM(C29:T29)</f>
        <v>10</v>
      </c>
      <c r="C29" s="214">
        <v>1</v>
      </c>
      <c r="D29" s="214">
        <v>1</v>
      </c>
      <c r="G29" s="214">
        <v>1</v>
      </c>
      <c r="I29" s="214">
        <v>1</v>
      </c>
      <c r="J29" s="214">
        <v>1</v>
      </c>
      <c r="K29" s="214">
        <v>1</v>
      </c>
      <c r="L29" s="214">
        <v>1</v>
      </c>
      <c r="M29" s="214">
        <v>1</v>
      </c>
      <c r="N29" s="214">
        <v>1</v>
      </c>
      <c r="O29" s="214">
        <v>1</v>
      </c>
    </row>
    <row r="30" spans="1:15" s="4" customFormat="1" x14ac:dyDescent="0.25">
      <c r="A30" s="4" t="s">
        <v>245</v>
      </c>
      <c r="B30" s="216"/>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1"/>
  <sheetViews>
    <sheetView zoomScale="80" zoomScaleNormal="80" workbookViewId="0">
      <selection activeCell="B31" sqref="B31"/>
    </sheetView>
  </sheetViews>
  <sheetFormatPr baseColWidth="10" defaultRowHeight="15" x14ac:dyDescent="0.25"/>
  <cols>
    <col min="1" max="1" width="61.5703125" style="220" customWidth="1"/>
    <col min="2" max="2" width="11.42578125" style="216"/>
    <col min="3" max="3" width="14.28515625" style="216" customWidth="1"/>
    <col min="4" max="5" width="3.7109375" style="214" customWidth="1"/>
    <col min="6" max="6" width="3.7109375" style="4" customWidth="1"/>
    <col min="7" max="11" width="3.7109375" style="214" customWidth="1"/>
    <col min="12" max="12" width="21" style="214" customWidth="1"/>
    <col min="13" max="13" width="21.5703125" style="214" customWidth="1"/>
    <col min="14" max="14" width="14.140625" style="214" customWidth="1"/>
    <col min="15" max="17" width="3.7109375" style="214" customWidth="1"/>
    <col min="18" max="18" width="25.140625" style="214" customWidth="1"/>
    <col min="19" max="23" width="3.7109375" style="214" customWidth="1"/>
    <col min="24" max="24" width="17.42578125" style="214" customWidth="1"/>
    <col min="25" max="29" width="3.7109375" style="214" customWidth="1"/>
    <col min="30" max="30" width="48.85546875" style="214" bestFit="1" customWidth="1"/>
    <col min="31" max="31" width="21.85546875" style="214" customWidth="1"/>
    <col min="32" max="42" width="3.7109375" style="214" customWidth="1"/>
    <col min="43" max="16384" width="11.42578125" style="214"/>
  </cols>
  <sheetData>
    <row r="1" spans="1:42" ht="15.75" thickBot="1" x14ac:dyDescent="0.3">
      <c r="AB1" s="214" t="s">
        <v>281</v>
      </c>
      <c r="AC1" s="214" t="s">
        <v>282</v>
      </c>
      <c r="AE1" s="214" t="s">
        <v>283</v>
      </c>
    </row>
    <row r="2" spans="1:42" s="4" customFormat="1" ht="30" x14ac:dyDescent="0.25">
      <c r="A2" s="235" t="s">
        <v>219</v>
      </c>
      <c r="B2" s="236" t="s">
        <v>284</v>
      </c>
      <c r="C2" s="236" t="s">
        <v>275</v>
      </c>
      <c r="D2" s="237">
        <v>1</v>
      </c>
      <c r="E2" s="237">
        <v>2</v>
      </c>
      <c r="F2" s="237">
        <v>3</v>
      </c>
      <c r="G2" s="237">
        <v>4</v>
      </c>
      <c r="H2" s="237">
        <v>5</v>
      </c>
      <c r="I2" s="237">
        <v>6</v>
      </c>
      <c r="J2" s="237">
        <v>7</v>
      </c>
      <c r="K2" s="237">
        <v>8</v>
      </c>
      <c r="L2" s="237">
        <v>9</v>
      </c>
      <c r="M2" s="237">
        <v>10</v>
      </c>
      <c r="N2" s="237">
        <v>11</v>
      </c>
      <c r="O2" s="237">
        <v>12</v>
      </c>
      <c r="P2" s="237">
        <v>13</v>
      </c>
      <c r="Q2" s="237">
        <v>14</v>
      </c>
      <c r="R2" s="237">
        <v>15</v>
      </c>
      <c r="S2" s="237">
        <v>16</v>
      </c>
      <c r="T2" s="237">
        <v>17</v>
      </c>
      <c r="U2" s="237">
        <v>18</v>
      </c>
      <c r="V2" s="237">
        <v>19</v>
      </c>
      <c r="W2" s="237">
        <v>20</v>
      </c>
      <c r="X2" s="237">
        <v>21</v>
      </c>
      <c r="Y2" s="237">
        <v>22</v>
      </c>
      <c r="Z2" s="237">
        <v>23</v>
      </c>
      <c r="AA2" s="237">
        <v>24</v>
      </c>
      <c r="AB2" s="237">
        <v>25</v>
      </c>
      <c r="AC2" s="237">
        <v>26</v>
      </c>
      <c r="AD2" s="237">
        <v>27</v>
      </c>
      <c r="AE2" s="238">
        <v>28</v>
      </c>
      <c r="AF2" s="218">
        <v>29</v>
      </c>
      <c r="AG2" s="218">
        <v>30</v>
      </c>
      <c r="AH2" s="218">
        <v>31</v>
      </c>
      <c r="AI2" s="218">
        <v>32</v>
      </c>
      <c r="AJ2" s="218">
        <v>33</v>
      </c>
      <c r="AK2" s="218">
        <v>34</v>
      </c>
      <c r="AL2" s="218">
        <v>35</v>
      </c>
      <c r="AM2" s="218">
        <v>36</v>
      </c>
      <c r="AN2" s="218">
        <v>37</v>
      </c>
      <c r="AO2" s="218">
        <v>38</v>
      </c>
      <c r="AP2" s="218">
        <v>39</v>
      </c>
    </row>
    <row r="3" spans="1:42" ht="30" x14ac:dyDescent="0.25">
      <c r="A3" s="239" t="s">
        <v>220</v>
      </c>
      <c r="B3" s="240">
        <f t="shared" ref="B3:B10" si="0">SUM(D3:AO3)</f>
        <v>10</v>
      </c>
      <c r="C3" s="241">
        <f>SUM(B3/B$12)</f>
        <v>0.12987012987012986</v>
      </c>
      <c r="D3" s="223">
        <v>1</v>
      </c>
      <c r="E3" s="223">
        <v>1</v>
      </c>
      <c r="F3" s="152"/>
      <c r="G3" s="223"/>
      <c r="H3" s="223"/>
      <c r="I3" s="223"/>
      <c r="J3" s="223">
        <v>1</v>
      </c>
      <c r="K3" s="223">
        <v>1</v>
      </c>
      <c r="L3" s="223">
        <v>1</v>
      </c>
      <c r="M3" s="223">
        <v>1</v>
      </c>
      <c r="N3" s="223">
        <v>1</v>
      </c>
      <c r="O3" s="223">
        <v>1</v>
      </c>
      <c r="P3" s="223"/>
      <c r="Q3" s="223"/>
      <c r="R3" s="223"/>
      <c r="S3" s="223"/>
      <c r="T3" s="223"/>
      <c r="U3" s="223">
        <v>1</v>
      </c>
      <c r="V3" s="223">
        <v>1</v>
      </c>
      <c r="W3" s="223"/>
      <c r="X3" s="223"/>
      <c r="Y3" s="223"/>
      <c r="Z3" s="223"/>
      <c r="AA3" s="223"/>
      <c r="AB3" s="223"/>
      <c r="AC3" s="223"/>
      <c r="AD3" s="223"/>
      <c r="AE3" s="242"/>
    </row>
    <row r="4" spans="1:42" x14ac:dyDescent="0.25">
      <c r="A4" s="239" t="s">
        <v>221</v>
      </c>
      <c r="B4" s="240">
        <f t="shared" si="0"/>
        <v>14</v>
      </c>
      <c r="C4" s="241">
        <f t="shared" ref="C4:C12" si="1">SUM(B4/B$12)</f>
        <v>0.18181818181818182</v>
      </c>
      <c r="D4" s="223">
        <v>1</v>
      </c>
      <c r="E4" s="223">
        <v>1</v>
      </c>
      <c r="F4" s="152"/>
      <c r="G4" s="223">
        <v>1</v>
      </c>
      <c r="H4" s="223">
        <v>1</v>
      </c>
      <c r="I4" s="223"/>
      <c r="J4" s="223"/>
      <c r="K4" s="223"/>
      <c r="L4" s="223">
        <v>1</v>
      </c>
      <c r="M4" s="223">
        <v>1</v>
      </c>
      <c r="N4" s="223">
        <v>1</v>
      </c>
      <c r="O4" s="223">
        <v>1</v>
      </c>
      <c r="P4" s="223"/>
      <c r="Q4" s="223">
        <v>1</v>
      </c>
      <c r="R4" s="223">
        <v>1</v>
      </c>
      <c r="S4" s="223"/>
      <c r="T4" s="223"/>
      <c r="U4" s="223"/>
      <c r="V4" s="223">
        <v>1</v>
      </c>
      <c r="W4" s="223">
        <v>1</v>
      </c>
      <c r="X4" s="223"/>
      <c r="Y4" s="223"/>
      <c r="Z4" s="223"/>
      <c r="AA4" s="223"/>
      <c r="AB4" s="223">
        <v>1</v>
      </c>
      <c r="AC4" s="223"/>
      <c r="AD4" s="223"/>
      <c r="AE4" s="242">
        <v>1</v>
      </c>
    </row>
    <row r="5" spans="1:42" x14ac:dyDescent="0.25">
      <c r="A5" s="239" t="s">
        <v>222</v>
      </c>
      <c r="B5" s="240">
        <f t="shared" si="0"/>
        <v>5</v>
      </c>
      <c r="C5" s="241">
        <f t="shared" si="1"/>
        <v>6.4935064935064929E-2</v>
      </c>
      <c r="D5" s="223"/>
      <c r="E5" s="223"/>
      <c r="F5" s="152"/>
      <c r="G5" s="223"/>
      <c r="H5" s="223">
        <v>1</v>
      </c>
      <c r="I5" s="223"/>
      <c r="J5" s="223"/>
      <c r="K5" s="223"/>
      <c r="L5" s="223">
        <v>1</v>
      </c>
      <c r="M5" s="223"/>
      <c r="N5" s="223">
        <v>1</v>
      </c>
      <c r="O5" s="223"/>
      <c r="P5" s="223"/>
      <c r="Q5" s="223"/>
      <c r="R5" s="223"/>
      <c r="S5" s="223">
        <v>1</v>
      </c>
      <c r="T5" s="223">
        <v>1</v>
      </c>
      <c r="U5" s="223"/>
      <c r="V5" s="223"/>
      <c r="W5" s="223"/>
      <c r="X5" s="223"/>
      <c r="Y5" s="223"/>
      <c r="Z5" s="223"/>
      <c r="AA5" s="223"/>
      <c r="AB5" s="223"/>
      <c r="AC5" s="223"/>
      <c r="AD5" s="223"/>
      <c r="AE5" s="242"/>
    </row>
    <row r="6" spans="1:42" x14ac:dyDescent="0.25">
      <c r="A6" s="239" t="s">
        <v>223</v>
      </c>
      <c r="B6" s="240">
        <f t="shared" si="0"/>
        <v>12</v>
      </c>
      <c r="C6" s="241">
        <f t="shared" si="1"/>
        <v>0.15584415584415584</v>
      </c>
      <c r="D6" s="223">
        <v>1</v>
      </c>
      <c r="E6" s="223"/>
      <c r="F6" s="152"/>
      <c r="G6" s="223">
        <v>1</v>
      </c>
      <c r="H6" s="223"/>
      <c r="I6" s="223"/>
      <c r="J6" s="223">
        <v>1</v>
      </c>
      <c r="K6" s="223">
        <v>1</v>
      </c>
      <c r="L6" s="223">
        <v>1</v>
      </c>
      <c r="M6" s="223">
        <v>1</v>
      </c>
      <c r="N6" s="223"/>
      <c r="O6" s="223"/>
      <c r="P6" s="223">
        <v>1</v>
      </c>
      <c r="Q6" s="223"/>
      <c r="R6" s="223">
        <v>1</v>
      </c>
      <c r="S6" s="223"/>
      <c r="T6" s="223"/>
      <c r="U6" s="223"/>
      <c r="V6" s="223"/>
      <c r="W6" s="223">
        <v>1</v>
      </c>
      <c r="X6" s="223"/>
      <c r="Y6" s="223"/>
      <c r="Z6" s="223"/>
      <c r="AA6" s="223">
        <v>1</v>
      </c>
      <c r="AB6" s="223">
        <v>1</v>
      </c>
      <c r="AC6" s="223"/>
      <c r="AD6" s="223">
        <v>1</v>
      </c>
      <c r="AE6" s="242"/>
    </row>
    <row r="7" spans="1:42" x14ac:dyDescent="0.25">
      <c r="A7" s="239" t="s">
        <v>224</v>
      </c>
      <c r="B7" s="240">
        <f t="shared" si="0"/>
        <v>10</v>
      </c>
      <c r="C7" s="241">
        <f t="shared" si="1"/>
        <v>0.12987012987012986</v>
      </c>
      <c r="D7" s="223">
        <v>1</v>
      </c>
      <c r="E7" s="223"/>
      <c r="F7" s="152"/>
      <c r="G7" s="223">
        <v>1</v>
      </c>
      <c r="H7" s="223">
        <v>1</v>
      </c>
      <c r="I7" s="223"/>
      <c r="J7" s="223">
        <v>1</v>
      </c>
      <c r="K7" s="223">
        <v>1</v>
      </c>
      <c r="L7" s="223">
        <v>1</v>
      </c>
      <c r="M7" s="223"/>
      <c r="N7" s="223"/>
      <c r="O7" s="223"/>
      <c r="P7" s="223"/>
      <c r="Q7" s="223"/>
      <c r="R7" s="223"/>
      <c r="S7" s="223"/>
      <c r="T7" s="223"/>
      <c r="U7" s="223"/>
      <c r="V7" s="223"/>
      <c r="W7" s="223">
        <v>1</v>
      </c>
      <c r="X7" s="223"/>
      <c r="Y7" s="223">
        <v>1</v>
      </c>
      <c r="Z7" s="223"/>
      <c r="AA7" s="223"/>
      <c r="AB7" s="223"/>
      <c r="AC7" s="223"/>
      <c r="AD7" s="223">
        <v>1</v>
      </c>
      <c r="AE7" s="242">
        <v>1</v>
      </c>
    </row>
    <row r="8" spans="1:42" ht="30" x14ac:dyDescent="0.25">
      <c r="A8" s="239" t="s">
        <v>225</v>
      </c>
      <c r="B8" s="240">
        <f t="shared" si="0"/>
        <v>6</v>
      </c>
      <c r="C8" s="241">
        <f t="shared" si="1"/>
        <v>7.792207792207792E-2</v>
      </c>
      <c r="D8" s="223">
        <v>1</v>
      </c>
      <c r="E8" s="223"/>
      <c r="F8" s="152">
        <v>1</v>
      </c>
      <c r="G8" s="223"/>
      <c r="H8" s="223"/>
      <c r="I8" s="223"/>
      <c r="J8" s="223"/>
      <c r="K8" s="223"/>
      <c r="L8" s="223">
        <v>1</v>
      </c>
      <c r="M8" s="223"/>
      <c r="N8" s="223">
        <v>1</v>
      </c>
      <c r="O8" s="223"/>
      <c r="P8" s="223"/>
      <c r="Q8" s="223"/>
      <c r="R8" s="223"/>
      <c r="S8" s="223"/>
      <c r="T8" s="223"/>
      <c r="U8" s="223"/>
      <c r="V8" s="223"/>
      <c r="W8" s="223"/>
      <c r="X8" s="223"/>
      <c r="Y8" s="223"/>
      <c r="Z8" s="223"/>
      <c r="AA8" s="223"/>
      <c r="AB8" s="223"/>
      <c r="AC8" s="223"/>
      <c r="AD8" s="223">
        <v>1</v>
      </c>
      <c r="AE8" s="242">
        <v>1</v>
      </c>
    </row>
    <row r="9" spans="1:42" x14ac:dyDescent="0.25">
      <c r="A9" s="239" t="s">
        <v>226</v>
      </c>
      <c r="B9" s="240">
        <f t="shared" si="0"/>
        <v>12</v>
      </c>
      <c r="C9" s="241">
        <f t="shared" si="1"/>
        <v>0.15584415584415584</v>
      </c>
      <c r="D9" s="223">
        <v>1</v>
      </c>
      <c r="E9" s="223">
        <v>1</v>
      </c>
      <c r="F9" s="152"/>
      <c r="G9" s="223"/>
      <c r="H9" s="223"/>
      <c r="I9" s="223">
        <v>1</v>
      </c>
      <c r="J9" s="223">
        <v>1</v>
      </c>
      <c r="K9" s="223"/>
      <c r="L9" s="223">
        <v>1</v>
      </c>
      <c r="M9" s="223">
        <v>1</v>
      </c>
      <c r="N9" s="223"/>
      <c r="O9" s="223">
        <v>1</v>
      </c>
      <c r="P9" s="223"/>
      <c r="Q9" s="223"/>
      <c r="R9" s="223">
        <v>1</v>
      </c>
      <c r="S9" s="223"/>
      <c r="T9" s="223"/>
      <c r="U9" s="223"/>
      <c r="V9" s="223"/>
      <c r="W9" s="223"/>
      <c r="X9" s="223">
        <v>1</v>
      </c>
      <c r="Y9" s="223"/>
      <c r="Z9" s="223">
        <v>1</v>
      </c>
      <c r="AA9" s="223"/>
      <c r="AB9" s="223"/>
      <c r="AC9" s="223">
        <v>1</v>
      </c>
      <c r="AD9" s="223"/>
      <c r="AE9" s="242">
        <v>1</v>
      </c>
    </row>
    <row r="10" spans="1:42" x14ac:dyDescent="0.25">
      <c r="A10" s="239" t="s">
        <v>227</v>
      </c>
      <c r="B10" s="240">
        <f t="shared" si="0"/>
        <v>8</v>
      </c>
      <c r="C10" s="241">
        <f t="shared" si="1"/>
        <v>0.1038961038961039</v>
      </c>
      <c r="D10" s="223">
        <v>1</v>
      </c>
      <c r="E10" s="223"/>
      <c r="F10" s="152"/>
      <c r="G10" s="223">
        <v>1</v>
      </c>
      <c r="H10" s="223"/>
      <c r="I10" s="223"/>
      <c r="J10" s="223"/>
      <c r="K10" s="223"/>
      <c r="L10" s="223">
        <v>1</v>
      </c>
      <c r="M10" s="223">
        <v>1</v>
      </c>
      <c r="N10" s="223"/>
      <c r="O10" s="223">
        <v>1</v>
      </c>
      <c r="P10" s="223"/>
      <c r="Q10" s="223"/>
      <c r="R10" s="223"/>
      <c r="S10" s="223"/>
      <c r="T10" s="223"/>
      <c r="U10" s="223"/>
      <c r="V10" s="223">
        <v>1</v>
      </c>
      <c r="W10" s="223">
        <v>1</v>
      </c>
      <c r="X10" s="223"/>
      <c r="Y10" s="223"/>
      <c r="Z10" s="223"/>
      <c r="AA10" s="223"/>
      <c r="AB10" s="223"/>
      <c r="AC10" s="223"/>
      <c r="AD10" s="223"/>
      <c r="AE10" s="242">
        <v>1</v>
      </c>
    </row>
    <row r="11" spans="1:42" s="219" customFormat="1" ht="105" x14ac:dyDescent="0.25">
      <c r="A11" s="239" t="s">
        <v>228</v>
      </c>
      <c r="B11" s="243"/>
      <c r="C11" s="243"/>
      <c r="D11" s="244"/>
      <c r="E11" s="244"/>
      <c r="F11" s="244"/>
      <c r="G11" s="244"/>
      <c r="H11" s="244"/>
      <c r="I11" s="244"/>
      <c r="J11" s="244"/>
      <c r="K11" s="244"/>
      <c r="L11" s="244"/>
      <c r="M11" s="244"/>
      <c r="N11" s="244"/>
      <c r="O11" s="244"/>
      <c r="P11" s="244"/>
      <c r="Q11" s="244"/>
      <c r="R11" s="229" t="s">
        <v>285</v>
      </c>
      <c r="S11" s="244" t="s">
        <v>286</v>
      </c>
      <c r="T11" s="244"/>
      <c r="U11" s="244"/>
      <c r="V11" s="244"/>
      <c r="W11" s="244"/>
      <c r="X11" s="244"/>
      <c r="Y11" s="244"/>
      <c r="Z11" s="244"/>
      <c r="AA11" s="244"/>
      <c r="AB11" s="244"/>
      <c r="AC11" s="244"/>
      <c r="AD11" s="244"/>
      <c r="AE11" s="245" t="s">
        <v>287</v>
      </c>
      <c r="AF11" s="219" t="s">
        <v>286</v>
      </c>
    </row>
    <row r="12" spans="1:42" x14ac:dyDescent="0.25">
      <c r="A12" s="239"/>
      <c r="B12" s="246">
        <f>+B3+B4+B5+B6+B7+B8+B9+B10</f>
        <v>77</v>
      </c>
      <c r="C12" s="241">
        <f t="shared" si="1"/>
        <v>1</v>
      </c>
      <c r="D12" s="223"/>
      <c r="E12" s="223"/>
      <c r="F12" s="152"/>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42"/>
    </row>
    <row r="13" spans="1:42" ht="30" x14ac:dyDescent="0.25">
      <c r="A13" s="247" t="s">
        <v>229</v>
      </c>
      <c r="B13" s="240"/>
      <c r="C13" s="240"/>
      <c r="D13" s="223"/>
      <c r="E13" s="223"/>
      <c r="F13" s="152"/>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42"/>
    </row>
    <row r="14" spans="1:42" x14ac:dyDescent="0.25">
      <c r="A14" s="239" t="s">
        <v>230</v>
      </c>
      <c r="B14" s="240">
        <f>SUM(D14:AO14)</f>
        <v>23</v>
      </c>
      <c r="C14" s="241">
        <f>SUM(B14/B$20)</f>
        <v>0.40350877192982454</v>
      </c>
      <c r="D14" s="223">
        <v>1</v>
      </c>
      <c r="E14" s="223">
        <v>1</v>
      </c>
      <c r="F14" s="152">
        <v>1</v>
      </c>
      <c r="G14" s="223"/>
      <c r="H14" s="223">
        <v>1</v>
      </c>
      <c r="I14" s="223"/>
      <c r="J14" s="223">
        <v>1</v>
      </c>
      <c r="K14" s="223"/>
      <c r="L14" s="223">
        <v>1</v>
      </c>
      <c r="M14" s="223">
        <v>1</v>
      </c>
      <c r="N14" s="223">
        <v>1</v>
      </c>
      <c r="O14" s="223">
        <v>1</v>
      </c>
      <c r="P14" s="223"/>
      <c r="Q14" s="223"/>
      <c r="R14" s="223">
        <v>1</v>
      </c>
      <c r="S14" s="223">
        <v>1</v>
      </c>
      <c r="T14" s="223">
        <v>1</v>
      </c>
      <c r="U14" s="223">
        <v>1</v>
      </c>
      <c r="V14" s="223">
        <v>1</v>
      </c>
      <c r="W14" s="223">
        <v>1</v>
      </c>
      <c r="X14" s="223">
        <v>1</v>
      </c>
      <c r="Y14" s="223">
        <v>1</v>
      </c>
      <c r="Z14" s="223">
        <v>1</v>
      </c>
      <c r="AA14" s="223">
        <v>1</v>
      </c>
      <c r="AB14" s="223">
        <v>1</v>
      </c>
      <c r="AC14" s="223">
        <v>1</v>
      </c>
      <c r="AD14" s="223">
        <v>1</v>
      </c>
      <c r="AE14" s="242">
        <v>1</v>
      </c>
    </row>
    <row r="15" spans="1:42" x14ac:dyDescent="0.25">
      <c r="A15" s="239" t="s">
        <v>231</v>
      </c>
      <c r="B15" s="240">
        <f>SUM(D15:AO15)</f>
        <v>16</v>
      </c>
      <c r="C15" s="241">
        <f t="shared" ref="C15:C20" si="2">SUM(B15/B$20)</f>
        <v>0.2807017543859649</v>
      </c>
      <c r="D15" s="223">
        <v>1</v>
      </c>
      <c r="E15" s="223">
        <v>1</v>
      </c>
      <c r="F15" s="152"/>
      <c r="G15" s="223">
        <v>1</v>
      </c>
      <c r="H15" s="223"/>
      <c r="I15" s="223"/>
      <c r="J15" s="223">
        <v>1</v>
      </c>
      <c r="K15" s="223">
        <v>1</v>
      </c>
      <c r="L15" s="223">
        <v>1</v>
      </c>
      <c r="M15" s="223">
        <v>1</v>
      </c>
      <c r="N15" s="223">
        <v>1</v>
      </c>
      <c r="O15" s="223">
        <v>1</v>
      </c>
      <c r="P15" s="223">
        <v>1</v>
      </c>
      <c r="Q15" s="223"/>
      <c r="R15" s="223">
        <v>1</v>
      </c>
      <c r="S15" s="223"/>
      <c r="T15" s="223"/>
      <c r="U15" s="223">
        <v>1</v>
      </c>
      <c r="V15" s="223"/>
      <c r="W15" s="223">
        <v>1</v>
      </c>
      <c r="X15" s="223"/>
      <c r="Y15" s="223">
        <v>1</v>
      </c>
      <c r="Z15" s="223"/>
      <c r="AA15" s="223"/>
      <c r="AB15" s="223">
        <v>1</v>
      </c>
      <c r="AC15" s="223"/>
      <c r="AD15" s="223">
        <v>1</v>
      </c>
      <c r="AE15" s="242"/>
    </row>
    <row r="16" spans="1:42" x14ac:dyDescent="0.25">
      <c r="A16" s="239" t="s">
        <v>232</v>
      </c>
      <c r="B16" s="240">
        <f>SUM(D16:AO16)</f>
        <v>6</v>
      </c>
      <c r="C16" s="241">
        <f t="shared" si="2"/>
        <v>0.10526315789473684</v>
      </c>
      <c r="D16" s="223">
        <v>1</v>
      </c>
      <c r="E16" s="223">
        <v>1</v>
      </c>
      <c r="F16" s="152"/>
      <c r="G16" s="223"/>
      <c r="H16" s="223"/>
      <c r="I16" s="223"/>
      <c r="J16" s="223">
        <v>1</v>
      </c>
      <c r="K16" s="223"/>
      <c r="L16" s="223"/>
      <c r="M16" s="223"/>
      <c r="N16" s="223"/>
      <c r="O16" s="223"/>
      <c r="P16" s="223"/>
      <c r="Q16" s="223">
        <v>1</v>
      </c>
      <c r="R16" s="223"/>
      <c r="S16" s="223"/>
      <c r="T16" s="223"/>
      <c r="U16" s="223"/>
      <c r="V16" s="223"/>
      <c r="W16" s="223">
        <v>1</v>
      </c>
      <c r="X16" s="223"/>
      <c r="Y16" s="223"/>
      <c r="Z16" s="223"/>
      <c r="AA16" s="223"/>
      <c r="AB16" s="223"/>
      <c r="AC16" s="223"/>
      <c r="AD16" s="223"/>
      <c r="AE16" s="242">
        <v>1</v>
      </c>
    </row>
    <row r="17" spans="1:41" x14ac:dyDescent="0.25">
      <c r="A17" s="239" t="s">
        <v>233</v>
      </c>
      <c r="B17" s="240">
        <f>SUM(D17:AO17)</f>
        <v>6</v>
      </c>
      <c r="C17" s="241">
        <f t="shared" si="2"/>
        <v>0.10526315789473684</v>
      </c>
      <c r="D17" s="223">
        <v>1</v>
      </c>
      <c r="E17" s="223">
        <v>1</v>
      </c>
      <c r="F17" s="152"/>
      <c r="G17" s="223"/>
      <c r="H17" s="223"/>
      <c r="I17" s="223"/>
      <c r="J17" s="223">
        <v>1</v>
      </c>
      <c r="K17" s="223"/>
      <c r="L17" s="223">
        <v>1</v>
      </c>
      <c r="M17" s="223"/>
      <c r="N17" s="223"/>
      <c r="O17" s="223"/>
      <c r="P17" s="223"/>
      <c r="Q17" s="223"/>
      <c r="R17" s="223"/>
      <c r="S17" s="223"/>
      <c r="T17" s="223"/>
      <c r="U17" s="223"/>
      <c r="V17" s="223"/>
      <c r="W17" s="223">
        <v>1</v>
      </c>
      <c r="X17" s="223"/>
      <c r="Y17" s="223"/>
      <c r="Z17" s="223"/>
      <c r="AA17" s="223"/>
      <c r="AB17" s="223"/>
      <c r="AC17" s="223"/>
      <c r="AD17" s="223"/>
      <c r="AE17" s="242">
        <v>1</v>
      </c>
    </row>
    <row r="18" spans="1:41" x14ac:dyDescent="0.25">
      <c r="A18" s="239" t="s">
        <v>234</v>
      </c>
      <c r="B18" s="240">
        <f>SUM(D18:AO18)</f>
        <v>6</v>
      </c>
      <c r="C18" s="241">
        <f t="shared" si="2"/>
        <v>0.10526315789473684</v>
      </c>
      <c r="D18" s="223">
        <v>1</v>
      </c>
      <c r="E18" s="223">
        <v>1</v>
      </c>
      <c r="F18" s="152"/>
      <c r="G18" s="223"/>
      <c r="H18" s="223"/>
      <c r="I18" s="223">
        <v>1</v>
      </c>
      <c r="J18" s="223"/>
      <c r="K18" s="223"/>
      <c r="L18" s="223">
        <v>1</v>
      </c>
      <c r="M18" s="223">
        <v>1</v>
      </c>
      <c r="N18" s="223"/>
      <c r="O18" s="223"/>
      <c r="P18" s="223"/>
      <c r="Q18" s="223"/>
      <c r="R18" s="223"/>
      <c r="S18" s="223"/>
      <c r="T18" s="223"/>
      <c r="U18" s="223"/>
      <c r="V18" s="223"/>
      <c r="W18" s="223"/>
      <c r="X18" s="223"/>
      <c r="Y18" s="223"/>
      <c r="Z18" s="223"/>
      <c r="AA18" s="223"/>
      <c r="AB18" s="223"/>
      <c r="AC18" s="223"/>
      <c r="AD18" s="223"/>
      <c r="AE18" s="242">
        <v>1</v>
      </c>
    </row>
    <row r="19" spans="1:41" x14ac:dyDescent="0.25">
      <c r="A19" s="239" t="s">
        <v>228</v>
      </c>
      <c r="B19" s="240"/>
      <c r="C19" s="241"/>
      <c r="D19" s="223"/>
      <c r="E19" s="223"/>
      <c r="F19" s="152"/>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42"/>
    </row>
    <row r="20" spans="1:41" x14ac:dyDescent="0.25">
      <c r="A20" s="239"/>
      <c r="B20" s="246">
        <f>+B14+B15+B16+B17+B18</f>
        <v>57</v>
      </c>
      <c r="C20" s="241">
        <f t="shared" si="2"/>
        <v>1</v>
      </c>
      <c r="D20" s="223"/>
      <c r="E20" s="223"/>
      <c r="F20" s="152"/>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42"/>
    </row>
    <row r="21" spans="1:41" ht="45" x14ac:dyDescent="0.25">
      <c r="A21" s="247" t="s">
        <v>244</v>
      </c>
      <c r="B21" s="240"/>
      <c r="C21" s="240"/>
      <c r="D21" s="223"/>
      <c r="E21" s="223"/>
      <c r="F21" s="152"/>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42"/>
    </row>
    <row r="22" spans="1:41" x14ac:dyDescent="0.25">
      <c r="A22" s="239" t="s">
        <v>236</v>
      </c>
      <c r="B22" s="240">
        <f>SUM(D22:AO22)</f>
        <v>5</v>
      </c>
      <c r="C22" s="241">
        <f>SUM(B22/B$26)</f>
        <v>0.16129032258064516</v>
      </c>
      <c r="D22" s="223">
        <v>1</v>
      </c>
      <c r="E22" s="223"/>
      <c r="F22" s="152"/>
      <c r="G22" s="223"/>
      <c r="H22" s="223"/>
      <c r="I22" s="223"/>
      <c r="J22" s="223"/>
      <c r="K22" s="223"/>
      <c r="L22" s="223"/>
      <c r="M22" s="223"/>
      <c r="N22" s="223">
        <v>1</v>
      </c>
      <c r="O22" s="223"/>
      <c r="P22" s="223"/>
      <c r="Q22" s="223"/>
      <c r="R22" s="223"/>
      <c r="S22" s="223"/>
      <c r="T22" s="223"/>
      <c r="U22" s="223">
        <v>1</v>
      </c>
      <c r="V22" s="223"/>
      <c r="W22" s="223"/>
      <c r="X22" s="223"/>
      <c r="Y22" s="223"/>
      <c r="Z22" s="223">
        <v>1</v>
      </c>
      <c r="AA22" s="223"/>
      <c r="AB22" s="223"/>
      <c r="AC22" s="223"/>
      <c r="AD22" s="223">
        <v>1</v>
      </c>
      <c r="AE22" s="242"/>
    </row>
    <row r="23" spans="1:41" x14ac:dyDescent="0.25">
      <c r="A23" s="239" t="s">
        <v>237</v>
      </c>
      <c r="B23" s="240">
        <f>SUM(D23:AO23)</f>
        <v>8</v>
      </c>
      <c r="C23" s="241">
        <f t="shared" ref="C23:C26" si="3">SUM(B23/B$26)</f>
        <v>0.25806451612903225</v>
      </c>
      <c r="D23" s="223">
        <v>1</v>
      </c>
      <c r="E23" s="223"/>
      <c r="F23" s="152"/>
      <c r="G23" s="223">
        <v>1</v>
      </c>
      <c r="H23" s="223"/>
      <c r="I23" s="223">
        <v>1</v>
      </c>
      <c r="J23" s="223"/>
      <c r="K23" s="223"/>
      <c r="L23" s="223"/>
      <c r="M23" s="223">
        <v>1</v>
      </c>
      <c r="N23" s="223"/>
      <c r="O23" s="223"/>
      <c r="P23" s="223"/>
      <c r="Q23" s="223">
        <v>1</v>
      </c>
      <c r="R23" s="223"/>
      <c r="S23" s="223"/>
      <c r="T23" s="223"/>
      <c r="U23" s="223"/>
      <c r="V23" s="223"/>
      <c r="W23" s="223">
        <v>1</v>
      </c>
      <c r="X23" s="223"/>
      <c r="Y23" s="223"/>
      <c r="Z23" s="223"/>
      <c r="AA23" s="223">
        <v>1</v>
      </c>
      <c r="AB23" s="223"/>
      <c r="AC23" s="223">
        <v>1</v>
      </c>
      <c r="AD23" s="223"/>
      <c r="AE23" s="242"/>
    </row>
    <row r="24" spans="1:41" x14ac:dyDescent="0.25">
      <c r="A24" s="239" t="s">
        <v>238</v>
      </c>
      <c r="B24" s="240">
        <f>SUM(D24:AO24)</f>
        <v>4</v>
      </c>
      <c r="C24" s="241">
        <f t="shared" si="3"/>
        <v>0.12903225806451613</v>
      </c>
      <c r="D24" s="223">
        <v>1</v>
      </c>
      <c r="E24" s="223">
        <v>1</v>
      </c>
      <c r="F24" s="152">
        <v>1</v>
      </c>
      <c r="G24" s="223"/>
      <c r="H24" s="223"/>
      <c r="I24" s="223"/>
      <c r="J24" s="223"/>
      <c r="K24" s="223"/>
      <c r="L24" s="223"/>
      <c r="M24" s="223"/>
      <c r="N24" s="223"/>
      <c r="O24" s="223"/>
      <c r="P24" s="223"/>
      <c r="Q24" s="223"/>
      <c r="R24" s="223"/>
      <c r="S24" s="223"/>
      <c r="T24" s="223"/>
      <c r="U24" s="223"/>
      <c r="V24" s="223">
        <v>1</v>
      </c>
      <c r="W24" s="223"/>
      <c r="X24" s="223"/>
      <c r="Y24" s="223"/>
      <c r="Z24" s="223"/>
      <c r="AA24" s="223"/>
      <c r="AB24" s="223"/>
      <c r="AC24" s="223"/>
      <c r="AD24" s="223"/>
      <c r="AE24" s="242"/>
    </row>
    <row r="25" spans="1:41" x14ac:dyDescent="0.25">
      <c r="A25" s="239" t="s">
        <v>239</v>
      </c>
      <c r="B25" s="240">
        <f>SUM(D25:AO25)</f>
        <v>14</v>
      </c>
      <c r="C25" s="241">
        <f t="shared" si="3"/>
        <v>0.45161290322580644</v>
      </c>
      <c r="D25" s="223">
        <v>1</v>
      </c>
      <c r="E25" s="223"/>
      <c r="F25" s="152"/>
      <c r="G25" s="223"/>
      <c r="H25" s="223">
        <v>1</v>
      </c>
      <c r="I25" s="223"/>
      <c r="J25" s="223">
        <v>1</v>
      </c>
      <c r="K25" s="223">
        <v>1</v>
      </c>
      <c r="L25" s="223">
        <v>1</v>
      </c>
      <c r="M25" s="223"/>
      <c r="N25" s="223"/>
      <c r="O25" s="223">
        <v>1</v>
      </c>
      <c r="P25" s="223">
        <v>1</v>
      </c>
      <c r="Q25" s="223"/>
      <c r="R25" s="223">
        <v>1</v>
      </c>
      <c r="S25" s="223">
        <v>1</v>
      </c>
      <c r="T25" s="223">
        <v>1</v>
      </c>
      <c r="U25" s="223"/>
      <c r="V25" s="223"/>
      <c r="W25" s="223"/>
      <c r="X25" s="223">
        <v>1</v>
      </c>
      <c r="Y25" s="223">
        <v>1</v>
      </c>
      <c r="Z25" s="223"/>
      <c r="AA25" s="223"/>
      <c r="AB25" s="223">
        <v>1</v>
      </c>
      <c r="AC25" s="223"/>
      <c r="AD25" s="223"/>
      <c r="AE25" s="242">
        <v>1</v>
      </c>
    </row>
    <row r="26" spans="1:41" x14ac:dyDescent="0.25">
      <c r="A26" s="239"/>
      <c r="B26" s="246">
        <f>+B22+B23+B24+B25</f>
        <v>31</v>
      </c>
      <c r="C26" s="241">
        <f t="shared" si="3"/>
        <v>1</v>
      </c>
      <c r="D26" s="223"/>
      <c r="E26" s="223"/>
      <c r="F26" s="152"/>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42"/>
    </row>
    <row r="27" spans="1:41" ht="30" x14ac:dyDescent="0.25">
      <c r="A27" s="247" t="s">
        <v>240</v>
      </c>
      <c r="B27" s="240"/>
      <c r="C27" s="240"/>
      <c r="D27" s="223"/>
      <c r="E27" s="223"/>
      <c r="F27" s="152"/>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42"/>
    </row>
    <row r="28" spans="1:41" x14ac:dyDescent="0.25">
      <c r="A28" s="239" t="s">
        <v>241</v>
      </c>
      <c r="B28" s="240">
        <f>SUM(D28:AO28)</f>
        <v>19</v>
      </c>
      <c r="C28" s="241">
        <f>SUM(B28/B$31)</f>
        <v>0.6785714285714286</v>
      </c>
      <c r="D28" s="223"/>
      <c r="E28" s="223"/>
      <c r="F28" s="152">
        <v>1</v>
      </c>
      <c r="G28" s="223">
        <v>1</v>
      </c>
      <c r="H28" s="223">
        <v>1</v>
      </c>
      <c r="I28" s="223">
        <v>1</v>
      </c>
      <c r="J28" s="223"/>
      <c r="K28" s="223">
        <v>1</v>
      </c>
      <c r="L28" s="223"/>
      <c r="M28" s="223"/>
      <c r="N28" s="223">
        <v>1</v>
      </c>
      <c r="O28" s="223">
        <v>1</v>
      </c>
      <c r="P28" s="223">
        <v>1</v>
      </c>
      <c r="Q28" s="223">
        <v>1</v>
      </c>
      <c r="R28" s="223"/>
      <c r="S28" s="223">
        <v>1</v>
      </c>
      <c r="T28" s="223">
        <v>1</v>
      </c>
      <c r="U28" s="223">
        <v>1</v>
      </c>
      <c r="V28" s="223">
        <v>1</v>
      </c>
      <c r="W28" s="223">
        <v>1</v>
      </c>
      <c r="X28" s="223"/>
      <c r="Y28" s="223">
        <v>1</v>
      </c>
      <c r="Z28" s="223">
        <v>1</v>
      </c>
      <c r="AA28" s="223">
        <v>1</v>
      </c>
      <c r="AB28" s="223">
        <v>1</v>
      </c>
      <c r="AC28" s="223">
        <v>1</v>
      </c>
      <c r="AD28" s="223"/>
      <c r="AE28" s="242"/>
    </row>
    <row r="29" spans="1:41" x14ac:dyDescent="0.25">
      <c r="A29" s="239" t="s">
        <v>242</v>
      </c>
      <c r="B29" s="240">
        <f>SUM(D29:AO29)</f>
        <v>9</v>
      </c>
      <c r="C29" s="241">
        <f>SUM(B29/B$31)</f>
        <v>0.32142857142857145</v>
      </c>
      <c r="D29" s="223">
        <v>1</v>
      </c>
      <c r="E29" s="223">
        <v>1</v>
      </c>
      <c r="F29" s="152"/>
      <c r="G29" s="223"/>
      <c r="H29" s="223"/>
      <c r="I29" s="223"/>
      <c r="J29" s="223">
        <v>1</v>
      </c>
      <c r="K29" s="223"/>
      <c r="L29" s="223">
        <v>1</v>
      </c>
      <c r="M29" s="223">
        <v>1</v>
      </c>
      <c r="N29" s="223"/>
      <c r="O29" s="223"/>
      <c r="P29" s="223"/>
      <c r="Q29" s="223"/>
      <c r="R29" s="223">
        <v>1</v>
      </c>
      <c r="S29" s="223"/>
      <c r="T29" s="223"/>
      <c r="U29" s="223"/>
      <c r="V29" s="223"/>
      <c r="W29" s="223"/>
      <c r="X29" s="223">
        <v>1</v>
      </c>
      <c r="Y29" s="223"/>
      <c r="Z29" s="223"/>
      <c r="AA29" s="223"/>
      <c r="AB29" s="223"/>
      <c r="AC29" s="223"/>
      <c r="AD29" s="223">
        <v>1</v>
      </c>
      <c r="AE29" s="242">
        <v>1</v>
      </c>
    </row>
    <row r="30" spans="1:41" s="220" customFormat="1" ht="89.25" customHeight="1" x14ac:dyDescent="0.25">
      <c r="A30" s="239" t="s">
        <v>245</v>
      </c>
      <c r="B30" s="243"/>
      <c r="C30" s="243"/>
      <c r="D30" s="229"/>
      <c r="E30" s="229"/>
      <c r="F30" s="229"/>
      <c r="G30" s="229"/>
      <c r="H30" s="229"/>
      <c r="I30" s="229"/>
      <c r="J30" s="229"/>
      <c r="K30" s="244"/>
      <c r="L30" s="229" t="s">
        <v>288</v>
      </c>
      <c r="M30" s="229" t="s">
        <v>289</v>
      </c>
      <c r="N30" s="229" t="s">
        <v>290</v>
      </c>
      <c r="O30" s="229" t="s">
        <v>286</v>
      </c>
      <c r="P30" s="229"/>
      <c r="Q30" s="229"/>
      <c r="R30" s="229"/>
      <c r="S30" s="229"/>
      <c r="T30" s="229"/>
      <c r="U30" s="229"/>
      <c r="V30" s="229"/>
      <c r="W30" s="229"/>
      <c r="X30" s="229" t="s">
        <v>291</v>
      </c>
      <c r="Y30" s="229" t="s">
        <v>286</v>
      </c>
      <c r="Z30" s="229"/>
      <c r="AA30" s="229"/>
      <c r="AB30" s="229"/>
      <c r="AC30" s="229"/>
      <c r="AD30" s="229" t="s">
        <v>292</v>
      </c>
      <c r="AE30" s="248" t="s">
        <v>286</v>
      </c>
      <c r="AF30" s="219"/>
      <c r="AG30" s="219"/>
      <c r="AH30" s="219"/>
      <c r="AI30" s="219"/>
      <c r="AJ30" s="219"/>
      <c r="AK30" s="219"/>
      <c r="AL30" s="219"/>
      <c r="AM30" s="219"/>
      <c r="AN30" s="219"/>
      <c r="AO30" s="219"/>
    </row>
    <row r="31" spans="1:41" ht="30" customHeight="1" thickBot="1" x14ac:dyDescent="0.3">
      <c r="A31" s="249"/>
      <c r="B31" s="250">
        <f>+B28+B29</f>
        <v>28</v>
      </c>
      <c r="C31" s="251">
        <v>1</v>
      </c>
      <c r="D31" s="252"/>
      <c r="E31" s="252"/>
      <c r="F31" s="161"/>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D1" zoomScale="80" zoomScaleNormal="80" zoomScaleSheetLayoutView="110" workbookViewId="0">
      <pane ySplit="2" topLeftCell="A3" activePane="bottomLeft" state="frozen"/>
      <selection pane="bottomLeft" activeCell="K5" sqref="K5"/>
    </sheetView>
  </sheetViews>
  <sheetFormatPr baseColWidth="10" defaultColWidth="11.42578125" defaultRowHeight="15" x14ac:dyDescent="0.25"/>
  <cols>
    <col min="1" max="1" width="5.5703125" style="4" customWidth="1"/>
    <col min="2" max="2" width="22.28515625" style="4" customWidth="1"/>
    <col min="3" max="3" width="23" style="4" customWidth="1"/>
    <col min="4" max="4" width="27.7109375" style="4" customWidth="1"/>
    <col min="5" max="5" width="27" style="4" customWidth="1"/>
    <col min="6" max="6" width="34" style="4" customWidth="1"/>
    <col min="7" max="7" width="30.5703125" style="8" customWidth="1"/>
    <col min="8" max="8" width="21" style="4" customWidth="1"/>
    <col min="9" max="9" width="22.140625" style="4" customWidth="1"/>
    <col min="10" max="10" width="31.85546875" style="4" customWidth="1"/>
    <col min="11" max="11" width="96.42578125" style="4" customWidth="1"/>
    <col min="12" max="16384" width="11.42578125" style="4"/>
  </cols>
  <sheetData>
    <row r="1" spans="1:11" s="7" customFormat="1" ht="21.75" customHeight="1" thickBot="1" x14ac:dyDescent="0.3">
      <c r="A1" s="263" t="s">
        <v>18</v>
      </c>
      <c r="B1" s="263"/>
      <c r="C1" s="263"/>
      <c r="D1" s="263"/>
      <c r="E1" s="263"/>
      <c r="F1" s="263"/>
      <c r="G1" s="263"/>
      <c r="H1" s="263"/>
      <c r="I1" s="263"/>
      <c r="J1" s="263"/>
    </row>
    <row r="2" spans="1:11" s="5" customFormat="1" ht="62.25" customHeight="1" thickBot="1" x14ac:dyDescent="0.3">
      <c r="A2" s="119" t="s">
        <v>154</v>
      </c>
      <c r="B2" s="120" t="s">
        <v>27</v>
      </c>
      <c r="C2" s="120" t="s">
        <v>19</v>
      </c>
      <c r="D2" s="120" t="s">
        <v>20</v>
      </c>
      <c r="E2" s="120" t="s">
        <v>21</v>
      </c>
      <c r="F2" s="120" t="s">
        <v>22</v>
      </c>
      <c r="G2" s="121" t="s">
        <v>23</v>
      </c>
      <c r="H2" s="120" t="s">
        <v>24</v>
      </c>
      <c r="I2" s="120" t="s">
        <v>72</v>
      </c>
      <c r="J2" s="124" t="s">
        <v>139</v>
      </c>
      <c r="K2" s="205" t="s">
        <v>200</v>
      </c>
    </row>
    <row r="3" spans="1:11" s="37" customFormat="1" ht="409.5" customHeight="1" x14ac:dyDescent="0.25">
      <c r="A3" s="122">
        <v>1</v>
      </c>
      <c r="B3" s="123" t="s">
        <v>70</v>
      </c>
      <c r="C3" s="123" t="s">
        <v>17</v>
      </c>
      <c r="D3" s="209" t="s">
        <v>71</v>
      </c>
      <c r="E3" s="209" t="s">
        <v>73</v>
      </c>
      <c r="F3" s="210" t="s">
        <v>74</v>
      </c>
      <c r="G3" s="211" t="s">
        <v>102</v>
      </c>
      <c r="H3" s="210" t="s">
        <v>32</v>
      </c>
      <c r="I3" s="212">
        <v>43615</v>
      </c>
      <c r="J3" s="213" t="s">
        <v>143</v>
      </c>
      <c r="K3" s="213" t="s">
        <v>214</v>
      </c>
    </row>
    <row r="4" spans="1:11" x14ac:dyDescent="0.25">
      <c r="G4" s="4"/>
    </row>
    <row r="5" spans="1:11" x14ac:dyDescent="0.25">
      <c r="G5" s="4"/>
    </row>
    <row r="6" spans="1:11" x14ac:dyDescent="0.25">
      <c r="G6" s="4"/>
    </row>
    <row r="7" spans="1:11" x14ac:dyDescent="0.25">
      <c r="G7" s="4"/>
    </row>
    <row r="8" spans="1:11" x14ac:dyDescent="0.25">
      <c r="G8" s="4"/>
    </row>
    <row r="9" spans="1:11" x14ac:dyDescent="0.25">
      <c r="G9" s="4"/>
    </row>
    <row r="10" spans="1:11" x14ac:dyDescent="0.25">
      <c r="G10" s="4"/>
    </row>
    <row r="11" spans="1:11" x14ac:dyDescent="0.25">
      <c r="G11" s="4"/>
    </row>
    <row r="12" spans="1:11" x14ac:dyDescent="0.25">
      <c r="G12" s="4"/>
    </row>
    <row r="13" spans="1:11" x14ac:dyDescent="0.25">
      <c r="G13" s="4"/>
    </row>
    <row r="14" spans="1:11" x14ac:dyDescent="0.25">
      <c r="G14" s="4"/>
    </row>
    <row r="15" spans="1:11" x14ac:dyDescent="0.25">
      <c r="G15" s="4"/>
    </row>
    <row r="16" spans="1:11" x14ac:dyDescent="0.25">
      <c r="G16" s="4"/>
    </row>
    <row r="17" spans="7:7" x14ac:dyDescent="0.25">
      <c r="G17" s="4"/>
    </row>
    <row r="18" spans="7:7" x14ac:dyDescent="0.25">
      <c r="G18" s="4"/>
    </row>
    <row r="19" spans="7:7" x14ac:dyDescent="0.25">
      <c r="G19" s="4"/>
    </row>
    <row r="20" spans="7:7" x14ac:dyDescent="0.25">
      <c r="G20" s="4"/>
    </row>
    <row r="21" spans="7:7" x14ac:dyDescent="0.25">
      <c r="G21" s="4"/>
    </row>
    <row r="22" spans="7:7" x14ac:dyDescent="0.25">
      <c r="G22" s="4"/>
    </row>
    <row r="23" spans="7:7" x14ac:dyDescent="0.25">
      <c r="G23" s="4"/>
    </row>
    <row r="24" spans="7:7" x14ac:dyDescent="0.25">
      <c r="G24" s="4"/>
    </row>
    <row r="25" spans="7:7" x14ac:dyDescent="0.25">
      <c r="G25" s="4"/>
    </row>
    <row r="26" spans="7:7" x14ac:dyDescent="0.25">
      <c r="G26" s="4"/>
    </row>
  </sheetData>
  <mergeCells count="1">
    <mergeCell ref="A1:J1"/>
  </mergeCells>
  <pageMargins left="0.7" right="0.7" top="0.75" bottom="0.75" header="0.3" footer="0.3"/>
  <pageSetup paperSize="9" scale="42"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topLeftCell="A4" zoomScale="60" zoomScaleNormal="60" workbookViewId="0">
      <selection activeCell="C5" sqref="C5"/>
    </sheetView>
  </sheetViews>
  <sheetFormatPr baseColWidth="10" defaultColWidth="11.42578125" defaultRowHeight="21" x14ac:dyDescent="0.25"/>
  <cols>
    <col min="1" max="1" width="31.42578125" style="4" customWidth="1"/>
    <col min="2" max="2" width="68.85546875" style="4" customWidth="1"/>
    <col min="3" max="3" width="72" style="4" customWidth="1"/>
    <col min="4" max="4" width="24" style="30" hidden="1" customWidth="1"/>
    <col min="5" max="5" width="15.5703125" style="30" hidden="1" customWidth="1"/>
    <col min="6" max="6" width="21" style="30" hidden="1" customWidth="1"/>
    <col min="7" max="7" width="17" style="30" hidden="1" customWidth="1"/>
    <col min="8" max="8" width="23.85546875" style="4" hidden="1" customWidth="1"/>
    <col min="9" max="9" width="21" style="75" hidden="1" customWidth="1"/>
    <col min="10" max="10" width="19" style="75" hidden="1" customWidth="1"/>
    <col min="11" max="11" width="21.42578125" style="75" hidden="1" customWidth="1"/>
    <col min="12" max="12" width="27.42578125" style="8" hidden="1" customWidth="1"/>
    <col min="13" max="13" width="62.85546875" style="4" customWidth="1"/>
    <col min="14" max="14" width="90.140625" style="4" customWidth="1"/>
    <col min="15" max="15" width="11.42578125" style="4"/>
    <col min="16" max="16" width="26" style="4" customWidth="1"/>
    <col min="17" max="16384" width="11.42578125" style="4"/>
  </cols>
  <sheetData>
    <row r="1" spans="1:14" s="36" customFormat="1" ht="36.75" customHeight="1" thickBot="1" x14ac:dyDescent="0.3">
      <c r="A1" s="264" t="s">
        <v>126</v>
      </c>
      <c r="B1" s="265"/>
      <c r="C1" s="265"/>
      <c r="D1" s="265"/>
      <c r="E1" s="265"/>
      <c r="F1" s="265"/>
      <c r="G1" s="265"/>
      <c r="H1" s="265"/>
      <c r="I1" s="265"/>
      <c r="J1" s="265"/>
      <c r="K1" s="265"/>
      <c r="L1" s="265"/>
      <c r="M1" s="265"/>
    </row>
    <row r="2" spans="1:14" s="36" customFormat="1" ht="135.75" customHeight="1" thickBot="1" x14ac:dyDescent="0.3">
      <c r="A2" s="38" t="s">
        <v>219</v>
      </c>
      <c r="B2" s="76" t="s">
        <v>75</v>
      </c>
      <c r="C2" s="142" t="s">
        <v>127</v>
      </c>
      <c r="D2" s="149" t="s">
        <v>157</v>
      </c>
      <c r="E2" s="77" t="s">
        <v>158</v>
      </c>
      <c r="F2" s="78" t="s">
        <v>159</v>
      </c>
      <c r="G2" s="77" t="s">
        <v>160</v>
      </c>
      <c r="H2" s="142" t="s">
        <v>129</v>
      </c>
      <c r="I2" s="185" t="s">
        <v>161</v>
      </c>
      <c r="J2" s="78" t="s">
        <v>162</v>
      </c>
      <c r="K2" s="77" t="s">
        <v>163</v>
      </c>
      <c r="L2" s="150" t="s">
        <v>72</v>
      </c>
      <c r="M2" s="144" t="s">
        <v>144</v>
      </c>
      <c r="N2" s="144" t="s">
        <v>201</v>
      </c>
    </row>
    <row r="3" spans="1:14" s="12" customFormat="1" ht="256.5" customHeight="1" x14ac:dyDescent="0.25">
      <c r="A3" s="143" t="s">
        <v>113</v>
      </c>
      <c r="B3" s="165" t="s">
        <v>124</v>
      </c>
      <c r="C3" s="169" t="s">
        <v>190</v>
      </c>
      <c r="D3" s="174"/>
      <c r="E3" s="26" t="s">
        <v>86</v>
      </c>
      <c r="F3" s="26"/>
      <c r="G3" s="50"/>
      <c r="H3" s="54" t="s">
        <v>32</v>
      </c>
      <c r="I3" s="186"/>
      <c r="J3" s="67" t="s">
        <v>101</v>
      </c>
      <c r="K3" s="68"/>
      <c r="L3" s="179" t="s">
        <v>136</v>
      </c>
      <c r="M3" s="147" t="s">
        <v>198</v>
      </c>
      <c r="N3" s="147" t="s">
        <v>293</v>
      </c>
    </row>
    <row r="4" spans="1:14" s="12" customFormat="1" ht="90.75" customHeight="1" x14ac:dyDescent="0.25">
      <c r="A4" s="39" t="s">
        <v>112</v>
      </c>
      <c r="B4" s="60" t="s">
        <v>91</v>
      </c>
      <c r="C4" s="169" t="s">
        <v>191</v>
      </c>
      <c r="D4" s="44" t="s">
        <v>86</v>
      </c>
      <c r="E4" s="27"/>
      <c r="F4" s="27"/>
      <c r="G4" s="45"/>
      <c r="H4" s="53" t="s">
        <v>32</v>
      </c>
      <c r="I4" s="187"/>
      <c r="J4" s="69" t="s">
        <v>101</v>
      </c>
      <c r="K4" s="70"/>
      <c r="L4" s="180" t="s">
        <v>136</v>
      </c>
      <c r="M4" s="145" t="s">
        <v>189</v>
      </c>
      <c r="N4" s="145" t="s">
        <v>189</v>
      </c>
    </row>
    <row r="5" spans="1:14" ht="318" customHeight="1" x14ac:dyDescent="0.25">
      <c r="A5" s="57" t="s">
        <v>110</v>
      </c>
      <c r="B5" s="166" t="s">
        <v>78</v>
      </c>
      <c r="C5" s="169" t="s">
        <v>115</v>
      </c>
      <c r="D5" s="46" t="s">
        <v>86</v>
      </c>
      <c r="E5" s="27"/>
      <c r="F5" s="27"/>
      <c r="G5" s="45"/>
      <c r="H5" s="53" t="s">
        <v>32</v>
      </c>
      <c r="I5" s="187"/>
      <c r="J5" s="69" t="s">
        <v>101</v>
      </c>
      <c r="K5" s="70"/>
      <c r="L5" s="180" t="s">
        <v>136</v>
      </c>
      <c r="M5" s="146" t="s">
        <v>178</v>
      </c>
      <c r="N5" s="146" t="s">
        <v>294</v>
      </c>
    </row>
    <row r="6" spans="1:14" ht="237.75" customHeight="1" x14ac:dyDescent="0.25">
      <c r="A6" s="40" t="s">
        <v>223</v>
      </c>
      <c r="B6" s="61" t="s">
        <v>125</v>
      </c>
      <c r="C6" s="58" t="s">
        <v>304</v>
      </c>
      <c r="D6" s="46" t="s">
        <v>86</v>
      </c>
      <c r="E6" s="27"/>
      <c r="F6" s="27"/>
      <c r="G6" s="45"/>
      <c r="H6" s="53" t="s">
        <v>186</v>
      </c>
      <c r="I6" s="187"/>
      <c r="J6" s="69" t="s">
        <v>101</v>
      </c>
      <c r="K6" s="71"/>
      <c r="L6" s="181" t="s">
        <v>94</v>
      </c>
      <c r="M6" s="148" t="s">
        <v>150</v>
      </c>
      <c r="N6" s="148" t="s">
        <v>210</v>
      </c>
    </row>
    <row r="7" spans="1:14" ht="71.25" customHeight="1" x14ac:dyDescent="0.25">
      <c r="A7" s="39" t="s">
        <v>111</v>
      </c>
      <c r="B7" s="60" t="s">
        <v>87</v>
      </c>
      <c r="C7" s="58" t="s">
        <v>95</v>
      </c>
      <c r="D7" s="46"/>
      <c r="E7" s="27" t="s">
        <v>86</v>
      </c>
      <c r="F7" s="27"/>
      <c r="G7" s="45"/>
      <c r="H7" s="53" t="s">
        <v>32</v>
      </c>
      <c r="I7" s="188" t="s">
        <v>101</v>
      </c>
      <c r="J7" s="70"/>
      <c r="K7" s="70"/>
      <c r="L7" s="163" t="s">
        <v>137</v>
      </c>
      <c r="M7" s="145" t="s">
        <v>145</v>
      </c>
      <c r="N7" s="145" t="s">
        <v>206</v>
      </c>
    </row>
    <row r="8" spans="1:14" ht="215.25" customHeight="1" x14ac:dyDescent="0.25">
      <c r="A8" s="40" t="s">
        <v>225</v>
      </c>
      <c r="B8" s="61" t="s">
        <v>116</v>
      </c>
      <c r="C8" s="170" t="s">
        <v>117</v>
      </c>
      <c r="D8" s="46"/>
      <c r="E8" s="27" t="s">
        <v>86</v>
      </c>
      <c r="F8" s="27" t="s">
        <v>86</v>
      </c>
      <c r="G8" s="45"/>
      <c r="H8" s="53" t="s">
        <v>32</v>
      </c>
      <c r="I8" s="187"/>
      <c r="J8" s="69" t="s">
        <v>101</v>
      </c>
      <c r="K8" s="70"/>
      <c r="L8" s="163" t="s">
        <v>136</v>
      </c>
      <c r="M8" s="148" t="s">
        <v>147</v>
      </c>
      <c r="N8" s="148" t="s">
        <v>298</v>
      </c>
    </row>
    <row r="9" spans="1:14" ht="123" customHeight="1" x14ac:dyDescent="0.25">
      <c r="A9" s="40" t="s">
        <v>111</v>
      </c>
      <c r="B9" s="62" t="s">
        <v>88</v>
      </c>
      <c r="C9" s="171" t="s">
        <v>118</v>
      </c>
      <c r="D9" s="46"/>
      <c r="E9" s="27"/>
      <c r="F9" s="27" t="s">
        <v>86</v>
      </c>
      <c r="G9" s="45"/>
      <c r="H9" s="53" t="s">
        <v>32</v>
      </c>
      <c r="I9" s="187"/>
      <c r="J9" s="69" t="s">
        <v>101</v>
      </c>
      <c r="K9" s="69" t="s">
        <v>101</v>
      </c>
      <c r="L9" s="182" t="s">
        <v>93</v>
      </c>
      <c r="M9" s="175" t="s">
        <v>146</v>
      </c>
      <c r="N9" s="148" t="s">
        <v>296</v>
      </c>
    </row>
    <row r="10" spans="1:14" ht="97.5" customHeight="1" thickBot="1" x14ac:dyDescent="0.3">
      <c r="A10" s="41" t="s">
        <v>114</v>
      </c>
      <c r="B10" s="167" t="s">
        <v>89</v>
      </c>
      <c r="C10" s="172" t="s">
        <v>96</v>
      </c>
      <c r="D10" s="47"/>
      <c r="E10" s="29" t="s">
        <v>86</v>
      </c>
      <c r="F10" s="29"/>
      <c r="G10" s="48"/>
      <c r="H10" s="191" t="s">
        <v>32</v>
      </c>
      <c r="I10" s="189"/>
      <c r="J10" s="72" t="s">
        <v>101</v>
      </c>
      <c r="K10" s="73"/>
      <c r="L10" s="183" t="s">
        <v>136</v>
      </c>
      <c r="M10" s="176" t="s">
        <v>148</v>
      </c>
      <c r="N10" s="177" t="s">
        <v>297</v>
      </c>
    </row>
    <row r="11" spans="1:14" ht="365.25" customHeight="1" x14ac:dyDescent="0.25">
      <c r="A11" s="42" t="s">
        <v>112</v>
      </c>
      <c r="B11" s="168" t="s">
        <v>90</v>
      </c>
      <c r="C11" s="173" t="s">
        <v>97</v>
      </c>
      <c r="D11" s="49"/>
      <c r="E11" s="26"/>
      <c r="F11" s="26" t="s">
        <v>86</v>
      </c>
      <c r="G11" s="50"/>
      <c r="H11" s="54" t="s">
        <v>32</v>
      </c>
      <c r="I11" s="190"/>
      <c r="J11" s="74" t="s">
        <v>101</v>
      </c>
      <c r="K11" s="74" t="s">
        <v>101</v>
      </c>
      <c r="L11" s="184" t="s">
        <v>93</v>
      </c>
      <c r="M11" s="177" t="s">
        <v>149</v>
      </c>
      <c r="N11" s="177" t="s">
        <v>277</v>
      </c>
    </row>
    <row r="12" spans="1:14" ht="150" x14ac:dyDescent="0.25">
      <c r="A12" s="39" t="s">
        <v>112</v>
      </c>
      <c r="B12" s="63" t="s">
        <v>92</v>
      </c>
      <c r="C12" s="170" t="s">
        <v>98</v>
      </c>
      <c r="D12" s="46"/>
      <c r="E12" s="27" t="s">
        <v>86</v>
      </c>
      <c r="F12" s="27"/>
      <c r="G12" s="45"/>
      <c r="H12" s="53" t="s">
        <v>32</v>
      </c>
      <c r="I12" s="187"/>
      <c r="J12" s="74" t="s">
        <v>101</v>
      </c>
      <c r="K12" s="70"/>
      <c r="L12" s="163" t="s">
        <v>136</v>
      </c>
      <c r="M12" s="177" t="s">
        <v>276</v>
      </c>
      <c r="N12" s="177" t="s">
        <v>151</v>
      </c>
    </row>
    <row r="13" spans="1:14" ht="290.25" customHeight="1" x14ac:dyDescent="0.25">
      <c r="A13" s="39" t="s">
        <v>229</v>
      </c>
      <c r="B13" s="63" t="s">
        <v>104</v>
      </c>
      <c r="C13" s="58" t="s">
        <v>100</v>
      </c>
      <c r="D13" s="46"/>
      <c r="E13" s="27"/>
      <c r="F13" s="27"/>
      <c r="G13" s="45" t="s">
        <v>101</v>
      </c>
      <c r="H13" s="53" t="s">
        <v>32</v>
      </c>
      <c r="I13" s="187"/>
      <c r="J13" s="71"/>
      <c r="K13" s="69" t="s">
        <v>101</v>
      </c>
      <c r="L13" s="163" t="s">
        <v>93</v>
      </c>
      <c r="M13" s="176" t="s">
        <v>151</v>
      </c>
      <c r="N13" s="176" t="s">
        <v>151</v>
      </c>
    </row>
    <row r="14" spans="1:14" ht="85.5" customHeight="1" thickBot="1" x14ac:dyDescent="0.3">
      <c r="A14" s="43" t="s">
        <v>112</v>
      </c>
      <c r="B14" s="64" t="s">
        <v>187</v>
      </c>
      <c r="C14" s="59" t="s">
        <v>99</v>
      </c>
      <c r="D14" s="51"/>
      <c r="E14" s="28"/>
      <c r="F14" s="28"/>
      <c r="G14" s="52" t="s">
        <v>101</v>
      </c>
      <c r="H14" s="43" t="s">
        <v>184</v>
      </c>
      <c r="I14" s="189"/>
      <c r="J14" s="72" t="s">
        <v>101</v>
      </c>
      <c r="K14" s="72" t="s">
        <v>101</v>
      </c>
      <c r="L14" s="164" t="s">
        <v>93</v>
      </c>
      <c r="M14" s="178" t="s">
        <v>188</v>
      </c>
      <c r="N14" s="178" t="s">
        <v>207</v>
      </c>
    </row>
    <row r="15" spans="1:14" x14ac:dyDescent="0.25">
      <c r="A15" s="92" t="s">
        <v>169</v>
      </c>
      <c r="L15" s="4"/>
    </row>
    <row r="16" spans="1:14" x14ac:dyDescent="0.25">
      <c r="L16" s="4"/>
    </row>
    <row r="17" spans="12:12" x14ac:dyDescent="0.25">
      <c r="L17" s="4"/>
    </row>
    <row r="18" spans="12:12" x14ac:dyDescent="0.25">
      <c r="L18" s="4"/>
    </row>
    <row r="19" spans="12:12" x14ac:dyDescent="0.25">
      <c r="L19" s="4"/>
    </row>
    <row r="20" spans="12:12" x14ac:dyDescent="0.25">
      <c r="L20" s="4"/>
    </row>
    <row r="21" spans="12:12" x14ac:dyDescent="0.25">
      <c r="L21" s="4"/>
    </row>
  </sheetData>
  <mergeCells count="1">
    <mergeCell ref="A1:M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90" zoomScaleNormal="90" workbookViewId="0">
      <selection activeCell="E9" sqref="E9"/>
    </sheetView>
  </sheetViews>
  <sheetFormatPr baseColWidth="10" defaultColWidth="11.42578125" defaultRowHeight="15" x14ac:dyDescent="0.25"/>
  <cols>
    <col min="1" max="1" width="5.28515625" style="23" customWidth="1"/>
    <col min="2" max="2" width="31.28515625" style="2" customWidth="1"/>
    <col min="3" max="3" width="69.7109375" style="2" customWidth="1"/>
    <col min="4" max="4" width="34.7109375" style="2" customWidth="1"/>
    <col min="5" max="5" width="23.85546875" style="2" customWidth="1"/>
    <col min="6" max="6" width="25.5703125" style="3" bestFit="1" customWidth="1"/>
    <col min="7" max="7" width="55.5703125" style="2" customWidth="1"/>
    <col min="8" max="8" width="46.42578125" style="2" customWidth="1"/>
    <col min="9" max="16384" width="11.42578125" style="2"/>
  </cols>
  <sheetData>
    <row r="1" spans="1:8" s="6" customFormat="1" ht="21.75" customHeight="1" thickBot="1" x14ac:dyDescent="0.3">
      <c r="A1" s="266" t="s">
        <v>7</v>
      </c>
      <c r="B1" s="267"/>
      <c r="C1" s="267"/>
      <c r="D1" s="267"/>
      <c r="E1" s="267"/>
      <c r="F1" s="267"/>
      <c r="G1" s="267"/>
    </row>
    <row r="2" spans="1:8" s="5" customFormat="1" ht="56.25" customHeight="1" thickBot="1" x14ac:dyDescent="0.4">
      <c r="A2" s="86" t="s">
        <v>154</v>
      </c>
      <c r="B2" s="87" t="s">
        <v>1</v>
      </c>
      <c r="C2" s="88" t="s">
        <v>3</v>
      </c>
      <c r="D2" s="88" t="s">
        <v>4</v>
      </c>
      <c r="E2" s="88" t="s">
        <v>5</v>
      </c>
      <c r="F2" s="89" t="s">
        <v>6</v>
      </c>
      <c r="G2" s="90" t="s">
        <v>139</v>
      </c>
      <c r="H2" s="90" t="s">
        <v>202</v>
      </c>
    </row>
    <row r="3" spans="1:8" s="5" customFormat="1" ht="51.75" customHeight="1" x14ac:dyDescent="0.25">
      <c r="A3" s="79">
        <v>1</v>
      </c>
      <c r="B3" s="1" t="s">
        <v>50</v>
      </c>
      <c r="C3" s="1" t="s">
        <v>63</v>
      </c>
      <c r="D3" s="1" t="s">
        <v>134</v>
      </c>
      <c r="E3" s="1" t="s">
        <v>61</v>
      </c>
      <c r="F3" s="20" t="s">
        <v>45</v>
      </c>
      <c r="G3" s="81" t="s">
        <v>153</v>
      </c>
      <c r="H3" s="206" t="s">
        <v>208</v>
      </c>
    </row>
    <row r="4" spans="1:8" ht="62.25" customHeight="1" x14ac:dyDescent="0.25">
      <c r="A4" s="80">
        <v>2</v>
      </c>
      <c r="B4" s="1" t="s">
        <v>50</v>
      </c>
      <c r="C4" s="1" t="s">
        <v>51</v>
      </c>
      <c r="D4" s="1" t="s">
        <v>64</v>
      </c>
      <c r="E4" s="1" t="s">
        <v>61</v>
      </c>
      <c r="F4" s="20" t="s">
        <v>65</v>
      </c>
      <c r="G4" s="81" t="s">
        <v>164</v>
      </c>
      <c r="H4" s="1" t="s">
        <v>209</v>
      </c>
    </row>
    <row r="5" spans="1:8" ht="168" customHeight="1" x14ac:dyDescent="0.25">
      <c r="A5" s="80">
        <v>3</v>
      </c>
      <c r="B5" s="1" t="s">
        <v>14</v>
      </c>
      <c r="C5" s="1" t="s">
        <v>59</v>
      </c>
      <c r="D5" s="1" t="s">
        <v>68</v>
      </c>
      <c r="E5" s="1" t="s">
        <v>61</v>
      </c>
      <c r="F5" s="20" t="s">
        <v>45</v>
      </c>
      <c r="G5" s="81" t="s">
        <v>165</v>
      </c>
      <c r="H5" s="1" t="s">
        <v>278</v>
      </c>
    </row>
    <row r="6" spans="1:8" ht="89.25" customHeight="1" x14ac:dyDescent="0.25">
      <c r="A6" s="80">
        <v>4</v>
      </c>
      <c r="B6" s="1" t="s">
        <v>14</v>
      </c>
      <c r="C6" s="1" t="s">
        <v>58</v>
      </c>
      <c r="D6" s="1" t="s">
        <v>62</v>
      </c>
      <c r="E6" s="1" t="s">
        <v>61</v>
      </c>
      <c r="F6" s="20" t="s">
        <v>45</v>
      </c>
      <c r="G6" s="81" t="s">
        <v>166</v>
      </c>
      <c r="H6" s="257" t="s">
        <v>279</v>
      </c>
    </row>
    <row r="7" spans="1:8" ht="76.5" customHeight="1" x14ac:dyDescent="0.25">
      <c r="A7" s="80">
        <v>5</v>
      </c>
      <c r="B7" s="1" t="s">
        <v>15</v>
      </c>
      <c r="C7" s="1" t="s">
        <v>60</v>
      </c>
      <c r="D7" s="1" t="s">
        <v>66</v>
      </c>
      <c r="E7" s="1" t="s">
        <v>135</v>
      </c>
      <c r="F7" s="20" t="s">
        <v>45</v>
      </c>
      <c r="G7" s="81" t="s">
        <v>170</v>
      </c>
      <c r="H7" s="257" t="s">
        <v>170</v>
      </c>
    </row>
    <row r="8" spans="1:8" ht="68.25" customHeight="1" x14ac:dyDescent="0.25">
      <c r="A8" s="82">
        <v>6</v>
      </c>
      <c r="B8" s="83" t="s">
        <v>16</v>
      </c>
      <c r="C8" s="83" t="s">
        <v>167</v>
      </c>
      <c r="D8" s="83" t="s">
        <v>67</v>
      </c>
      <c r="E8" s="83" t="s">
        <v>61</v>
      </c>
      <c r="F8" s="84" t="s">
        <v>45</v>
      </c>
      <c r="G8" s="85" t="s">
        <v>168</v>
      </c>
      <c r="H8" s="258" t="s">
        <v>280</v>
      </c>
    </row>
    <row r="9" spans="1:8" ht="30" x14ac:dyDescent="0.25">
      <c r="A9" s="91" t="s">
        <v>156</v>
      </c>
      <c r="F9" s="2"/>
    </row>
    <row r="10" spans="1:8" x14ac:dyDescent="0.25">
      <c r="F10" s="2"/>
    </row>
    <row r="11" spans="1:8" x14ac:dyDescent="0.25">
      <c r="F11" s="2"/>
    </row>
    <row r="12" spans="1:8" x14ac:dyDescent="0.25">
      <c r="F12" s="2"/>
    </row>
    <row r="13" spans="1:8" x14ac:dyDescent="0.25">
      <c r="F13" s="2"/>
    </row>
    <row r="14" spans="1:8" x14ac:dyDescent="0.25">
      <c r="F14" s="2"/>
    </row>
    <row r="15" spans="1:8" x14ac:dyDescent="0.25">
      <c r="F15" s="2"/>
    </row>
    <row r="16" spans="1:8" x14ac:dyDescent="0.25">
      <c r="F16" s="2"/>
    </row>
    <row r="17" spans="6:6" x14ac:dyDescent="0.25">
      <c r="F17" s="2"/>
    </row>
    <row r="18" spans="6:6" x14ac:dyDescent="0.25">
      <c r="F18" s="2"/>
    </row>
    <row r="19" spans="6:6" x14ac:dyDescent="0.25">
      <c r="F19" s="2"/>
    </row>
    <row r="20" spans="6:6" x14ac:dyDescent="0.25">
      <c r="F20" s="2"/>
    </row>
    <row r="21" spans="6:6" x14ac:dyDescent="0.25">
      <c r="F21" s="2"/>
    </row>
    <row r="22" spans="6:6" x14ac:dyDescent="0.25">
      <c r="F22" s="2"/>
    </row>
    <row r="23" spans="6:6" x14ac:dyDescent="0.25">
      <c r="F23" s="2"/>
    </row>
    <row r="24" spans="6:6" x14ac:dyDescent="0.25">
      <c r="F24" s="2"/>
    </row>
  </sheetData>
  <mergeCells count="1">
    <mergeCell ref="A1:G1"/>
  </mergeCells>
  <dataValidations count="1">
    <dataValidation type="list" allowBlank="1" showInputMessage="1" showErrorMessage="1" sqref="B3:B24">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zoomScale="80" zoomScaleNormal="80" zoomScaleSheetLayoutView="106" workbookViewId="0">
      <selection activeCell="H6" sqref="H6"/>
    </sheetView>
  </sheetViews>
  <sheetFormatPr baseColWidth="10" defaultColWidth="11.42578125" defaultRowHeight="15" x14ac:dyDescent="0.25"/>
  <cols>
    <col min="1" max="1" width="5.7109375" style="4" customWidth="1"/>
    <col min="2" max="2" width="31.28515625" style="4" customWidth="1"/>
    <col min="3" max="3" width="33.42578125" style="4" customWidth="1"/>
    <col min="4" max="4" width="35.5703125" style="4" customWidth="1"/>
    <col min="5" max="5" width="23.85546875" style="4" customWidth="1"/>
    <col min="6" max="6" width="29.140625" style="8" customWidth="1"/>
    <col min="7" max="7" width="40.7109375" style="4" customWidth="1"/>
    <col min="8" max="8" width="33.7109375" style="4" customWidth="1"/>
    <col min="9" max="16384" width="11.42578125" style="4"/>
  </cols>
  <sheetData>
    <row r="1" spans="1:8" s="7" customFormat="1" ht="32.25" customHeight="1" x14ac:dyDescent="0.25">
      <c r="A1" s="268" t="s">
        <v>8</v>
      </c>
      <c r="B1" s="269"/>
      <c r="C1" s="269"/>
      <c r="D1" s="269"/>
      <c r="E1" s="269"/>
      <c r="F1" s="269"/>
      <c r="G1" s="269"/>
    </row>
    <row r="2" spans="1:8" s="5" customFormat="1" ht="39.75" customHeight="1" x14ac:dyDescent="0.25">
      <c r="A2" s="98" t="s">
        <v>154</v>
      </c>
      <c r="B2" s="99" t="s">
        <v>1</v>
      </c>
      <c r="C2" s="99" t="s">
        <v>3</v>
      </c>
      <c r="D2" s="99" t="s">
        <v>4</v>
      </c>
      <c r="E2" s="99" t="s">
        <v>5</v>
      </c>
      <c r="F2" s="100" t="s">
        <v>6</v>
      </c>
      <c r="G2" s="101" t="s">
        <v>171</v>
      </c>
      <c r="H2" s="101" t="s">
        <v>203</v>
      </c>
    </row>
    <row r="3" spans="1:8" s="5" customFormat="1" ht="147.75" customHeight="1" x14ac:dyDescent="0.25">
      <c r="A3" s="93">
        <v>1</v>
      </c>
      <c r="B3" s="15" t="s">
        <v>31</v>
      </c>
      <c r="C3" s="16" t="s">
        <v>30</v>
      </c>
      <c r="D3" s="15" t="s">
        <v>39</v>
      </c>
      <c r="E3" s="15" t="s">
        <v>32</v>
      </c>
      <c r="F3" s="14" t="s">
        <v>47</v>
      </c>
      <c r="G3" s="95" t="s">
        <v>192</v>
      </c>
      <c r="H3" s="95" t="s">
        <v>192</v>
      </c>
    </row>
    <row r="4" spans="1:8" s="5" customFormat="1" ht="136.5" customHeight="1" x14ac:dyDescent="0.25">
      <c r="A4" s="93">
        <v>2</v>
      </c>
      <c r="B4" s="13" t="s">
        <v>34</v>
      </c>
      <c r="C4" s="13" t="s">
        <v>33</v>
      </c>
      <c r="D4" s="31" t="s">
        <v>40</v>
      </c>
      <c r="E4" s="13" t="s">
        <v>35</v>
      </c>
      <c r="F4" s="19" t="s">
        <v>48</v>
      </c>
      <c r="G4" s="96" t="s">
        <v>172</v>
      </c>
      <c r="H4" s="96" t="s">
        <v>172</v>
      </c>
    </row>
    <row r="5" spans="1:8" s="5" customFormat="1" ht="109.5" customHeight="1" x14ac:dyDescent="0.25">
      <c r="A5" s="93">
        <v>3</v>
      </c>
      <c r="B5" s="13" t="s">
        <v>34</v>
      </c>
      <c r="C5" s="15" t="s">
        <v>132</v>
      </c>
      <c r="D5" s="15" t="s">
        <v>131</v>
      </c>
      <c r="E5" s="15" t="s">
        <v>193</v>
      </c>
      <c r="F5" s="22" t="s">
        <v>53</v>
      </c>
      <c r="G5" s="97" t="s">
        <v>173</v>
      </c>
      <c r="H5" s="97" t="s">
        <v>173</v>
      </c>
    </row>
    <row r="6" spans="1:8" s="5" customFormat="1" ht="168.75" customHeight="1" x14ac:dyDescent="0.25">
      <c r="A6" s="93">
        <v>4</v>
      </c>
      <c r="B6" s="21" t="s">
        <v>52</v>
      </c>
      <c r="C6" s="15" t="s">
        <v>54</v>
      </c>
      <c r="D6" s="15" t="s">
        <v>133</v>
      </c>
      <c r="E6" s="15" t="s">
        <v>194</v>
      </c>
      <c r="F6" s="22" t="s">
        <v>46</v>
      </c>
      <c r="G6" s="97" t="s">
        <v>174</v>
      </c>
      <c r="H6" s="97" t="s">
        <v>174</v>
      </c>
    </row>
    <row r="7" spans="1:8" ht="102.75" customHeight="1" x14ac:dyDescent="0.25">
      <c r="A7" s="192">
        <v>5</v>
      </c>
      <c r="B7" s="193" t="s">
        <v>28</v>
      </c>
      <c r="C7" s="194" t="s">
        <v>38</v>
      </c>
      <c r="D7" s="194" t="s">
        <v>37</v>
      </c>
      <c r="E7" s="194" t="s">
        <v>195</v>
      </c>
      <c r="F7" s="195" t="s">
        <v>49</v>
      </c>
      <c r="G7" s="196" t="s">
        <v>175</v>
      </c>
      <c r="H7" s="259" t="s">
        <v>299</v>
      </c>
    </row>
    <row r="8" spans="1:8" x14ac:dyDescent="0.25">
      <c r="F8" s="4"/>
    </row>
    <row r="9" spans="1:8" x14ac:dyDescent="0.25">
      <c r="F9" s="4"/>
    </row>
    <row r="10" spans="1:8" x14ac:dyDescent="0.25">
      <c r="F10" s="4"/>
    </row>
    <row r="11" spans="1:8" x14ac:dyDescent="0.25">
      <c r="F11" s="4"/>
    </row>
    <row r="12" spans="1:8" x14ac:dyDescent="0.25">
      <c r="F12" s="4"/>
    </row>
    <row r="13" spans="1:8" x14ac:dyDescent="0.25">
      <c r="F13" s="4"/>
    </row>
    <row r="14" spans="1:8" x14ac:dyDescent="0.25">
      <c r="F14" s="4"/>
    </row>
    <row r="15" spans="1:8" x14ac:dyDescent="0.25">
      <c r="F15" s="4"/>
    </row>
    <row r="16" spans="1:8" x14ac:dyDescent="0.25">
      <c r="F16" s="4"/>
    </row>
    <row r="17" spans="6:6" x14ac:dyDescent="0.25">
      <c r="F17" s="4"/>
    </row>
    <row r="18" spans="6:6" x14ac:dyDescent="0.25">
      <c r="F18" s="4"/>
    </row>
    <row r="19" spans="6:6" x14ac:dyDescent="0.25">
      <c r="F19" s="4"/>
    </row>
    <row r="20" spans="6:6" x14ac:dyDescent="0.25">
      <c r="F20" s="4"/>
    </row>
    <row r="21" spans="6:6" x14ac:dyDescent="0.25">
      <c r="F21" s="4"/>
    </row>
    <row r="22" spans="6:6" x14ac:dyDescent="0.25">
      <c r="F22" s="4"/>
    </row>
    <row r="23" spans="6:6" x14ac:dyDescent="0.25">
      <c r="F23" s="4"/>
    </row>
    <row r="24" spans="6:6" x14ac:dyDescent="0.25">
      <c r="F24" s="4"/>
    </row>
    <row r="25" spans="6:6" x14ac:dyDescent="0.25">
      <c r="F25" s="4"/>
    </row>
    <row r="26" spans="6:6" x14ac:dyDescent="0.25">
      <c r="F26" s="4"/>
    </row>
    <row r="27" spans="6:6" x14ac:dyDescent="0.25">
      <c r="F27" s="4"/>
    </row>
    <row r="28" spans="6:6" x14ac:dyDescent="0.25">
      <c r="F28" s="4"/>
    </row>
    <row r="29" spans="6:6" x14ac:dyDescent="0.25">
      <c r="F29" s="4"/>
    </row>
    <row r="30" spans="6:6" x14ac:dyDescent="0.25">
      <c r="F30" s="4"/>
    </row>
  </sheetData>
  <mergeCells count="1">
    <mergeCell ref="A1:G1"/>
  </mergeCells>
  <dataValidations count="1">
    <dataValidation type="list" allowBlank="1" showInputMessage="1" showErrorMessage="1" sqref="B8:B27">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opLeftCell="C1" zoomScale="60" zoomScaleNormal="60" workbookViewId="0">
      <selection activeCell="C3" sqref="C3"/>
    </sheetView>
  </sheetViews>
  <sheetFormatPr baseColWidth="10" defaultColWidth="46.7109375" defaultRowHeight="15" x14ac:dyDescent="0.25"/>
  <cols>
    <col min="1" max="1" width="42.140625" style="17" customWidth="1"/>
    <col min="2" max="2" width="67.42578125" style="17" customWidth="1"/>
    <col min="3" max="3" width="74.140625" style="17" customWidth="1"/>
    <col min="4" max="4" width="43.42578125" style="17" customWidth="1"/>
    <col min="5" max="5" width="22.85546875" style="24" customWidth="1"/>
    <col min="6" max="6" width="25" style="17" customWidth="1"/>
    <col min="7" max="7" width="22.5703125" style="17" customWidth="1"/>
    <col min="8" max="8" width="38.140625" style="17" customWidth="1"/>
    <col min="9" max="9" width="76" style="17" customWidth="1"/>
    <col min="10" max="10" width="95.7109375" style="17" customWidth="1"/>
    <col min="11" max="16384" width="46.7109375" style="17"/>
  </cols>
  <sheetData>
    <row r="1" spans="1:10" ht="26.25" customHeight="1" thickBot="1" x14ac:dyDescent="0.3">
      <c r="A1" s="270" t="s">
        <v>57</v>
      </c>
      <c r="B1" s="270"/>
      <c r="C1" s="270"/>
      <c r="D1" s="270"/>
      <c r="E1" s="270"/>
      <c r="F1" s="270"/>
      <c r="G1" s="270"/>
      <c r="H1" s="270"/>
      <c r="I1" s="270"/>
    </row>
    <row r="2" spans="1:10" ht="43.5" customHeight="1" thickBot="1" x14ac:dyDescent="0.3">
      <c r="A2" s="132" t="s">
        <v>128</v>
      </c>
      <c r="B2" s="56" t="s">
        <v>75</v>
      </c>
      <c r="C2" s="55" t="s">
        <v>76</v>
      </c>
      <c r="D2" s="56" t="s">
        <v>129</v>
      </c>
      <c r="E2" s="133" t="s">
        <v>161</v>
      </c>
      <c r="F2" s="134" t="s">
        <v>162</v>
      </c>
      <c r="G2" s="134" t="s">
        <v>163</v>
      </c>
      <c r="H2" s="135" t="s">
        <v>72</v>
      </c>
      <c r="I2" s="136" t="s">
        <v>176</v>
      </c>
      <c r="J2" s="136" t="s">
        <v>204</v>
      </c>
    </row>
    <row r="3" spans="1:10" s="18" customFormat="1" ht="313.5" customHeight="1" x14ac:dyDescent="0.25">
      <c r="A3" s="153" t="s">
        <v>77</v>
      </c>
      <c r="B3" s="127" t="s">
        <v>79</v>
      </c>
      <c r="C3" s="154" t="s">
        <v>80</v>
      </c>
      <c r="D3" s="127" t="s">
        <v>32</v>
      </c>
      <c r="E3" s="128"/>
      <c r="F3" s="197" t="s">
        <v>86</v>
      </c>
      <c r="G3" s="198"/>
      <c r="H3" s="155" t="s">
        <v>94</v>
      </c>
      <c r="I3" s="156" t="s">
        <v>177</v>
      </c>
      <c r="J3" s="156" t="s">
        <v>211</v>
      </c>
    </row>
    <row r="4" spans="1:10" s="18" customFormat="1" ht="309" customHeight="1" x14ac:dyDescent="0.25">
      <c r="A4" s="157" t="s">
        <v>77</v>
      </c>
      <c r="B4" s="125" t="s">
        <v>78</v>
      </c>
      <c r="C4" s="125" t="s">
        <v>120</v>
      </c>
      <c r="D4" s="125" t="s">
        <v>32</v>
      </c>
      <c r="E4" s="25"/>
      <c r="F4" s="199" t="s">
        <v>86</v>
      </c>
      <c r="G4" s="200"/>
      <c r="H4" s="151" t="s">
        <v>136</v>
      </c>
      <c r="I4" s="158" t="s">
        <v>178</v>
      </c>
      <c r="J4" s="158" t="s">
        <v>295</v>
      </c>
    </row>
    <row r="5" spans="1:10" s="18" customFormat="1" ht="244.5" customHeight="1" x14ac:dyDescent="0.25">
      <c r="A5" s="157" t="s">
        <v>77</v>
      </c>
      <c r="B5" s="125" t="s">
        <v>81</v>
      </c>
      <c r="C5" s="126" t="s">
        <v>121</v>
      </c>
      <c r="D5" s="125" t="s">
        <v>32</v>
      </c>
      <c r="E5" s="25"/>
      <c r="F5" s="199" t="s">
        <v>86</v>
      </c>
      <c r="G5" s="200"/>
      <c r="H5" s="152" t="s">
        <v>138</v>
      </c>
      <c r="I5" s="158" t="s">
        <v>181</v>
      </c>
      <c r="J5" s="158" t="s">
        <v>301</v>
      </c>
    </row>
    <row r="6" spans="1:10" s="18" customFormat="1" ht="287.25" customHeight="1" x14ac:dyDescent="0.25">
      <c r="A6" s="159" t="s">
        <v>82</v>
      </c>
      <c r="B6" s="125" t="s">
        <v>83</v>
      </c>
      <c r="C6" s="126" t="s">
        <v>130</v>
      </c>
      <c r="D6" s="125" t="s">
        <v>32</v>
      </c>
      <c r="E6" s="25"/>
      <c r="F6" s="201" t="s">
        <v>86</v>
      </c>
      <c r="G6" s="201" t="s">
        <v>86</v>
      </c>
      <c r="H6" s="152" t="s">
        <v>93</v>
      </c>
      <c r="I6" s="158" t="s">
        <v>182</v>
      </c>
      <c r="J6" s="158" t="s">
        <v>300</v>
      </c>
    </row>
    <row r="7" spans="1:10" s="18" customFormat="1" ht="165" customHeight="1" x14ac:dyDescent="0.25">
      <c r="A7" s="159" t="s">
        <v>82</v>
      </c>
      <c r="B7" s="125" t="s">
        <v>84</v>
      </c>
      <c r="C7" s="131" t="s">
        <v>119</v>
      </c>
      <c r="D7" s="125" t="s">
        <v>32</v>
      </c>
      <c r="E7" s="25"/>
      <c r="F7" s="201" t="s">
        <v>86</v>
      </c>
      <c r="G7" s="202"/>
      <c r="H7" s="152" t="s">
        <v>136</v>
      </c>
      <c r="I7" s="158" t="s">
        <v>183</v>
      </c>
      <c r="J7" s="158" t="s">
        <v>183</v>
      </c>
    </row>
    <row r="8" spans="1:10" s="18" customFormat="1" ht="195" x14ac:dyDescent="0.25">
      <c r="A8" s="159" t="s">
        <v>82</v>
      </c>
      <c r="B8" s="125" t="s">
        <v>85</v>
      </c>
      <c r="C8" s="131" t="s">
        <v>123</v>
      </c>
      <c r="D8" s="125" t="s">
        <v>32</v>
      </c>
      <c r="E8" s="25"/>
      <c r="F8" s="201" t="s">
        <v>86</v>
      </c>
      <c r="G8" s="201" t="s">
        <v>86</v>
      </c>
      <c r="H8" s="152" t="s">
        <v>93</v>
      </c>
      <c r="I8" s="158" t="s">
        <v>180</v>
      </c>
      <c r="J8" s="158" t="s">
        <v>180</v>
      </c>
    </row>
    <row r="9" spans="1:10" s="18" customFormat="1" ht="81.75" customHeight="1" thickBot="1" x14ac:dyDescent="0.3">
      <c r="A9" s="160" t="s">
        <v>82</v>
      </c>
      <c r="B9" s="129" t="s">
        <v>196</v>
      </c>
      <c r="C9" s="129" t="s">
        <v>122</v>
      </c>
      <c r="D9" s="129" t="s">
        <v>184</v>
      </c>
      <c r="E9" s="130"/>
      <c r="F9" s="203" t="s">
        <v>86</v>
      </c>
      <c r="G9" s="203" t="s">
        <v>86</v>
      </c>
      <c r="H9" s="161" t="s">
        <v>93</v>
      </c>
      <c r="I9" s="162" t="s">
        <v>152</v>
      </c>
      <c r="J9" s="162" t="s">
        <v>212</v>
      </c>
    </row>
  </sheetData>
  <mergeCells count="1">
    <mergeCell ref="A1:I1"/>
  </mergeCells>
  <pageMargins left="0.7" right="0.7" top="0.75" bottom="0.75" header="0.3" footer="0.3"/>
  <pageSetup paperSize="9" scale="28"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zoomScaleNormal="100" zoomScaleSheetLayoutView="100" workbookViewId="0">
      <selection activeCell="I18" sqref="I18"/>
    </sheetView>
  </sheetViews>
  <sheetFormatPr baseColWidth="10" defaultColWidth="11.42578125" defaultRowHeight="15" x14ac:dyDescent="0.25"/>
  <cols>
    <col min="1" max="1" width="5.42578125" style="4" customWidth="1"/>
    <col min="2" max="2" width="31.28515625" style="4" customWidth="1"/>
    <col min="3" max="3" width="5.85546875" style="4" customWidth="1"/>
    <col min="4" max="4" width="25.85546875" style="4" customWidth="1"/>
    <col min="5" max="5" width="21.42578125" style="4" customWidth="1"/>
    <col min="6" max="6" width="23.85546875" style="4" customWidth="1"/>
    <col min="7" max="7" width="21.85546875" style="8" customWidth="1"/>
    <col min="8" max="8" width="28.28515625" style="4" customWidth="1"/>
    <col min="9" max="9" width="32.28515625" style="4" customWidth="1"/>
    <col min="10" max="16384" width="11.42578125" style="4"/>
  </cols>
  <sheetData>
    <row r="1" spans="1:9" s="7" customFormat="1" ht="21.75" customHeight="1" thickBot="1" x14ac:dyDescent="0.3">
      <c r="A1" s="271" t="s">
        <v>29</v>
      </c>
      <c r="B1" s="272"/>
      <c r="C1" s="272"/>
      <c r="D1" s="272"/>
      <c r="E1" s="272"/>
      <c r="F1" s="272"/>
      <c r="G1" s="272"/>
      <c r="H1" s="272"/>
      <c r="I1" s="208"/>
    </row>
    <row r="2" spans="1:9" s="5" customFormat="1" ht="37.5" customHeight="1" thickBot="1" x14ac:dyDescent="0.3">
      <c r="A2" s="137" t="s">
        <v>154</v>
      </c>
      <c r="B2" s="138" t="s">
        <v>1</v>
      </c>
      <c r="C2" s="139" t="s">
        <v>2</v>
      </c>
      <c r="D2" s="139" t="s">
        <v>3</v>
      </c>
      <c r="E2" s="139" t="s">
        <v>4</v>
      </c>
      <c r="F2" s="139" t="s">
        <v>5</v>
      </c>
      <c r="G2" s="140" t="s">
        <v>6</v>
      </c>
      <c r="H2" s="141" t="s">
        <v>176</v>
      </c>
      <c r="I2" s="141" t="s">
        <v>203</v>
      </c>
    </row>
    <row r="3" spans="1:9" ht="135.75" thickBot="1" x14ac:dyDescent="0.3">
      <c r="A3" s="94">
        <v>1</v>
      </c>
      <c r="B3" s="9" t="s">
        <v>36</v>
      </c>
      <c r="C3" s="10">
        <v>1</v>
      </c>
      <c r="D3" s="10" t="s">
        <v>55</v>
      </c>
      <c r="E3" s="10" t="s">
        <v>69</v>
      </c>
      <c r="F3" s="10" t="s">
        <v>197</v>
      </c>
      <c r="G3" s="11" t="s">
        <v>56</v>
      </c>
      <c r="H3" s="4" t="s">
        <v>179</v>
      </c>
      <c r="I3" s="207" t="s">
        <v>213</v>
      </c>
    </row>
    <row r="4" spans="1:9" x14ac:dyDescent="0.25">
      <c r="G4" s="4"/>
    </row>
    <row r="5" spans="1:9" x14ac:dyDescent="0.25">
      <c r="G5" s="4"/>
    </row>
    <row r="6" spans="1:9" x14ac:dyDescent="0.25">
      <c r="G6" s="4"/>
    </row>
    <row r="7" spans="1:9" x14ac:dyDescent="0.25">
      <c r="G7" s="4"/>
    </row>
    <row r="8" spans="1:9" x14ac:dyDescent="0.25">
      <c r="G8" s="4"/>
    </row>
    <row r="9" spans="1:9" x14ac:dyDescent="0.25">
      <c r="G9" s="4"/>
    </row>
    <row r="10" spans="1:9" x14ac:dyDescent="0.25">
      <c r="G10" s="4"/>
    </row>
    <row r="11" spans="1:9" x14ac:dyDescent="0.25">
      <c r="G11" s="4"/>
    </row>
    <row r="12" spans="1:9" x14ac:dyDescent="0.25">
      <c r="G12" s="4"/>
    </row>
    <row r="13" spans="1:9" x14ac:dyDescent="0.25">
      <c r="G13" s="4"/>
    </row>
    <row r="14" spans="1:9" x14ac:dyDescent="0.25">
      <c r="G14" s="4"/>
    </row>
    <row r="15" spans="1:9" x14ac:dyDescent="0.25">
      <c r="G15" s="4"/>
    </row>
    <row r="16" spans="1:9" x14ac:dyDescent="0.25">
      <c r="G16" s="4"/>
    </row>
    <row r="17" spans="7:7" x14ac:dyDescent="0.25">
      <c r="G17" s="4"/>
    </row>
    <row r="18" spans="7:7" x14ac:dyDescent="0.25">
      <c r="G18" s="4"/>
    </row>
    <row r="19" spans="7:7" x14ac:dyDescent="0.25">
      <c r="G19" s="4"/>
    </row>
    <row r="20" spans="7:7" x14ac:dyDescent="0.25">
      <c r="G20" s="4"/>
    </row>
    <row r="21" spans="7:7" x14ac:dyDescent="0.25">
      <c r="G21" s="4"/>
    </row>
    <row r="22" spans="7:7" x14ac:dyDescent="0.25">
      <c r="G22" s="4"/>
    </row>
    <row r="23" spans="7:7" x14ac:dyDescent="0.25">
      <c r="G23" s="4"/>
    </row>
    <row r="24" spans="7:7" x14ac:dyDescent="0.25">
      <c r="G24" s="4"/>
    </row>
    <row r="25" spans="7:7" x14ac:dyDescent="0.25">
      <c r="G25" s="4"/>
    </row>
    <row r="26" spans="7:7" x14ac:dyDescent="0.25">
      <c r="G26" s="4"/>
    </row>
    <row r="27" spans="7:7" x14ac:dyDescent="0.25">
      <c r="G27" s="4"/>
    </row>
    <row r="28" spans="7:7" x14ac:dyDescent="0.25">
      <c r="G28" s="4"/>
    </row>
  </sheetData>
  <mergeCells count="1">
    <mergeCell ref="A1:H1"/>
  </mergeCells>
  <pageMargins left="0.7" right="0.7" top="0.75" bottom="0.75" header="0.3" footer="0.3"/>
  <pageSetup scale="52"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Normal="100" workbookViewId="0">
      <selection activeCell="A17" sqref="A17"/>
    </sheetView>
  </sheetViews>
  <sheetFormatPr baseColWidth="10" defaultRowHeight="15" x14ac:dyDescent="0.25"/>
  <cols>
    <col min="1" max="1" width="48.85546875" style="220" customWidth="1"/>
    <col min="2" max="2" width="18.140625" style="4" customWidth="1"/>
    <col min="3" max="5" width="14" style="214" customWidth="1"/>
    <col min="6" max="6" width="14.85546875" style="214" customWidth="1"/>
    <col min="14" max="14" width="83.85546875" customWidth="1"/>
  </cols>
  <sheetData>
    <row r="1" spans="1:14" s="23" customFormat="1" ht="30" x14ac:dyDescent="0.25">
      <c r="A1" s="229"/>
      <c r="B1" s="222" t="s">
        <v>215</v>
      </c>
      <c r="C1" s="222" t="s">
        <v>216</v>
      </c>
      <c r="D1" s="222" t="s">
        <v>217</v>
      </c>
      <c r="E1" s="222" t="s">
        <v>218</v>
      </c>
      <c r="F1" s="222" t="s">
        <v>275</v>
      </c>
    </row>
    <row r="2" spans="1:14" x14ac:dyDescent="0.25">
      <c r="A2" s="273" t="s">
        <v>219</v>
      </c>
      <c r="B2" s="273"/>
      <c r="C2" s="273"/>
      <c r="D2" s="273"/>
      <c r="E2" s="273"/>
      <c r="F2" s="223"/>
    </row>
    <row r="3" spans="1:14" ht="53.25" customHeight="1" x14ac:dyDescent="0.25">
      <c r="A3" s="229" t="s">
        <v>220</v>
      </c>
      <c r="B3" s="222">
        <f>SUM(C3:E3)+'4.Interna'!B3</f>
        <v>25</v>
      </c>
      <c r="C3" s="223">
        <f>'1. Atención al Ciudadano'!B3</f>
        <v>4</v>
      </c>
      <c r="D3" s="223">
        <f>'2. Tienda'!B3</f>
        <v>5</v>
      </c>
      <c r="E3" s="223">
        <f>'3. Página web'!B3</f>
        <v>6</v>
      </c>
      <c r="F3" s="230">
        <f>SUM(B3/B$11)</f>
        <v>0.1111111111111111</v>
      </c>
      <c r="N3" s="234"/>
    </row>
    <row r="4" spans="1:14" ht="30" x14ac:dyDescent="0.25">
      <c r="A4" s="229" t="s">
        <v>221</v>
      </c>
      <c r="B4" s="222">
        <f>SUM(C4:E4)+'4.Interna'!B4</f>
        <v>30</v>
      </c>
      <c r="C4" s="223">
        <f>'1. Atención al Ciudadano'!B4</f>
        <v>4</v>
      </c>
      <c r="D4" s="223">
        <f>'2. Tienda'!B4</f>
        <v>8</v>
      </c>
      <c r="E4" s="223">
        <f>'3. Página web'!B4</f>
        <v>4</v>
      </c>
      <c r="F4" s="254">
        <f t="shared" ref="F4:F10" si="0">SUM(B4/B$11)</f>
        <v>0.13333333333333333</v>
      </c>
    </row>
    <row r="5" spans="1:14" x14ac:dyDescent="0.25">
      <c r="A5" s="229" t="s">
        <v>222</v>
      </c>
      <c r="B5" s="222">
        <f>SUM(C5:E5)+'4.Interna'!B5</f>
        <v>31</v>
      </c>
      <c r="C5" s="223">
        <f>'1. Atención al Ciudadano'!B5</f>
        <v>13</v>
      </c>
      <c r="D5" s="223">
        <f>'2. Tienda'!B5</f>
        <v>7</v>
      </c>
      <c r="E5" s="223">
        <f>'3. Página web'!B5</f>
        <v>6</v>
      </c>
      <c r="F5" s="254">
        <f t="shared" si="0"/>
        <v>0.13777777777777778</v>
      </c>
    </row>
    <row r="6" spans="1:14" x14ac:dyDescent="0.25">
      <c r="A6" s="229" t="s">
        <v>223</v>
      </c>
      <c r="B6" s="222">
        <f>SUM(C6:E6)+'4.Interna'!B6</f>
        <v>33</v>
      </c>
      <c r="C6" s="223">
        <f>'1. Atención al Ciudadano'!B6</f>
        <v>6</v>
      </c>
      <c r="D6" s="223">
        <f>'2. Tienda'!B6</f>
        <v>7</v>
      </c>
      <c r="E6" s="223">
        <f>'3. Página web'!B6</f>
        <v>8</v>
      </c>
      <c r="F6" s="256">
        <f t="shared" si="0"/>
        <v>0.14666666666666667</v>
      </c>
    </row>
    <row r="7" spans="1:14" x14ac:dyDescent="0.25">
      <c r="A7" s="229" t="s">
        <v>224</v>
      </c>
      <c r="B7" s="222">
        <f>SUM(C7:E7)+'4.Interna'!B7</f>
        <v>26</v>
      </c>
      <c r="C7" s="223">
        <f>'1. Atención al Ciudadano'!B7</f>
        <v>5</v>
      </c>
      <c r="D7" s="223">
        <f>'2. Tienda'!B7</f>
        <v>8</v>
      </c>
      <c r="E7" s="223">
        <f>'3. Página web'!B7</f>
        <v>3</v>
      </c>
      <c r="F7" s="254">
        <f t="shared" si="0"/>
        <v>0.11555555555555555</v>
      </c>
    </row>
    <row r="8" spans="1:14" ht="30" x14ac:dyDescent="0.25">
      <c r="A8" s="229" t="s">
        <v>225</v>
      </c>
      <c r="B8" s="222">
        <f>SUM(C8:E8)+'4.Interna'!B8</f>
        <v>30</v>
      </c>
      <c r="C8" s="223">
        <f>'1. Atención al Ciudadano'!B8</f>
        <v>10</v>
      </c>
      <c r="D8" s="223">
        <f>'2. Tienda'!B8</f>
        <v>7</v>
      </c>
      <c r="E8" s="223">
        <f>'3. Página web'!B8</f>
        <v>7</v>
      </c>
      <c r="F8" s="254">
        <f t="shared" si="0"/>
        <v>0.13333333333333333</v>
      </c>
    </row>
    <row r="9" spans="1:14" ht="30" x14ac:dyDescent="0.25">
      <c r="A9" s="229" t="s">
        <v>226</v>
      </c>
      <c r="B9" s="222">
        <f>SUM(C9:E9)+'4.Interna'!B9</f>
        <v>29</v>
      </c>
      <c r="C9" s="223">
        <f>'1. Atención al Ciudadano'!B9</f>
        <v>4</v>
      </c>
      <c r="D9" s="223">
        <f>'2. Tienda'!B9</f>
        <v>8</v>
      </c>
      <c r="E9" s="223">
        <f>'3. Página web'!B9</f>
        <v>5</v>
      </c>
      <c r="F9" s="254">
        <f t="shared" si="0"/>
        <v>0.12888888888888889</v>
      </c>
    </row>
    <row r="10" spans="1:14" ht="30" x14ac:dyDescent="0.25">
      <c r="A10" s="229" t="s">
        <v>227</v>
      </c>
      <c r="B10" s="222">
        <f>SUM(C10:E10)+'4.Interna'!B10</f>
        <v>21</v>
      </c>
      <c r="C10" s="223">
        <f>'1. Atención al Ciudadano'!B10</f>
        <v>4</v>
      </c>
      <c r="D10" s="223">
        <f>'2. Tienda'!B10</f>
        <v>5</v>
      </c>
      <c r="E10" s="223">
        <f>'3. Página web'!B10</f>
        <v>4</v>
      </c>
      <c r="F10" s="254">
        <f t="shared" si="0"/>
        <v>9.3333333333333338E-2</v>
      </c>
    </row>
    <row r="11" spans="1:14" x14ac:dyDescent="0.25">
      <c r="A11" s="229" t="s">
        <v>284</v>
      </c>
      <c r="B11" s="224">
        <f>SUM(B3:B10)</f>
        <v>225</v>
      </c>
      <c r="C11" s="223"/>
      <c r="D11" s="223"/>
      <c r="E11" s="223"/>
      <c r="F11" s="254"/>
    </row>
    <row r="12" spans="1:14" x14ac:dyDescent="0.25">
      <c r="A12" s="225"/>
      <c r="B12" s="226"/>
      <c r="C12" s="227"/>
      <c r="D12" s="227"/>
      <c r="E12" s="227"/>
      <c r="F12" s="255"/>
    </row>
    <row r="13" spans="1:14" x14ac:dyDescent="0.25">
      <c r="A13" s="273" t="s">
        <v>229</v>
      </c>
      <c r="B13" s="273"/>
      <c r="C13" s="273"/>
      <c r="D13" s="273"/>
      <c r="E13" s="273"/>
      <c r="F13" s="254"/>
    </row>
    <row r="14" spans="1:14" x14ac:dyDescent="0.25">
      <c r="A14" s="229" t="s">
        <v>230</v>
      </c>
      <c r="B14" s="222">
        <f>SUM(C14:E14)+'4.Interna'!B14</f>
        <v>52</v>
      </c>
      <c r="C14" s="223">
        <f>'1. Atención al Ciudadano'!B14</f>
        <v>13</v>
      </c>
      <c r="D14" s="223">
        <f>'2. Tienda'!B14</f>
        <v>5</v>
      </c>
      <c r="E14" s="223">
        <f>'3. Página web'!B14</f>
        <v>11</v>
      </c>
      <c r="F14" s="256">
        <f>SUM(B14/B$19)</f>
        <v>0.2988505747126437</v>
      </c>
    </row>
    <row r="15" spans="1:14" x14ac:dyDescent="0.25">
      <c r="A15" s="229" t="s">
        <v>231</v>
      </c>
      <c r="B15" s="222">
        <f>SUM(C15:E15)+'4.Interna'!B15</f>
        <v>47</v>
      </c>
      <c r="C15" s="223">
        <f>'1. Atención al Ciudadano'!B15</f>
        <v>13</v>
      </c>
      <c r="D15" s="223">
        <f>'2. Tienda'!B15</f>
        <v>9</v>
      </c>
      <c r="E15" s="223">
        <f>'3. Página web'!B15</f>
        <v>9</v>
      </c>
      <c r="F15" s="254">
        <f t="shared" ref="F15:F18" si="1">SUM(B15/B$19)</f>
        <v>0.27011494252873564</v>
      </c>
    </row>
    <row r="16" spans="1:14" x14ac:dyDescent="0.25">
      <c r="A16" s="229" t="s">
        <v>232</v>
      </c>
      <c r="B16" s="222">
        <f>SUM(C16:E16)+'4.Interna'!B16</f>
        <v>22</v>
      </c>
      <c r="C16" s="223">
        <f>'1. Atención al Ciudadano'!B16</f>
        <v>7</v>
      </c>
      <c r="D16" s="223">
        <f>'2. Tienda'!B16</f>
        <v>4</v>
      </c>
      <c r="E16" s="223">
        <f>'3. Página web'!B16</f>
        <v>5</v>
      </c>
      <c r="F16" s="254">
        <f t="shared" si="1"/>
        <v>0.12643678160919541</v>
      </c>
    </row>
    <row r="17" spans="1:6" x14ac:dyDescent="0.25">
      <c r="A17" s="229" t="s">
        <v>233</v>
      </c>
      <c r="B17" s="222">
        <f>SUM(C17:E17)+'4.Interna'!B17</f>
        <v>26</v>
      </c>
      <c r="C17" s="223">
        <f>'1. Atención al Ciudadano'!B17</f>
        <v>7</v>
      </c>
      <c r="D17" s="223">
        <f>'2. Tienda'!B17</f>
        <v>6</v>
      </c>
      <c r="E17" s="223">
        <f>'3. Página web'!B17</f>
        <v>7</v>
      </c>
      <c r="F17" s="254">
        <f t="shared" si="1"/>
        <v>0.14942528735632185</v>
      </c>
    </row>
    <row r="18" spans="1:6" x14ac:dyDescent="0.25">
      <c r="A18" s="229" t="s">
        <v>234</v>
      </c>
      <c r="B18" s="222">
        <f>SUM(C18:E18)+'4.Interna'!B18</f>
        <v>27</v>
      </c>
      <c r="C18" s="223">
        <f>'1. Atención al Ciudadano'!B18</f>
        <v>7</v>
      </c>
      <c r="D18" s="223">
        <f>'2. Tienda'!B18</f>
        <v>6</v>
      </c>
      <c r="E18" s="223">
        <f>'3. Página web'!B18</f>
        <v>8</v>
      </c>
      <c r="F18" s="254">
        <f t="shared" si="1"/>
        <v>0.15517241379310345</v>
      </c>
    </row>
    <row r="19" spans="1:6" x14ac:dyDescent="0.25">
      <c r="A19" s="229" t="s">
        <v>284</v>
      </c>
      <c r="B19" s="224">
        <f>SUM(B14:B18)</f>
        <v>174</v>
      </c>
      <c r="C19" s="223"/>
      <c r="D19" s="223"/>
      <c r="E19" s="223"/>
      <c r="F19" s="254"/>
    </row>
    <row r="20" spans="1:6" s="231" customFormat="1" x14ac:dyDescent="0.25">
      <c r="A20" s="225"/>
      <c r="B20" s="226"/>
      <c r="C20" s="227"/>
      <c r="D20" s="227"/>
      <c r="E20" s="227"/>
      <c r="F20" s="255"/>
    </row>
    <row r="21" spans="1:6" x14ac:dyDescent="0.25">
      <c r="A21" s="273" t="s">
        <v>235</v>
      </c>
      <c r="B21" s="273"/>
      <c r="C21" s="273"/>
      <c r="D21" s="273"/>
      <c r="E21" s="273"/>
      <c r="F21" s="254"/>
    </row>
    <row r="22" spans="1:6" x14ac:dyDescent="0.25">
      <c r="A22" s="229" t="s">
        <v>236</v>
      </c>
      <c r="B22" s="222">
        <f>SUM(C22:E22)+'4.Interna'!B22</f>
        <v>16</v>
      </c>
      <c r="C22" s="223">
        <f>'1. Atención al Ciudadano'!B22</f>
        <v>6</v>
      </c>
      <c r="D22" s="223">
        <f>'2. Tienda'!B22</f>
        <v>2</v>
      </c>
      <c r="E22" s="223">
        <f>'3. Página web'!B22</f>
        <v>3</v>
      </c>
      <c r="F22" s="254">
        <f>SUM(B22/B$26)</f>
        <v>0.19047619047619047</v>
      </c>
    </row>
    <row r="23" spans="1:6" x14ac:dyDescent="0.25">
      <c r="A23" s="229" t="s">
        <v>237</v>
      </c>
      <c r="B23" s="222">
        <f>SUM(C23:E23)+'4.Interna'!B23</f>
        <v>16</v>
      </c>
      <c r="C23" s="223">
        <f>'1. Atención al Ciudadano'!B23</f>
        <v>4</v>
      </c>
      <c r="D23" s="223">
        <f>'2. Tienda'!B23</f>
        <v>2</v>
      </c>
      <c r="E23" s="223">
        <f>'3. Página web'!B23</f>
        <v>2</v>
      </c>
      <c r="F23" s="254">
        <f t="shared" ref="F23:F25" si="2">SUM(B23/B$26)</f>
        <v>0.19047619047619047</v>
      </c>
    </row>
    <row r="24" spans="1:6" x14ac:dyDescent="0.25">
      <c r="A24" s="229" t="s">
        <v>238</v>
      </c>
      <c r="B24" s="222">
        <f>SUM(C24:E24)+'4.Interna'!B24</f>
        <v>12</v>
      </c>
      <c r="C24" s="223">
        <f>'1. Atención al Ciudadano'!B24</f>
        <v>4</v>
      </c>
      <c r="D24" s="223">
        <f>'2. Tienda'!B24</f>
        <v>2</v>
      </c>
      <c r="E24" s="223">
        <f>'3. Página web'!B24</f>
        <v>2</v>
      </c>
      <c r="F24" s="254">
        <f t="shared" si="2"/>
        <v>0.14285714285714285</v>
      </c>
    </row>
    <row r="25" spans="1:6" x14ac:dyDescent="0.25">
      <c r="A25" s="229" t="s">
        <v>239</v>
      </c>
      <c r="B25" s="222">
        <f>SUM(C25:E25)+'4.Interna'!B25</f>
        <v>40</v>
      </c>
      <c r="C25" s="223">
        <f>'1. Atención al Ciudadano'!B25</f>
        <v>12</v>
      </c>
      <c r="D25" s="223">
        <f>'2. Tienda'!B25</f>
        <v>8</v>
      </c>
      <c r="E25" s="223">
        <f>'3. Página web'!B25</f>
        <v>6</v>
      </c>
      <c r="F25" s="256">
        <f t="shared" si="2"/>
        <v>0.47619047619047616</v>
      </c>
    </row>
    <row r="26" spans="1:6" x14ac:dyDescent="0.25">
      <c r="A26" s="229" t="s">
        <v>284</v>
      </c>
      <c r="B26" s="224">
        <f>SUM(B22:B25)</f>
        <v>84</v>
      </c>
      <c r="C26" s="223"/>
      <c r="D26" s="223"/>
      <c r="E26" s="223"/>
      <c r="F26" s="254"/>
    </row>
    <row r="27" spans="1:6" s="231" customFormat="1" x14ac:dyDescent="0.25">
      <c r="A27" s="225"/>
      <c r="B27" s="232"/>
      <c r="C27" s="227"/>
      <c r="D27" s="227"/>
      <c r="E27" s="227"/>
      <c r="F27" s="255"/>
    </row>
    <row r="28" spans="1:6" x14ac:dyDescent="0.25">
      <c r="A28" s="273" t="s">
        <v>240</v>
      </c>
      <c r="B28" s="273"/>
      <c r="C28" s="273"/>
      <c r="D28" s="273"/>
      <c r="E28" s="273"/>
      <c r="F28" s="254"/>
    </row>
    <row r="29" spans="1:6" x14ac:dyDescent="0.25">
      <c r="A29" s="229" t="s">
        <v>241</v>
      </c>
      <c r="B29" s="222">
        <f>SUM(C29:E29)+'4.Interna'!B28</f>
        <v>36</v>
      </c>
      <c r="C29" s="223">
        <f>'1. Atención al Ciudadano'!B28</f>
        <v>7</v>
      </c>
      <c r="D29" s="223">
        <f>'2. Tienda'!B28</f>
        <v>7</v>
      </c>
      <c r="E29" s="223">
        <f>'3. Página web'!B28</f>
        <v>3</v>
      </c>
      <c r="F29" s="256">
        <f>SUM(B29/B$31)</f>
        <v>0.51428571428571423</v>
      </c>
    </row>
    <row r="30" spans="1:6" x14ac:dyDescent="0.25">
      <c r="A30" s="229" t="s">
        <v>242</v>
      </c>
      <c r="B30" s="222">
        <f>SUM(C30:E30)+'4.Interna'!B29</f>
        <v>34</v>
      </c>
      <c r="C30" s="223">
        <f>'1. Atención al Ciudadano'!B29</f>
        <v>10</v>
      </c>
      <c r="D30" s="223">
        <f>'2. Tienda'!B29</f>
        <v>5</v>
      </c>
      <c r="E30" s="223">
        <f>'3. Página web'!B29</f>
        <v>10</v>
      </c>
      <c r="F30" s="254">
        <f>SUM(B30/B$31)</f>
        <v>0.48571428571428571</v>
      </c>
    </row>
    <row r="31" spans="1:6" x14ac:dyDescent="0.25">
      <c r="A31" s="229" t="s">
        <v>284</v>
      </c>
      <c r="B31" s="224">
        <f>SUM(B29:B30)</f>
        <v>70</v>
      </c>
      <c r="C31" s="223"/>
      <c r="D31" s="223"/>
      <c r="E31" s="223"/>
      <c r="F31" s="223"/>
    </row>
  </sheetData>
  <mergeCells count="4">
    <mergeCell ref="A2:E2"/>
    <mergeCell ref="A13:E13"/>
    <mergeCell ref="A21:E21"/>
    <mergeCell ref="A28:E2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opLeftCell="A4" workbookViewId="0">
      <selection activeCell="G14" sqref="G14"/>
    </sheetView>
  </sheetViews>
  <sheetFormatPr baseColWidth="10" defaultRowHeight="15" x14ac:dyDescent="0.25"/>
  <cols>
    <col min="1" max="1" width="48.85546875" style="220" customWidth="1"/>
    <col min="2" max="2" width="18.140625" style="4" customWidth="1"/>
    <col min="3" max="5" width="14" style="214" customWidth="1"/>
    <col min="6" max="6" width="14.85546875" style="214" customWidth="1"/>
    <col min="14" max="14" width="83.85546875" customWidth="1"/>
  </cols>
  <sheetData>
    <row r="1" spans="1:14" s="23" customFormat="1" ht="30" x14ac:dyDescent="0.25">
      <c r="A1" s="229"/>
      <c r="B1" s="222" t="s">
        <v>215</v>
      </c>
      <c r="C1" s="222" t="s">
        <v>216</v>
      </c>
      <c r="D1" s="222" t="s">
        <v>217</v>
      </c>
      <c r="E1" s="222" t="s">
        <v>218</v>
      </c>
      <c r="F1" s="222" t="s">
        <v>275</v>
      </c>
    </row>
    <row r="2" spans="1:14" x14ac:dyDescent="0.25">
      <c r="A2" s="273" t="s">
        <v>219</v>
      </c>
      <c r="B2" s="273"/>
      <c r="C2" s="273"/>
      <c r="D2" s="273"/>
      <c r="E2" s="273"/>
      <c r="F2" s="223"/>
    </row>
    <row r="3" spans="1:14" ht="53.25" customHeight="1" x14ac:dyDescent="0.25">
      <c r="A3" s="229" t="s">
        <v>220</v>
      </c>
      <c r="B3" s="222">
        <f t="shared" ref="B3:B10" si="0">SUM(C3:E3)</f>
        <v>15</v>
      </c>
      <c r="C3" s="223">
        <f>'1. Atención al Ciudadano'!B3</f>
        <v>4</v>
      </c>
      <c r="D3" s="223">
        <f>'2. Tienda'!B3</f>
        <v>5</v>
      </c>
      <c r="E3" s="223">
        <f>'3. Página web'!B3</f>
        <v>6</v>
      </c>
      <c r="F3" s="230">
        <f t="shared" ref="F3:F10" si="1">SUM(B3/B$11)</f>
        <v>0.10135135135135136</v>
      </c>
      <c r="N3" s="234"/>
    </row>
    <row r="4" spans="1:14" ht="30" x14ac:dyDescent="0.25">
      <c r="A4" s="229" t="s">
        <v>221</v>
      </c>
      <c r="B4" s="222">
        <f t="shared" si="0"/>
        <v>16</v>
      </c>
      <c r="C4" s="223">
        <f>'1. Atención al Ciudadano'!B4</f>
        <v>4</v>
      </c>
      <c r="D4" s="223">
        <f>'2. Tienda'!B4</f>
        <v>8</v>
      </c>
      <c r="E4" s="223">
        <f>'3. Página web'!B4</f>
        <v>4</v>
      </c>
      <c r="F4" s="230">
        <f t="shared" si="1"/>
        <v>0.10810810810810811</v>
      </c>
    </row>
    <row r="5" spans="1:14" x14ac:dyDescent="0.25">
      <c r="A5" s="229" t="s">
        <v>222</v>
      </c>
      <c r="B5" s="222">
        <f t="shared" si="0"/>
        <v>26</v>
      </c>
      <c r="C5" s="223">
        <f>'1. Atención al Ciudadano'!B5</f>
        <v>13</v>
      </c>
      <c r="D5" s="223">
        <f>'2. Tienda'!B5</f>
        <v>7</v>
      </c>
      <c r="E5" s="223">
        <f>'3. Página web'!B5</f>
        <v>6</v>
      </c>
      <c r="F5" s="233">
        <f t="shared" si="1"/>
        <v>0.17567567567567569</v>
      </c>
    </row>
    <row r="6" spans="1:14" x14ac:dyDescent="0.25">
      <c r="A6" s="229" t="s">
        <v>223</v>
      </c>
      <c r="B6" s="222">
        <f t="shared" si="0"/>
        <v>21</v>
      </c>
      <c r="C6" s="223">
        <f>'1. Atención al Ciudadano'!B6</f>
        <v>6</v>
      </c>
      <c r="D6" s="223">
        <f>'2. Tienda'!B6</f>
        <v>7</v>
      </c>
      <c r="E6" s="223">
        <f>'3. Página web'!B6</f>
        <v>8</v>
      </c>
      <c r="F6" s="230">
        <f t="shared" si="1"/>
        <v>0.14189189189189189</v>
      </c>
    </row>
    <row r="7" spans="1:14" x14ac:dyDescent="0.25">
      <c r="A7" s="229" t="s">
        <v>224</v>
      </c>
      <c r="B7" s="222">
        <f t="shared" si="0"/>
        <v>16</v>
      </c>
      <c r="C7" s="223">
        <f>'1. Atención al Ciudadano'!B7</f>
        <v>5</v>
      </c>
      <c r="D7" s="223">
        <f>'2. Tienda'!B7</f>
        <v>8</v>
      </c>
      <c r="E7" s="223">
        <f>'3. Página web'!B7</f>
        <v>3</v>
      </c>
      <c r="F7" s="230">
        <f t="shared" si="1"/>
        <v>0.10810810810810811</v>
      </c>
    </row>
    <row r="8" spans="1:14" ht="30" x14ac:dyDescent="0.25">
      <c r="A8" s="229" t="s">
        <v>225</v>
      </c>
      <c r="B8" s="222">
        <f t="shared" si="0"/>
        <v>24</v>
      </c>
      <c r="C8" s="223">
        <f>'1. Atención al Ciudadano'!B8</f>
        <v>10</v>
      </c>
      <c r="D8" s="223">
        <f>'2. Tienda'!B8</f>
        <v>7</v>
      </c>
      <c r="E8" s="223">
        <f>'3. Página web'!B8</f>
        <v>7</v>
      </c>
      <c r="F8" s="230">
        <f t="shared" si="1"/>
        <v>0.16216216216216217</v>
      </c>
    </row>
    <row r="9" spans="1:14" ht="30" x14ac:dyDescent="0.25">
      <c r="A9" s="229" t="s">
        <v>226</v>
      </c>
      <c r="B9" s="222">
        <f t="shared" si="0"/>
        <v>17</v>
      </c>
      <c r="C9" s="223">
        <f>'1. Atención al Ciudadano'!B9</f>
        <v>4</v>
      </c>
      <c r="D9" s="223">
        <f>'2. Tienda'!B9</f>
        <v>8</v>
      </c>
      <c r="E9" s="223">
        <f>'3. Página web'!B9</f>
        <v>5</v>
      </c>
      <c r="F9" s="230">
        <f t="shared" si="1"/>
        <v>0.11486486486486487</v>
      </c>
    </row>
    <row r="10" spans="1:14" ht="30" x14ac:dyDescent="0.25">
      <c r="A10" s="229" t="s">
        <v>227</v>
      </c>
      <c r="B10" s="222">
        <f t="shared" si="0"/>
        <v>13</v>
      </c>
      <c r="C10" s="223">
        <f>'1. Atención al Ciudadano'!B10</f>
        <v>4</v>
      </c>
      <c r="D10" s="223">
        <f>'2. Tienda'!B10</f>
        <v>5</v>
      </c>
      <c r="E10" s="223">
        <f>'3. Página web'!B10</f>
        <v>4</v>
      </c>
      <c r="F10" s="230">
        <f t="shared" si="1"/>
        <v>8.7837837837837843E-2</v>
      </c>
    </row>
    <row r="11" spans="1:14" x14ac:dyDescent="0.25">
      <c r="A11" s="229" t="s">
        <v>284</v>
      </c>
      <c r="B11" s="224">
        <f>SUM(B3:B10)</f>
        <v>148</v>
      </c>
      <c r="C11" s="223"/>
      <c r="D11" s="223"/>
      <c r="E11" s="223"/>
      <c r="F11" s="230"/>
    </row>
    <row r="12" spans="1:14" x14ac:dyDescent="0.25">
      <c r="A12" s="225"/>
      <c r="B12" s="226"/>
      <c r="C12" s="227"/>
      <c r="D12" s="227"/>
      <c r="E12" s="227"/>
      <c r="F12" s="228"/>
    </row>
    <row r="13" spans="1:14" x14ac:dyDescent="0.25">
      <c r="A13" s="273" t="s">
        <v>229</v>
      </c>
      <c r="B13" s="273"/>
      <c r="C13" s="273"/>
      <c r="D13" s="273"/>
      <c r="E13" s="273"/>
      <c r="F13" s="230"/>
    </row>
    <row r="14" spans="1:14" x14ac:dyDescent="0.25">
      <c r="A14" s="229" t="s">
        <v>230</v>
      </c>
      <c r="B14" s="222">
        <f>SUM(C14:E14)</f>
        <v>29</v>
      </c>
      <c r="C14" s="223">
        <f>'1. Atención al Ciudadano'!B14</f>
        <v>13</v>
      </c>
      <c r="D14" s="223">
        <f>'2. Tienda'!B14</f>
        <v>5</v>
      </c>
      <c r="E14" s="223">
        <f>'3. Página web'!B14</f>
        <v>11</v>
      </c>
      <c r="F14" s="230">
        <f>SUM(B14/B$19)</f>
        <v>0.24786324786324787</v>
      </c>
    </row>
    <row r="15" spans="1:14" x14ac:dyDescent="0.25">
      <c r="A15" s="229" t="s">
        <v>231</v>
      </c>
      <c r="B15" s="222">
        <f>SUM(C15:E15)</f>
        <v>31</v>
      </c>
      <c r="C15" s="223">
        <f>'1. Atención al Ciudadano'!B15</f>
        <v>13</v>
      </c>
      <c r="D15" s="223">
        <f>'2. Tienda'!B15</f>
        <v>9</v>
      </c>
      <c r="E15" s="223">
        <f>'3. Página web'!B15</f>
        <v>9</v>
      </c>
      <c r="F15" s="233">
        <f t="shared" ref="F15:F18" si="2">SUM(B15/B$19)</f>
        <v>0.26495726495726496</v>
      </c>
    </row>
    <row r="16" spans="1:14" x14ac:dyDescent="0.25">
      <c r="A16" s="229" t="s">
        <v>232</v>
      </c>
      <c r="B16" s="222">
        <f>SUM(C16:E16)</f>
        <v>16</v>
      </c>
      <c r="C16" s="223">
        <f>'1. Atención al Ciudadano'!B16</f>
        <v>7</v>
      </c>
      <c r="D16" s="223">
        <f>'2. Tienda'!B16</f>
        <v>4</v>
      </c>
      <c r="E16" s="223">
        <f>'3. Página web'!B16</f>
        <v>5</v>
      </c>
      <c r="F16" s="230">
        <f t="shared" si="2"/>
        <v>0.13675213675213677</v>
      </c>
    </row>
    <row r="17" spans="1:6" x14ac:dyDescent="0.25">
      <c r="A17" s="229" t="s">
        <v>233</v>
      </c>
      <c r="B17" s="222">
        <f>SUM(C17:E17)</f>
        <v>20</v>
      </c>
      <c r="C17" s="223">
        <f>'1. Atención al Ciudadano'!B17</f>
        <v>7</v>
      </c>
      <c r="D17" s="223">
        <f>'2. Tienda'!B17</f>
        <v>6</v>
      </c>
      <c r="E17" s="223">
        <f>'3. Página web'!B17</f>
        <v>7</v>
      </c>
      <c r="F17" s="230">
        <f t="shared" si="2"/>
        <v>0.17094017094017094</v>
      </c>
    </row>
    <row r="18" spans="1:6" x14ac:dyDescent="0.25">
      <c r="A18" s="229" t="s">
        <v>234</v>
      </c>
      <c r="B18" s="222">
        <f>SUM(C18:E18)</f>
        <v>21</v>
      </c>
      <c r="C18" s="223">
        <f>'1. Atención al Ciudadano'!B18</f>
        <v>7</v>
      </c>
      <c r="D18" s="223">
        <f>'2. Tienda'!B18</f>
        <v>6</v>
      </c>
      <c r="E18" s="223">
        <f>'3. Página web'!B18</f>
        <v>8</v>
      </c>
      <c r="F18" s="230">
        <f t="shared" si="2"/>
        <v>0.17948717948717949</v>
      </c>
    </row>
    <row r="19" spans="1:6" x14ac:dyDescent="0.25">
      <c r="A19" s="229" t="s">
        <v>284</v>
      </c>
      <c r="B19" s="224">
        <f>SUM(B14:B18)</f>
        <v>117</v>
      </c>
      <c r="C19" s="223"/>
      <c r="D19" s="223"/>
      <c r="E19" s="223"/>
      <c r="F19" s="230"/>
    </row>
    <row r="20" spans="1:6" s="231" customFormat="1" x14ac:dyDescent="0.25">
      <c r="A20" s="225"/>
      <c r="B20" s="226"/>
      <c r="C20" s="227"/>
      <c r="D20" s="227"/>
      <c r="E20" s="227"/>
      <c r="F20" s="228"/>
    </row>
    <row r="21" spans="1:6" x14ac:dyDescent="0.25">
      <c r="A21" s="273" t="s">
        <v>235</v>
      </c>
      <c r="B21" s="273"/>
      <c r="C21" s="273"/>
      <c r="D21" s="273"/>
      <c r="E21" s="273"/>
      <c r="F21" s="230"/>
    </row>
    <row r="22" spans="1:6" x14ac:dyDescent="0.25">
      <c r="A22" s="229" t="s">
        <v>236</v>
      </c>
      <c r="B22" s="222">
        <f>SUM(C22:E22)</f>
        <v>11</v>
      </c>
      <c r="C22" s="223">
        <f>'1. Atención al Ciudadano'!B22</f>
        <v>6</v>
      </c>
      <c r="D22" s="223">
        <f>'2. Tienda'!B22</f>
        <v>2</v>
      </c>
      <c r="E22" s="223">
        <f>'3. Página web'!B22</f>
        <v>3</v>
      </c>
      <c r="F22" s="230">
        <f>SUM(B22/B$26)</f>
        <v>0.20754716981132076</v>
      </c>
    </row>
    <row r="23" spans="1:6" x14ac:dyDescent="0.25">
      <c r="A23" s="229" t="s">
        <v>237</v>
      </c>
      <c r="B23" s="222">
        <f>SUM(C23:E23)</f>
        <v>8</v>
      </c>
      <c r="C23" s="223">
        <f>'1. Atención al Ciudadano'!B23</f>
        <v>4</v>
      </c>
      <c r="D23" s="223">
        <f>'2. Tienda'!B23</f>
        <v>2</v>
      </c>
      <c r="E23" s="223">
        <f>'3. Página web'!B23</f>
        <v>2</v>
      </c>
      <c r="F23" s="230">
        <f t="shared" ref="F23:F25" si="3">SUM(B23/B$26)</f>
        <v>0.15094339622641509</v>
      </c>
    </row>
    <row r="24" spans="1:6" x14ac:dyDescent="0.25">
      <c r="A24" s="229" t="s">
        <v>238</v>
      </c>
      <c r="B24" s="222">
        <f>SUM(C24:E24)</f>
        <v>8</v>
      </c>
      <c r="C24" s="223">
        <f>'1. Atención al Ciudadano'!B24</f>
        <v>4</v>
      </c>
      <c r="D24" s="223">
        <f>'2. Tienda'!B24</f>
        <v>2</v>
      </c>
      <c r="E24" s="223">
        <f>'3. Página web'!B24</f>
        <v>2</v>
      </c>
      <c r="F24" s="230">
        <f t="shared" si="3"/>
        <v>0.15094339622641509</v>
      </c>
    </row>
    <row r="25" spans="1:6" x14ac:dyDescent="0.25">
      <c r="A25" s="229" t="s">
        <v>239</v>
      </c>
      <c r="B25" s="222">
        <f>SUM(C25:E25)</f>
        <v>26</v>
      </c>
      <c r="C25" s="223">
        <f>'1. Atención al Ciudadano'!B25</f>
        <v>12</v>
      </c>
      <c r="D25" s="223">
        <f>'2. Tienda'!B25</f>
        <v>8</v>
      </c>
      <c r="E25" s="223">
        <f>'3. Página web'!B25</f>
        <v>6</v>
      </c>
      <c r="F25" s="233">
        <f t="shared" si="3"/>
        <v>0.49056603773584906</v>
      </c>
    </row>
    <row r="26" spans="1:6" x14ac:dyDescent="0.25">
      <c r="A26" s="229" t="s">
        <v>284</v>
      </c>
      <c r="B26" s="224">
        <f>SUM(B22:B25)</f>
        <v>53</v>
      </c>
      <c r="C26" s="223"/>
      <c r="D26" s="223"/>
      <c r="E26" s="223"/>
      <c r="F26" s="230"/>
    </row>
    <row r="27" spans="1:6" s="231" customFormat="1" x14ac:dyDescent="0.25">
      <c r="A27" s="225"/>
      <c r="B27" s="232"/>
      <c r="C27" s="227"/>
      <c r="D27" s="227"/>
      <c r="E27" s="227"/>
      <c r="F27" s="228"/>
    </row>
    <row r="28" spans="1:6" x14ac:dyDescent="0.25">
      <c r="A28" s="273" t="s">
        <v>240</v>
      </c>
      <c r="B28" s="273"/>
      <c r="C28" s="273"/>
      <c r="D28" s="273"/>
      <c r="E28" s="273"/>
      <c r="F28" s="230"/>
    </row>
    <row r="29" spans="1:6" x14ac:dyDescent="0.25">
      <c r="A29" s="229" t="s">
        <v>241</v>
      </c>
      <c r="B29" s="222">
        <f>SUM(C29:E29)</f>
        <v>17</v>
      </c>
      <c r="C29" s="223">
        <f>'1. Atención al Ciudadano'!B28</f>
        <v>7</v>
      </c>
      <c r="D29" s="223">
        <f>'2. Tienda'!B28</f>
        <v>7</v>
      </c>
      <c r="E29" s="223">
        <f>'3. Página web'!B28</f>
        <v>3</v>
      </c>
      <c r="F29" s="230">
        <f>SUM(B29/B$31)</f>
        <v>0.40476190476190477</v>
      </c>
    </row>
    <row r="30" spans="1:6" x14ac:dyDescent="0.25">
      <c r="A30" s="229" t="s">
        <v>242</v>
      </c>
      <c r="B30" s="222">
        <f>SUM(C30:E30)</f>
        <v>25</v>
      </c>
      <c r="C30" s="223">
        <f>'1. Atención al Ciudadano'!B29</f>
        <v>10</v>
      </c>
      <c r="D30" s="223">
        <f>'2. Tienda'!B29</f>
        <v>5</v>
      </c>
      <c r="E30" s="223">
        <f>'3. Página web'!B29</f>
        <v>10</v>
      </c>
      <c r="F30" s="233">
        <f>SUM(B30/B$31)</f>
        <v>0.59523809523809523</v>
      </c>
    </row>
    <row r="31" spans="1:6" x14ac:dyDescent="0.25">
      <c r="A31" s="229" t="s">
        <v>284</v>
      </c>
      <c r="B31" s="224">
        <f>SUM(B29:B30)</f>
        <v>42</v>
      </c>
      <c r="C31" s="223"/>
      <c r="D31" s="223"/>
      <c r="E31" s="223"/>
      <c r="F31" s="223"/>
    </row>
  </sheetData>
  <mergeCells count="4">
    <mergeCell ref="A2:E2"/>
    <mergeCell ref="A13:E13"/>
    <mergeCell ref="A21:E21"/>
    <mergeCell ref="A28:E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C1 Gestión del Riesgo </vt:lpstr>
      <vt:lpstr>C2 Racionalización de Tramites</vt:lpstr>
      <vt:lpstr>C3 Rendición cuentas</vt:lpstr>
      <vt:lpstr>C4 Mejora atención al ciudadano</vt:lpstr>
      <vt:lpstr>C5 Transparencia y acceso Info</vt:lpstr>
      <vt:lpstr>C6 Participación ciudadana</vt:lpstr>
      <vt:lpstr>C7 Iniciativas Adicionales</vt:lpstr>
      <vt:lpstr>Consolidado ext e int</vt:lpstr>
      <vt:lpstr>Consolidado Externo</vt:lpstr>
      <vt:lpstr>1. Atención al Ciudadano</vt:lpstr>
      <vt:lpstr>2. Tienda</vt:lpstr>
      <vt:lpstr>3. Página web</vt:lpstr>
      <vt:lpstr>4.Interna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Chaves</dc:creator>
  <cp:lastModifiedBy>Martha del Pilar Gomez</cp:lastModifiedBy>
  <dcterms:created xsi:type="dcterms:W3CDTF">2016-01-18T19:13:57Z</dcterms:created>
  <dcterms:modified xsi:type="dcterms:W3CDTF">2019-09-06T19:48:53Z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