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MARIA PAULA MORENO VARGAS\PLAN DE CAPACITACIÓN\"/>
    </mc:Choice>
  </mc:AlternateContent>
  <xr:revisionPtr revIDLastSave="0" documentId="13_ncr:1_{562B2C77-A448-41BB-BE63-68825BF6DDDA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Cronograma" sheetId="11" r:id="rId1"/>
    <sheet name="SST" sheetId="8" state="hidden" r:id="rId2"/>
    <sheet name="ejes temáticos" sheetId="3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Cronograma!$A$2:$L$37</definedName>
    <definedName name="Cursos" localSheetId="0">#REF!</definedName>
    <definedName name="Cursos">#REF!</definedName>
    <definedName name="Empleados" localSheetId="0">#REF!</definedName>
    <definedName name="Empleados">#REF!</definedName>
    <definedName name="Fechasdeviaje">OFFSET([1]Cálculos!$G$10,,,Rango)</definedName>
    <definedName name="Finperiodo">[2]INDICADORES!$E$16</definedName>
    <definedName name="fuelSeries">OFFSET([1]Cálculos!$I$10,,segundoeje="costo de combustible",Rango)</definedName>
    <definedName name="Inicioperiodo">[2]INDICADORES!$C$16</definedName>
    <definedName name="lstEDates">[3]!LeaveTracker[Fecha de finalización]</definedName>
    <definedName name="lstEmpNames">[3]!LeaveTracker[Nombre del empleado]</definedName>
    <definedName name="lstHolidays">[3]!DíasFestivosDeLaEmpresa[Días festivos de la empresa]</definedName>
    <definedName name="lstHTypes">[3]!LeaveTracker[Tipo de baja]</definedName>
    <definedName name="lstSdates">[3]!LeaveTracker[Fecha de inicio]</definedName>
    <definedName name="milesSinceLastFuel" localSheetId="0">IF(ROW()=ROW([2]!Datos[#Data]),'[2]Datos de registro'!$D1-Cronograma!odometerBeginningFuel,'[2]Datos de registro'!$D1-IFERROR(LOOKUP(2,1/('[2]Datos de registro'!$C$6:$C1048576="Combustible"),'[2]Datos de registro'!$D$6:$D1048576),Cronograma!odometerBeginningFuel))</definedName>
    <definedName name="milesSinceLastFuel">IF(ROW()=ROW([2]!Datos[#Data]),'[2]Datos de registro'!$D1-odometerBeginningFuel,'[2]Datos de registro'!$D1-IFERROR(LOOKUP(2,1/('[2]Datos de registro'!$C$6:$C1048576="Combustible"),'[2]Datos de registro'!$D$6:$D1048576),odometerBeginningFuel))</definedName>
    <definedName name="milesSinceLastFuelb" localSheetId="0">IF(ROW()=ROW([2]!Datos[#Data]),MAX('[2]Datos de registro'!$D1048576,'[2]Datos de registro'!$G1048576)-Cronograma!odometerBeginningFuel,MAX('[2]Datos de registro'!$D1048576,'[2]Datos de registro'!$G1048576)-LOOKUP(2,1/('[2]Datos de registro'!$C$6:$C1048576="Combustible"),'[2]Datos de registro'!$D$6:$D1048576))</definedName>
    <definedName name="milesSinceLastFuelb">IF(ROW()=ROW([2]!Datos[#Data]),MAX('[2]Datos de registro'!$D1048576,'[2]Datos de registro'!$G1048576)-odometerBeginningFuel,MAX('[2]Datos de registro'!$D1048576,'[2]Datos de registro'!$G1048576)-LOOKUP(2,1/('[2]Datos de registro'!$C$6:$C1048576="Combustible"),'[2]Datos de registro'!$D$6:$D1048576))</definedName>
    <definedName name="Millas" localSheetId="0">IF(AND('[2]Datos de registro'!$B1&gt;0,'[2]Datos de registro'!$D1=""),Cronograma!milesSinceLastFuelb,IF('[2]Datos de registro'!$D1="","",IF('[2]Datos de registro'!$C1="Viaje",IF('[2]Datos de registro'!$G1=0,0,'[2]Datos de registro'!$G1-'[2]Datos de registro'!$D1),Cronograma!milesSinceLastFuel)))</definedName>
    <definedName name="Millas">IF(AND('[2]Datos de registro'!$B1&gt;0,'[2]Datos de registro'!$D1=""),milesSinceLastFuelb,IF('[2]Datos de registro'!$D1="","",IF('[2]Datos de registro'!$C1="Viaje",IF('[2]Datos de registro'!$G1=0,0,'[2]Datos de registro'!$G1-'[2]Datos de registro'!$D1),milesSinceLastFuel)))</definedName>
    <definedName name="Millasviaje">OFFSET([1]Cálculos!$H$10,,,Rango)</definedName>
    <definedName name="odometerBeginningFuel" localSheetId="0">[2]INDICADORES!#REF!</definedName>
    <definedName name="odometerBeginningFuel">[2]INDICADORES!#REF!</definedName>
    <definedName name="Rango">Finperiodo-Inicioperiodo+1</definedName>
    <definedName name="ReimbursableMiles">[1]Cálculos!$D$10</definedName>
    <definedName name="ReimbursementPerMile" localSheetId="0">[2]INDICADORES!#REF!</definedName>
    <definedName name="ReimbursementPerMile">[2]INDICADORES!#REF!</definedName>
    <definedName name="segundoeje">[1]Cálculos!$M$8</definedName>
    <definedName name="seleccióndeejessegundos">[1]Cálculos!$M$7</definedName>
    <definedName name="TotalReimbursement">[1]Cálculos!$D$11</definedName>
    <definedName name="valSelEmployee">'[3]Vista Calendario'!$C$2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1" l="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3" i="11"/>
  <c r="N37" i="11" l="1"/>
  <c r="D37" i="11"/>
  <c r="H37" i="11" l="1"/>
  <c r="AD21" i="8" l="1"/>
  <c r="AC21" i="8"/>
  <c r="AD20" i="8"/>
  <c r="AC20" i="8"/>
  <c r="AD19" i="8"/>
  <c r="AC19" i="8"/>
  <c r="AE19" i="8" s="1"/>
  <c r="AD18" i="8"/>
  <c r="AC18" i="8"/>
  <c r="AD17" i="8"/>
  <c r="AC17" i="8"/>
  <c r="AD16" i="8"/>
  <c r="AC16" i="8"/>
  <c r="AD15" i="8"/>
  <c r="AC15" i="8"/>
  <c r="AD14" i="8"/>
  <c r="AC14" i="8"/>
  <c r="AD13" i="8"/>
  <c r="AC13" i="8"/>
  <c r="AD12" i="8"/>
  <c r="AC12" i="8"/>
  <c r="AD11" i="8"/>
  <c r="AC11" i="8"/>
  <c r="AD10" i="8"/>
  <c r="AC10" i="8"/>
  <c r="AD9" i="8"/>
  <c r="AC9" i="8"/>
  <c r="AD8" i="8"/>
  <c r="AC8" i="8"/>
  <c r="AE21" i="8" l="1"/>
  <c r="AE17" i="8"/>
  <c r="AE16" i="8"/>
  <c r="AE13" i="8"/>
  <c r="AE15" i="8"/>
  <c r="AE20" i="8"/>
  <c r="AE8" i="8"/>
  <c r="AE10" i="8"/>
  <c r="AE12" i="8"/>
  <c r="AE14" i="8"/>
  <c r="AE9" i="8"/>
  <c r="AE11" i="8"/>
  <c r="AE18" i="8"/>
</calcChain>
</file>

<file path=xl/sharedStrings.xml><?xml version="1.0" encoding="utf-8"?>
<sst xmlns="http://schemas.openxmlformats.org/spreadsheetml/2006/main" count="724" uniqueCount="250">
  <si>
    <t>Eje temático</t>
  </si>
  <si>
    <t>Clasificación</t>
  </si>
  <si>
    <t>Actividad</t>
  </si>
  <si>
    <t>Población Objeto</t>
  </si>
  <si>
    <t>Gestor del conocimiento</t>
  </si>
  <si>
    <t>Competencia Asociada</t>
  </si>
  <si>
    <t>%</t>
  </si>
  <si>
    <t>Trimestre I</t>
  </si>
  <si>
    <t>Trimestre II</t>
  </si>
  <si>
    <t>Trimestre III</t>
  </si>
  <si>
    <t>Trimestre IV</t>
  </si>
  <si>
    <t>Creación de valor público</t>
  </si>
  <si>
    <t>Gestión del Talento Humano</t>
  </si>
  <si>
    <t>Capacitación</t>
  </si>
  <si>
    <t>Seguridad y Salud en el Trabajo</t>
  </si>
  <si>
    <t>Todos</t>
  </si>
  <si>
    <t>Externo</t>
  </si>
  <si>
    <t>Hacer</t>
  </si>
  <si>
    <t>Atención al Ciudadano</t>
  </si>
  <si>
    <t>Interno</t>
  </si>
  <si>
    <t>Entrenamiento</t>
  </si>
  <si>
    <t>Ser</t>
  </si>
  <si>
    <t>Gestión Documental</t>
  </si>
  <si>
    <t>Gestión Jurídica</t>
  </si>
  <si>
    <t>Contratación Estatal</t>
  </si>
  <si>
    <t>Gestión Financiera</t>
  </si>
  <si>
    <t>Gestión del Conocimiento y la Innovación</t>
  </si>
  <si>
    <t>Innovación</t>
  </si>
  <si>
    <t>Buen Gobierno</t>
  </si>
  <si>
    <t>CRONOGRAMA DE CAPACITACIONES DEL SG-SST  
PERIODO ENERO-DICIEMBRE DE 2021</t>
  </si>
  <si>
    <t>ACTIVIDADES</t>
  </si>
  <si>
    <t>PERSONAL  AL QUE VA DIRIGIDA</t>
  </si>
  <si>
    <t>RESPONSABLE</t>
  </si>
  <si>
    <t>TRIMESTRE I</t>
  </si>
  <si>
    <t>TRIMESTRE II</t>
  </si>
  <si>
    <t>TRIMESTRE III</t>
  </si>
  <si>
    <t>TRIMESTRE IV</t>
  </si>
  <si>
    <t>CONSOLIDADO (CADA TEMA DURANTE EL AÑO)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</si>
  <si>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</si>
  <si>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</si>
  <si>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</si>
  <si>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</si>
  <si>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</si>
  <si>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</si>
  <si>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</si>
  <si>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</si>
  <si>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</si>
  <si>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</si>
  <si>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</si>
  <si>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</si>
  <si>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</si>
  <si>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</si>
  <si>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</si>
  <si>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%CUMPLIMIENTO</t>
  </si>
  <si>
    <t>Responsabilidad legal SGSST</t>
  </si>
  <si>
    <t>Direccion, COPASST - COCOLA, jefes areas y coordinadores</t>
  </si>
  <si>
    <t>RESPONSABLE SST Y ARL POSITIVA</t>
  </si>
  <si>
    <t>LAS FECHAS DE LAS CAPACITACIONES ESTARAS SIGETAS AL PLAN DE TRABAJO CON LA ARL Y LA DISPONIBILIDAD DE LOS PROFESIONALES</t>
  </si>
  <si>
    <t xml:space="preserve">Atencion y preparacion ante emergencias </t>
  </si>
  <si>
    <t xml:space="preserve">Todo el personal </t>
  </si>
  <si>
    <t xml:space="preserve">Capacitaciones en riesgo quimico: Manejo y almacenamiento de sustancias quimicas, matriz de compatibilidad y uso de hojas de seguridad en caso de accidente y almacenamiento de gases </t>
  </si>
  <si>
    <t>Personal identificado en el PVE que manipuke sustancias quimicas</t>
  </si>
  <si>
    <t>Manejo de posturas adecuadas (programa riesgo biomecánico - PVE osteomuscular) Trabajo en casa</t>
  </si>
  <si>
    <t>Todo el personal</t>
  </si>
  <si>
    <t xml:space="preserve">Conservación auditiva y visual </t>
  </si>
  <si>
    <t xml:space="preserve">Personal identificado en el PVE </t>
  </si>
  <si>
    <t>RESPONSABLE SST E INTERMEDIARIO</t>
  </si>
  <si>
    <t>Manejo defensivo (PESV)</t>
  </si>
  <si>
    <t>Conductores</t>
  </si>
  <si>
    <t>Capacitacion en riesgo biológico</t>
  </si>
  <si>
    <t xml:space="preserve">Personal de Laboratorios que manipulen Gases comprimidos </t>
  </si>
  <si>
    <t xml:space="preserve">Riesgo eléctrico y mecanico </t>
  </si>
  <si>
    <t>Talleres y Laboratorios</t>
  </si>
  <si>
    <t>Capacitacion Brigada Basica</t>
  </si>
  <si>
    <t>Brigadistas</t>
  </si>
  <si>
    <t xml:space="preserve">Taller en manejo y resolucion de conflictos, Funciones y responsabilidades  </t>
  </si>
  <si>
    <t xml:space="preserve"> COCOLA</t>
  </si>
  <si>
    <t>Capacitación en prevención y manejo del COVID- 19</t>
  </si>
  <si>
    <t>Prevención y manejo del estrés y ansiedad, Organización del trabajo en casa.</t>
  </si>
  <si>
    <t>Capacitación en autocuidado</t>
  </si>
  <si>
    <t>Capacitacion realizacion de inspecciones, Capacitacion funciones y responsabilidad  y Capacitacion investgacion de accidentes</t>
  </si>
  <si>
    <t>Copasst</t>
  </si>
  <si>
    <t>CREACIÓN DE VALOR PÚBLICO</t>
  </si>
  <si>
    <t>COMPETENCIA ASOCIADA</t>
  </si>
  <si>
    <t xml:space="preserve">PROCESO </t>
  </si>
  <si>
    <t>CLASIFICACIÓN</t>
  </si>
  <si>
    <t>ACTIVIDAD PROPUESTA</t>
  </si>
  <si>
    <t xml:space="preserve">Sostenibilidad Ambiental </t>
  </si>
  <si>
    <t>SABER</t>
  </si>
  <si>
    <t>Técnicas de atención al usuario y servicio al cliente.</t>
  </si>
  <si>
    <t>Contexto de relaciones internacionales, de los mecanismos de participación, mecanismos de negociación, de acuerdos de reconocimiento mutuo, de memorando de entendimiento</t>
  </si>
  <si>
    <t xml:space="preserve">Supervisión de contratos. </t>
  </si>
  <si>
    <t xml:space="preserve">Principio de planeación contractual </t>
  </si>
  <si>
    <t>Secop II</t>
  </si>
  <si>
    <t xml:space="preserve">Control Disciplinario </t>
  </si>
  <si>
    <t>Ley 734 de 2002 - control disciplinario</t>
  </si>
  <si>
    <t>Curso Virtual de empleo público</t>
  </si>
  <si>
    <t>Sistema de Calidad</t>
  </si>
  <si>
    <t xml:space="preserve">Administración del riesgo y el diseño de controles </t>
  </si>
  <si>
    <t xml:space="preserve">Formulación de proyectos </t>
  </si>
  <si>
    <t>Gestión de proyectos</t>
  </si>
  <si>
    <t>Metodologías para la formulación de proyectos</t>
  </si>
  <si>
    <t>métodos de investigación.</t>
  </si>
  <si>
    <t>Saber</t>
  </si>
  <si>
    <t>Estatuto del Consumidor</t>
  </si>
  <si>
    <t>Organización y funcionamiento del Estado
Colombiano</t>
  </si>
  <si>
    <t>Sistema Integrado de Gestión</t>
  </si>
  <si>
    <t>Técnicas de Auditoria</t>
  </si>
  <si>
    <t>Normas de Auditoría generalmente aceptadas.</t>
  </si>
  <si>
    <t>Sistemas integrados de gestión</t>
  </si>
  <si>
    <t>Implementación de SIG</t>
  </si>
  <si>
    <t>Normas y guías técnicas
ISO/IEC 17034, ISO/IEC 17025, ISO/IEC 17043, ISO/ IEC 9001, ISO 10012:2003, ISO 35 e ISO 13528:2015</t>
  </si>
  <si>
    <t>Normatividad 9001</t>
  </si>
  <si>
    <t xml:space="preserve">Planeación Institucional </t>
  </si>
  <si>
    <t xml:space="preserve">Planeación y orientación a resultados </t>
  </si>
  <si>
    <t>Redacción de textos y ortografía</t>
  </si>
  <si>
    <t>Fundamentos básicos en gestión documental</t>
  </si>
  <si>
    <t>Gestión del Conocimiento</t>
  </si>
  <si>
    <t xml:space="preserve">Modelo Integrado de Planeación y Gestión </t>
  </si>
  <si>
    <t>Redacción de textos científicos y técnicos.</t>
  </si>
  <si>
    <t>Derecho Procesal</t>
  </si>
  <si>
    <t>Derecho Constitucional</t>
  </si>
  <si>
    <t>Gestión y ejecución de proyectos I+D+i y de actividades de metrología</t>
  </si>
  <si>
    <t>Conocimiento de Tipología de productos de I+D+i</t>
  </si>
  <si>
    <t>Herramientas para desarrollar la innovación</t>
  </si>
  <si>
    <t>Herramientas pedagógicas.</t>
  </si>
  <si>
    <t xml:space="preserve">Mecanismos y métodos de transferencia de conocimiento </t>
  </si>
  <si>
    <t xml:space="preserve">Reservas Presupuestales y Vigencias futuras </t>
  </si>
  <si>
    <t>cálculo vectorial, álgebra básica, estadística descriptiva e inferencial</t>
  </si>
  <si>
    <t>Soldadura, conexiones eléctricas - manejo de equipos robustos y delicados</t>
  </si>
  <si>
    <t>Conocimientos: Física, termodinámica</t>
  </si>
  <si>
    <t>Física, Química, Estadística descriptiva e inferencial</t>
  </si>
  <si>
    <t>Técnicas de análisis de datos cuantitativos y cualitativos</t>
  </si>
  <si>
    <t xml:space="preserve">Calibración de diferentes patrones y equipos de longitud - máquinas de medición por coordenadas y sistemas ópticos de medición. </t>
  </si>
  <si>
    <t xml:space="preserve">Interpretación y análisis de resultados, </t>
  </si>
  <si>
    <t>Estimación de incertidumbre, manejo de instrumentos</t>
  </si>
  <si>
    <t>Validación de métodos y estimación
de la incertidumbre- EURACHEM</t>
  </si>
  <si>
    <t>Conservación de patrones, con especial cuidado en los bloques patrón.</t>
  </si>
  <si>
    <t>Conservación y manipulación de patrones como bloques patrón, reglas de pasos, escalas de vidrio, reglas graduadas, cintas métricas.</t>
  </si>
  <si>
    <t>Conocimiento en la norma ISO 17025 2017</t>
  </si>
  <si>
    <t>Desarrollo de procedimientos, instructivos del laboratorio de Longitud</t>
  </si>
  <si>
    <t>Conocimientos en calibración de diferentes instrumentos de Longitud como pie de rey, micrómetro, comparador de carátula, cintas métricas y reglas</t>
  </si>
  <si>
    <t>Conservación y manejo de instrumentos de longitud como pie de rey, micrómetro, comparador de carátula, cintas métricas y reglas.</t>
  </si>
  <si>
    <t>Redacción de artículos científicos.</t>
  </si>
  <si>
    <t>Herramientas de citación de referencias bibliográficas.</t>
  </si>
  <si>
    <t>Herramientas para delegar actividades y estructurar proyectos científicos.</t>
  </si>
  <si>
    <t>Manipular plataformas de Minciencias para aplicar a Convocatorias de investigación.</t>
  </si>
  <si>
    <t>Transferencia de conocimiento en teoría de tiempo y frecuencia para actualización y mantenimiento de competencias (preferiblemente con un NMI con CMC publicadas en KCDB).</t>
  </si>
  <si>
    <t>Herramientas de confirmación metrológica.</t>
  </si>
  <si>
    <t>Transferencia de conocimiento internacional en manipulación de sistemas de medición de tiempo y frecuencia que aún no se han implementado en INM de Colombia (preferiblemente con un NMI con CMC publicadas en KCDB).</t>
  </si>
  <si>
    <t>Herramientas de gestión de proyectos.</t>
  </si>
  <si>
    <t>Gestión de la investigación</t>
  </si>
  <si>
    <t>Herramientas para priorizar necesidades del país o actividades en general.</t>
  </si>
  <si>
    <t>Socialización entre SMF y SMQB de instrumentos con los que cada área mide parámetros de tiempo o frecuencia.</t>
  </si>
  <si>
    <t>Estado del arte de diseño de industria o sistemas de medición en Colombia, de los participantes externos de la RCM.</t>
  </si>
  <si>
    <t>Socialización de manipulación de instrumentos o sistemas de medición de laboratorios externos que pertenecen a algún grupo GTM de la RCM.</t>
  </si>
  <si>
    <t xml:space="preserve">Técnicas de formulación de proyectos en investigación científica, </t>
  </si>
  <si>
    <t>Conocimientos metrología eléctrica</t>
  </si>
  <si>
    <t>Como desarrollar motricidad fina - tolerar recintos cerrados (laboratorio), mantener la concentración.</t>
  </si>
  <si>
    <t>Calidad de soldadura.</t>
  </si>
  <si>
    <t xml:space="preserve">Manejo de máquinas convencionales y CNC por arranque de viruta, conocimiento en materiales de ingeniería, </t>
  </si>
  <si>
    <t>Composición de materiales ferrosos y no ferrosos.</t>
  </si>
  <si>
    <t>Metodología de la investigación - Capacitación específica en Metrología de Dureza</t>
  </si>
  <si>
    <t>Vocabulario en metrología, esquemas de trazabilidad, tecnicas analíticas de medición, incertidumbre, desarrollo de métodos</t>
  </si>
  <si>
    <t>Modelo de reconocimiento y Medición de grupos de investigación de Minciencias.</t>
  </si>
  <si>
    <t>técnicas y principios de las mediciones de cantidad de sustancia de analitos químicos</t>
  </si>
  <si>
    <t>Investigación científica en el campo de la química analítica</t>
  </si>
  <si>
    <t>Estadística para interpretación de datos de análisis químicos</t>
  </si>
  <si>
    <t xml:space="preserve">Estadística aplicada al campo de la metrología química. </t>
  </si>
  <si>
    <t xml:space="preserve">Métodos instrumentales de medición en química y biología. </t>
  </si>
  <si>
    <t xml:space="preserve">Validación de métodos analíticos-Eurachem Guide. </t>
  </si>
  <si>
    <t>Vocabulario internacional de metrología, Sistema Internacional de Unidades - SI, estimación de la incertidumbre de medición.</t>
  </si>
  <si>
    <t xml:space="preserve">Métodos de caracterización de materiales de referencia. </t>
  </si>
  <si>
    <t xml:space="preserve">Caracterización de materiales de referencia acorde con ISO 35. </t>
  </si>
  <si>
    <t>Normalización</t>
  </si>
  <si>
    <t>Adaptación al cambio</t>
  </si>
  <si>
    <t>Probidad y ética de lo público</t>
  </si>
  <si>
    <t>Integridad del Servidor Público</t>
  </si>
  <si>
    <t>Empatía y Solidaridad</t>
  </si>
  <si>
    <t>Resiliencia</t>
  </si>
  <si>
    <t>Liderazgo e iniciativa</t>
  </si>
  <si>
    <t>Comunicación asertiva</t>
  </si>
  <si>
    <t>Modelo Estandar de Control Interno MECI</t>
  </si>
  <si>
    <t>Normas y procedimientos de mecanismos alternativos de solución de conflictos.</t>
  </si>
  <si>
    <t>Transfomacion Digital</t>
  </si>
  <si>
    <t>Gestión de Tecnología de Información</t>
  </si>
  <si>
    <t>Tecnología de Información</t>
  </si>
  <si>
    <t>Manejo de herramientas ofimáticas</t>
  </si>
  <si>
    <t>Herramientas computacionales (ejemplo: Python, Octave).</t>
  </si>
  <si>
    <t>Software de diseño mecánico</t>
  </si>
  <si>
    <t>Manejo de SolidWorks, simulaciones, diseño de producto.</t>
  </si>
  <si>
    <t>Manejo de software especializado (LabView, Excel®)</t>
  </si>
  <si>
    <t>Actualización LabVIEW</t>
  </si>
  <si>
    <t>Herramientas de Software para adquisición de datos de equipos de laboratorio</t>
  </si>
  <si>
    <t>Herramientas de Software para análisis de datos (R, Matlab, Otros)</t>
  </si>
  <si>
    <t>Manejo de Word y Excel.</t>
  </si>
  <si>
    <t>Proyect Management, gestión de riesgo</t>
  </si>
  <si>
    <t>Macros en Excel.</t>
  </si>
  <si>
    <t>Conocimiento de plataformas digitales</t>
  </si>
  <si>
    <t>Programación y simulación.</t>
  </si>
  <si>
    <t>ISOLUCION</t>
  </si>
  <si>
    <t>BPMetro</t>
  </si>
  <si>
    <t>Inducciones por cada una de las áreas que integran la entidad, dando a conocer a los nuevos servidores la misión institucional, planes y proyectos a desarrollar, las estrategias y objetivos de cada una de las mismas.</t>
  </si>
  <si>
    <t>Curso Virtual 50 Horas en SG-SST</t>
  </si>
  <si>
    <t>Inducción al sistema de seguridad y salud en el trabajo</t>
  </si>
  <si>
    <t>Capacitación Sistema integrado de gestión</t>
  </si>
  <si>
    <t>Capacitación virtual fundamentos básicos de Gestión Documental</t>
  </si>
  <si>
    <t>Capacitacion virtual Elaboracion, aprobacion, evaluacion y convalidacion de Tablas de Retención Documental</t>
  </si>
  <si>
    <t>Capacitación virtual Expediente electrónico de archivo</t>
  </si>
  <si>
    <t>Capacitación virtual Elaboración del Plan institucional de archivos – PINAR</t>
  </si>
  <si>
    <t>Capacitación virtual Metodología para la elaboración de inventarios y transferencias documentales</t>
  </si>
  <si>
    <t>Capacitación virtual Composición y deterioro de los documentos físicos de archivo</t>
  </si>
  <si>
    <t>Capacitación virtual Curso complementario: hoja de ruta para la gestión de documentos</t>
  </si>
  <si>
    <t>Cronograma de Actividades Plan Institucional de Capacitación 2023</t>
  </si>
  <si>
    <t>saber</t>
  </si>
  <si>
    <t>Capacitación en Contratación estatal</t>
  </si>
  <si>
    <t>Taller sobre trabajo en equipo</t>
  </si>
  <si>
    <t>Entrenamiento en elaboración de estudios previos y supervisión de contratos</t>
  </si>
  <si>
    <t>Taller de Braille</t>
  </si>
  <si>
    <t>Capacitación adaptación al cambio</t>
  </si>
  <si>
    <t>Generalidades de la discapacidad Visual (ceguera y baja visión)</t>
  </si>
  <si>
    <t>Taller sobre como interactuar con una persona con discapacidad visual.</t>
  </si>
  <si>
    <t>Sistema nacional de discapacidad</t>
  </si>
  <si>
    <t>Miembros COPASST, comité de coinvivencia laboral y un funcionario de cada area y Gestion Humana</t>
  </si>
  <si>
    <t>Secretarios, auxiliares administrativos y gestion documental</t>
  </si>
  <si>
    <t>Secretarios, auxiliares administrativos, gestion documental y almacenista</t>
  </si>
  <si>
    <t>Transformación Digital</t>
  </si>
  <si>
    <t>Cursos de Excel nivel básico, intermedio y avanzado</t>
  </si>
  <si>
    <t>Capacitación Manejo Software Websafi</t>
  </si>
  <si>
    <t>Capacitación Manejo Plataforma Secop II</t>
  </si>
  <si>
    <t>Capacitación Manejo Plataforma Olimpia</t>
  </si>
  <si>
    <t>Capacitación Manejo Plataforma Colombia compra eficiente</t>
  </si>
  <si>
    <t>Capacitación Manejo Plataforma Orfeo</t>
  </si>
  <si>
    <t>Curso Manejo Power BI</t>
  </si>
  <si>
    <t>Imprenta</t>
  </si>
  <si>
    <t>Gestion Humana, Almacenista y Contabilidad</t>
  </si>
  <si>
    <t>Supervisores de contrato, Coordinadores y quien intervenga en el proceso</t>
  </si>
  <si>
    <t>Planeacion</t>
  </si>
  <si>
    <t>Probidad y ética de lo publico</t>
  </si>
  <si>
    <t>Capacitación Código de integridad</t>
  </si>
  <si>
    <t>Capacitación régimen disciplinario del servidor público</t>
  </si>
  <si>
    <t>Capacitación Delitos contra la Administración pública</t>
  </si>
  <si>
    <t>Gestión del conocimiento y la innovación</t>
  </si>
  <si>
    <t xml:space="preserve"> Capacitación Comunicación Organizacional</t>
  </si>
  <si>
    <t>Capacitación Pensamiento Creativo</t>
  </si>
  <si>
    <t>Capacitación en liderazgo</t>
  </si>
  <si>
    <t>Curso manejo programa Adobe InDesign</t>
  </si>
  <si>
    <t>Curso manejo programa Adobe Illustrator</t>
  </si>
  <si>
    <t>SEGUIMIENTO</t>
  </si>
  <si>
    <t>AVANCE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</si>
</sst>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theme="3" tint="-0.499984740745262"/>
      <name val="Arial Narrow"/>
      <family val="2"/>
    </font>
    <font>
      <sz val="9"/>
      <color theme="1" tint="0.499984740745262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sz val="28"/>
      <color theme="0" tint="-0.2499465926084170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249977111117893"/>
      <name val="Arial Narrow"/>
      <family val="2"/>
    </font>
    <font>
      <sz val="12"/>
      <name val="Arial Narrow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Arial Narrow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1" tint="0.3499862666707357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472C4"/>
      </left>
      <right style="thin">
        <color theme="0"/>
      </right>
      <top style="medium">
        <color rgb="FF4472C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4472C4"/>
      </top>
      <bottom style="thin">
        <color theme="0"/>
      </bottom>
      <diagonal/>
    </border>
    <border>
      <left style="thin">
        <color theme="0"/>
      </left>
      <right style="medium">
        <color rgb="FF4472C4"/>
      </right>
      <top style="medium">
        <color rgb="FF4472C4"/>
      </top>
      <bottom style="thin">
        <color theme="0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4472C4"/>
      </right>
      <top style="thin">
        <color theme="0"/>
      </top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/>
      <diagonal/>
    </border>
    <border>
      <left style="medium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/>
      <diagonal/>
    </border>
    <border>
      <left style="thin">
        <color rgb="FF4472C4"/>
      </left>
      <right style="medium">
        <color rgb="FF4472C4"/>
      </right>
      <top style="thin">
        <color rgb="FF4472C4"/>
      </top>
      <bottom/>
      <diagonal/>
    </border>
    <border>
      <left style="thin">
        <color theme="0"/>
      </left>
      <right/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 style="thin">
        <color rgb="FF4472C4"/>
      </top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 style="medium">
        <color rgb="FF4472C4"/>
      </left>
      <right/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/>
      <top style="thin">
        <color rgb="FF4472C4"/>
      </top>
      <bottom style="thin">
        <color rgb="FF4472C4"/>
      </bottom>
      <diagonal/>
    </border>
    <border>
      <left style="medium">
        <color rgb="FF4472C4"/>
      </left>
      <right/>
      <top style="thin">
        <color rgb="FF4472C4"/>
      </top>
      <bottom/>
      <diagonal/>
    </border>
    <border>
      <left/>
      <right style="thin">
        <color theme="0"/>
      </right>
      <top/>
      <bottom style="medium">
        <color rgb="FF4472C4"/>
      </bottom>
      <diagonal/>
    </border>
    <border>
      <left style="thin">
        <color theme="0"/>
      </left>
      <right style="thin">
        <color theme="0"/>
      </right>
      <top/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 style="thin">
        <color rgb="FF4472C4"/>
      </top>
      <bottom/>
      <diagonal/>
    </border>
    <border>
      <left style="medium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/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thin">
        <color rgb="FF4472C4"/>
      </bottom>
      <diagonal/>
    </border>
    <border>
      <left style="medium">
        <color rgb="FF4472C4"/>
      </left>
      <right/>
      <top/>
      <bottom style="thin">
        <color rgb="FF4472C4"/>
      </bottom>
      <diagonal/>
    </border>
    <border>
      <left style="medium">
        <color rgb="FF4472C4"/>
      </left>
      <right/>
      <top style="thin">
        <color rgb="FF4472C4"/>
      </top>
      <bottom style="medium">
        <color rgb="FF4472C4"/>
      </bottom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theme="0"/>
      </bottom>
      <diagonal/>
    </border>
    <border>
      <left style="thin">
        <color rgb="FF4472C4"/>
      </left>
      <right style="thin">
        <color rgb="FF4472C4"/>
      </right>
      <top style="thin">
        <color theme="0"/>
      </top>
      <bottom style="thin">
        <color theme="0"/>
      </bottom>
      <diagonal/>
    </border>
    <border>
      <left style="thin">
        <color rgb="FF4472C4"/>
      </left>
      <right style="thin">
        <color rgb="FF4472C4"/>
      </right>
      <top style="thin">
        <color theme="0"/>
      </top>
      <bottom style="thin">
        <color rgb="FF4472C4"/>
      </bottom>
      <diagonal/>
    </border>
    <border>
      <left/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rgb="FF4472C4"/>
      </top>
      <bottom style="thin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 style="thin">
        <color rgb="FF4472C4"/>
      </top>
      <bottom style="medium">
        <color rgb="FF4472C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Alignment="0" applyProtection="0"/>
    <xf numFmtId="0" fontId="11" fillId="0" borderId="14" applyNumberFormat="0" applyProtection="0">
      <alignment vertical="center"/>
    </xf>
    <xf numFmtId="0" fontId="1" fillId="0" borderId="0"/>
  </cellStyleXfs>
  <cellXfs count="213">
    <xf numFmtId="0" fontId="0" fillId="0" borderId="0" xfId="0"/>
    <xf numFmtId="0" fontId="0" fillId="3" borderId="0" xfId="0" applyFill="1"/>
    <xf numFmtId="9" fontId="1" fillId="0" borderId="0" xfId="1" applyFont="1"/>
    <xf numFmtId="0" fontId="6" fillId="0" borderId="0" xfId="0" applyFont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justify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justify" vertical="center"/>
    </xf>
    <xf numFmtId="0" fontId="5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justify" vertical="center"/>
    </xf>
    <xf numFmtId="0" fontId="1" fillId="0" borderId="0" xfId="7"/>
    <xf numFmtId="0" fontId="3" fillId="10" borderId="9" xfId="7" applyFont="1" applyFill="1" applyBorder="1" applyAlignment="1">
      <alignment horizontal="center" vertical="center"/>
    </xf>
    <xf numFmtId="0" fontId="3" fillId="7" borderId="10" xfId="7" applyFont="1" applyFill="1" applyBorder="1" applyAlignment="1">
      <alignment horizontal="center" vertical="center"/>
    </xf>
    <xf numFmtId="0" fontId="3" fillId="7" borderId="7" xfId="7" applyFont="1" applyFill="1" applyBorder="1" applyAlignment="1">
      <alignment horizontal="center" vertical="center"/>
    </xf>
    <xf numFmtId="0" fontId="3" fillId="10" borderId="9" xfId="7" applyFont="1" applyFill="1" applyBorder="1" applyAlignment="1">
      <alignment vertical="center"/>
    </xf>
    <xf numFmtId="0" fontId="3" fillId="7" borderId="10" xfId="7" applyFont="1" applyFill="1" applyBorder="1" applyAlignment="1">
      <alignment vertical="center"/>
    </xf>
    <xf numFmtId="0" fontId="3" fillId="10" borderId="10" xfId="7" applyFont="1" applyFill="1" applyBorder="1" applyAlignment="1">
      <alignment horizontal="center" vertical="center"/>
    </xf>
    <xf numFmtId="0" fontId="2" fillId="9" borderId="7" xfId="7" applyFont="1" applyFill="1" applyBorder="1" applyAlignment="1">
      <alignment vertical="center"/>
    </xf>
    <xf numFmtId="0" fontId="2" fillId="9" borderId="23" xfId="7" applyFont="1" applyFill="1" applyBorder="1" applyAlignment="1">
      <alignment vertical="center"/>
    </xf>
    <xf numFmtId="0" fontId="2" fillId="9" borderId="9" xfId="7" applyFont="1" applyFill="1" applyBorder="1" applyAlignment="1">
      <alignment vertical="center"/>
    </xf>
    <xf numFmtId="0" fontId="2" fillId="9" borderId="10" xfId="7" applyFont="1" applyFill="1" applyBorder="1" applyAlignment="1">
      <alignment vertical="center"/>
    </xf>
    <xf numFmtId="0" fontId="2" fillId="9" borderId="24" xfId="7" applyFont="1" applyFill="1" applyBorder="1" applyAlignment="1">
      <alignment vertical="center"/>
    </xf>
    <xf numFmtId="0" fontId="2" fillId="9" borderId="25" xfId="7" applyFont="1" applyFill="1" applyBorder="1" applyAlignment="1">
      <alignment vertical="center"/>
    </xf>
    <xf numFmtId="0" fontId="2" fillId="9" borderId="21" xfId="7" applyFont="1" applyFill="1" applyBorder="1" applyAlignment="1">
      <alignment vertical="center"/>
    </xf>
    <xf numFmtId="0" fontId="14" fillId="7" borderId="1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vertical="center"/>
    </xf>
    <xf numFmtId="0" fontId="16" fillId="0" borderId="1" xfId="7" applyFont="1" applyBorder="1" applyAlignment="1">
      <alignment horizontal="center" vertical="center" wrapText="1"/>
    </xf>
    <xf numFmtId="0" fontId="16" fillId="0" borderId="7" xfId="7" applyFont="1" applyBorder="1" applyAlignment="1">
      <alignment horizontal="center" vertical="center" wrapText="1"/>
    </xf>
    <xf numFmtId="0" fontId="17" fillId="0" borderId="9" xfId="7" applyFont="1" applyBorder="1" applyAlignment="1">
      <alignment horizontal="center" vertical="center"/>
    </xf>
    <xf numFmtId="0" fontId="17" fillId="0" borderId="10" xfId="7" applyFont="1" applyBorder="1" applyAlignment="1">
      <alignment horizontal="center" vertical="center"/>
    </xf>
    <xf numFmtId="0" fontId="1" fillId="8" borderId="9" xfId="7" applyFill="1" applyBorder="1" applyAlignment="1">
      <alignment horizontal="center" vertical="center"/>
    </xf>
    <xf numFmtId="0" fontId="17" fillId="7" borderId="10" xfId="7" applyFont="1" applyFill="1" applyBorder="1" applyAlignment="1">
      <alignment horizontal="center" vertical="center"/>
    </xf>
    <xf numFmtId="0" fontId="17" fillId="3" borderId="9" xfId="7" applyFont="1" applyFill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1" fillId="0" borderId="10" xfId="7" applyBorder="1"/>
    <xf numFmtId="0" fontId="18" fillId="0" borderId="9" xfId="7" applyFont="1" applyBorder="1" applyAlignment="1">
      <alignment horizontal="center" vertical="center" wrapText="1"/>
    </xf>
    <xf numFmtId="0" fontId="18" fillId="0" borderId="1" xfId="7" applyFont="1" applyBorder="1" applyAlignment="1">
      <alignment horizontal="center" vertical="center"/>
    </xf>
    <xf numFmtId="9" fontId="18" fillId="0" borderId="10" xfId="7" applyNumberFormat="1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" fillId="0" borderId="9" xfId="7" applyBorder="1"/>
    <xf numFmtId="0" fontId="17" fillId="8" borderId="9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horizontal="left" vertical="center" wrapText="1"/>
    </xf>
    <xf numFmtId="0" fontId="14" fillId="3" borderId="1" xfId="7" applyFont="1" applyFill="1" applyBorder="1" applyAlignment="1">
      <alignment horizontal="center" vertical="center"/>
    </xf>
    <xf numFmtId="0" fontId="17" fillId="10" borderId="9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wrapText="1"/>
    </xf>
    <xf numFmtId="0" fontId="16" fillId="0" borderId="1" xfId="7" applyFont="1" applyBorder="1" applyAlignment="1">
      <alignment horizontal="center" vertical="center"/>
    </xf>
    <xf numFmtId="0" fontId="15" fillId="3" borderId="1" xfId="7" applyFont="1" applyFill="1" applyBorder="1"/>
    <xf numFmtId="0" fontId="15" fillId="3" borderId="1" xfId="7" applyFont="1" applyFill="1" applyBorder="1" applyAlignment="1">
      <alignment vertical="center" wrapText="1"/>
    </xf>
    <xf numFmtId="0" fontId="1" fillId="10" borderId="9" xfId="7" applyFill="1" applyBorder="1" applyAlignment="1">
      <alignment horizontal="center" vertical="center"/>
    </xf>
    <xf numFmtId="0" fontId="1" fillId="12" borderId="0" xfId="7" applyFill="1"/>
    <xf numFmtId="0" fontId="15" fillId="0" borderId="1" xfId="7" applyFont="1" applyBorder="1" applyAlignment="1">
      <alignment vertical="center" wrapText="1"/>
    </xf>
    <xf numFmtId="0" fontId="16" fillId="0" borderId="23" xfId="7" applyFont="1" applyBorder="1" applyAlignment="1">
      <alignment horizontal="center" vertical="center"/>
    </xf>
    <xf numFmtId="0" fontId="18" fillId="0" borderId="20" xfId="7" applyFont="1" applyBorder="1" applyAlignment="1">
      <alignment horizontal="center" vertical="center" wrapText="1"/>
    </xf>
    <xf numFmtId="0" fontId="19" fillId="0" borderId="0" xfId="7" applyFont="1" applyAlignment="1">
      <alignment horizontal="left"/>
    </xf>
    <xf numFmtId="0" fontId="17" fillId="0" borderId="0" xfId="7" applyFont="1" applyAlignment="1">
      <alignment horizontal="center" vertical="center"/>
    </xf>
    <xf numFmtId="0" fontId="19" fillId="0" borderId="0" xfId="7" applyFont="1"/>
    <xf numFmtId="0" fontId="16" fillId="0" borderId="1" xfId="7" applyFont="1" applyBorder="1" applyAlignment="1">
      <alignment horizontal="justify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9" fontId="20" fillId="0" borderId="0" xfId="1" applyFont="1"/>
    <xf numFmtId="0" fontId="3" fillId="17" borderId="30" xfId="0" applyFont="1" applyFill="1" applyBorder="1" applyAlignment="1">
      <alignment horizontal="center" vertical="center" wrapText="1"/>
    </xf>
    <xf numFmtId="0" fontId="3" fillId="17" borderId="31" xfId="0" applyFont="1" applyFill="1" applyBorder="1" applyAlignment="1">
      <alignment horizontal="center" vertical="center" wrapText="1"/>
    </xf>
    <xf numFmtId="9" fontId="3" fillId="17" borderId="31" xfId="1" applyFont="1" applyFill="1" applyBorder="1" applyAlignment="1">
      <alignment horizontal="center" vertical="center" wrapText="1"/>
    </xf>
    <xf numFmtId="0" fontId="3" fillId="17" borderId="32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justify" vertical="center"/>
    </xf>
    <xf numFmtId="0" fontId="22" fillId="0" borderId="29" xfId="0" applyFont="1" applyBorder="1" applyAlignment="1">
      <alignment wrapText="1"/>
    </xf>
    <xf numFmtId="0" fontId="22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left" vertical="center"/>
    </xf>
    <xf numFmtId="0" fontId="22" fillId="0" borderId="29" xfId="0" applyFont="1" applyBorder="1"/>
    <xf numFmtId="0" fontId="22" fillId="3" borderId="29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justify" vertical="center"/>
    </xf>
    <xf numFmtId="0" fontId="22" fillId="3" borderId="33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justify" vertical="center"/>
    </xf>
    <xf numFmtId="0" fontId="22" fillId="0" borderId="35" xfId="0" applyFont="1" applyBorder="1" applyAlignment="1">
      <alignment wrapText="1"/>
    </xf>
    <xf numFmtId="0" fontId="22" fillId="0" borderId="35" xfId="0" applyFont="1" applyBorder="1" applyAlignment="1">
      <alignment horizontal="center" vertical="center" wrapText="1"/>
    </xf>
    <xf numFmtId="9" fontId="24" fillId="16" borderId="42" xfId="1" applyFont="1" applyFill="1" applyBorder="1" applyAlignment="1">
      <alignment horizontal="center" vertical="center"/>
    </xf>
    <xf numFmtId="0" fontId="20" fillId="0" borderId="43" xfId="0" applyFont="1" applyBorder="1"/>
    <xf numFmtId="9" fontId="21" fillId="0" borderId="43" xfId="1" applyFont="1" applyFill="1" applyBorder="1" applyAlignment="1">
      <alignment horizontal="center" vertical="center" wrapText="1"/>
    </xf>
    <xf numFmtId="9" fontId="24" fillId="0" borderId="43" xfId="1" applyFont="1" applyFill="1" applyBorder="1" applyAlignment="1">
      <alignment horizontal="center" vertical="center"/>
    </xf>
    <xf numFmtId="9" fontId="20" fillId="0" borderId="43" xfId="1" applyFont="1" applyFill="1" applyBorder="1"/>
    <xf numFmtId="9" fontId="23" fillId="16" borderId="43" xfId="1" applyFont="1" applyFill="1" applyBorder="1" applyAlignment="1">
      <alignment horizontal="center" vertical="center"/>
    </xf>
    <xf numFmtId="9" fontId="21" fillId="0" borderId="44" xfId="1" applyFont="1" applyFill="1" applyBorder="1" applyAlignment="1">
      <alignment horizontal="center" vertical="center" wrapText="1"/>
    </xf>
    <xf numFmtId="9" fontId="23" fillId="14" borderId="43" xfId="1" applyFont="1" applyFill="1" applyBorder="1" applyAlignment="1">
      <alignment horizontal="center" vertical="center"/>
    </xf>
    <xf numFmtId="9" fontId="23" fillId="0" borderId="43" xfId="1" applyFont="1" applyFill="1" applyBorder="1" applyAlignment="1">
      <alignment horizontal="center" vertical="center"/>
    </xf>
    <xf numFmtId="0" fontId="0" fillId="0" borderId="44" xfId="0" applyBorder="1"/>
    <xf numFmtId="9" fontId="23" fillId="15" borderId="43" xfId="1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vertical="center" wrapText="1"/>
    </xf>
    <xf numFmtId="9" fontId="3" fillId="2" borderId="50" xfId="0" applyNumberFormat="1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justify" vertical="center"/>
    </xf>
    <xf numFmtId="9" fontId="22" fillId="0" borderId="36" xfId="1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horizontal="justify" vertical="center"/>
    </xf>
    <xf numFmtId="9" fontId="22" fillId="0" borderId="38" xfId="1" applyFont="1" applyFill="1" applyBorder="1" applyAlignment="1">
      <alignment horizontal="center" vertical="center" wrapText="1"/>
    </xf>
    <xf numFmtId="0" fontId="22" fillId="0" borderId="51" xfId="0" applyFont="1" applyBorder="1" applyAlignment="1">
      <alignment horizontal="justify" vertical="center"/>
    </xf>
    <xf numFmtId="0" fontId="22" fillId="0" borderId="52" xfId="0" applyFont="1" applyBorder="1" applyAlignment="1">
      <alignment horizontal="justify" vertical="center"/>
    </xf>
    <xf numFmtId="0" fontId="22" fillId="0" borderId="52" xfId="0" applyFont="1" applyBorder="1" applyAlignment="1">
      <alignment horizontal="center" vertical="center" wrapText="1"/>
    </xf>
    <xf numFmtId="0" fontId="22" fillId="3" borderId="52" xfId="0" applyFont="1" applyFill="1" applyBorder="1" applyAlignment="1">
      <alignment horizontal="center" vertical="center" wrapText="1"/>
    </xf>
    <xf numFmtId="9" fontId="22" fillId="0" borderId="53" xfId="1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justify" vertical="center"/>
    </xf>
    <xf numFmtId="9" fontId="22" fillId="0" borderId="40" xfId="1" applyFont="1" applyFill="1" applyBorder="1" applyAlignment="1">
      <alignment horizontal="center" vertical="center" wrapText="1"/>
    </xf>
    <xf numFmtId="9" fontId="23" fillId="16" borderId="54" xfId="1" applyFont="1" applyFill="1" applyBorder="1" applyAlignment="1">
      <alignment horizontal="center" vertical="center"/>
    </xf>
    <xf numFmtId="9" fontId="21" fillId="0" borderId="54" xfId="1" applyFont="1" applyFill="1" applyBorder="1" applyAlignment="1">
      <alignment horizontal="center" vertical="center" wrapText="1"/>
    </xf>
    <xf numFmtId="0" fontId="22" fillId="0" borderId="55" xfId="0" applyFont="1" applyBorder="1" applyAlignment="1">
      <alignment horizontal="justify" vertical="center"/>
    </xf>
    <xf numFmtId="0" fontId="22" fillId="0" borderId="56" xfId="0" applyFont="1" applyBorder="1" applyAlignment="1">
      <alignment horizontal="justify" vertical="center"/>
    </xf>
    <xf numFmtId="0" fontId="22" fillId="3" borderId="56" xfId="0" applyFont="1" applyFill="1" applyBorder="1" applyAlignment="1">
      <alignment horizontal="center" vertical="center" wrapText="1"/>
    </xf>
    <xf numFmtId="9" fontId="22" fillId="0" borderId="57" xfId="1" applyFont="1" applyFill="1" applyBorder="1" applyAlignment="1">
      <alignment horizontal="center" vertical="center" wrapText="1"/>
    </xf>
    <xf numFmtId="9" fontId="20" fillId="0" borderId="58" xfId="1" applyFont="1" applyFill="1" applyBorder="1"/>
    <xf numFmtId="9" fontId="23" fillId="0" borderId="58" xfId="1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 wrapText="1"/>
    </xf>
    <xf numFmtId="9" fontId="21" fillId="0" borderId="42" xfId="1" applyFont="1" applyFill="1" applyBorder="1" applyAlignment="1">
      <alignment horizontal="center" vertical="center" wrapText="1"/>
    </xf>
    <xf numFmtId="9" fontId="20" fillId="0" borderId="44" xfId="1" applyFont="1" applyFill="1" applyBorder="1"/>
    <xf numFmtId="9" fontId="20" fillId="0" borderId="42" xfId="1" applyFont="1" applyFill="1" applyBorder="1"/>
    <xf numFmtId="9" fontId="23" fillId="14" borderId="46" xfId="1" applyFont="1" applyFill="1" applyBorder="1" applyAlignment="1">
      <alignment horizontal="center" vertical="center"/>
    </xf>
    <xf numFmtId="9" fontId="20" fillId="0" borderId="47" xfId="1" applyFont="1" applyFill="1" applyBorder="1"/>
    <xf numFmtId="9" fontId="20" fillId="0" borderId="60" xfId="1" applyFont="1" applyFill="1" applyBorder="1"/>
    <xf numFmtId="9" fontId="21" fillId="0" borderId="46" xfId="1" applyFont="1" applyFill="1" applyBorder="1" applyAlignment="1">
      <alignment horizontal="center" vertical="center" wrapText="1"/>
    </xf>
    <xf numFmtId="9" fontId="21" fillId="0" borderId="47" xfId="1" applyFont="1" applyFill="1" applyBorder="1" applyAlignment="1">
      <alignment horizontal="center" vertical="center" wrapText="1"/>
    </xf>
    <xf numFmtId="0" fontId="0" fillId="0" borderId="60" xfId="0" applyBorder="1"/>
    <xf numFmtId="9" fontId="23" fillId="0" borderId="46" xfId="1" applyFont="1" applyFill="1" applyBorder="1" applyAlignment="1">
      <alignment horizontal="center" vertical="center"/>
    </xf>
    <xf numFmtId="0" fontId="20" fillId="0" borderId="47" xfId="0" applyFont="1" applyBorder="1"/>
    <xf numFmtId="9" fontId="23" fillId="0" borderId="54" xfId="1" applyFont="1" applyFill="1" applyBorder="1" applyAlignment="1">
      <alignment horizontal="center" vertical="center"/>
    </xf>
    <xf numFmtId="9" fontId="23" fillId="0" borderId="62" xfId="1" applyFont="1" applyFill="1" applyBorder="1" applyAlignment="1">
      <alignment horizontal="center" vertical="center"/>
    </xf>
    <xf numFmtId="9" fontId="23" fillId="15" borderId="63" xfId="1" applyFont="1" applyFill="1" applyBorder="1" applyAlignment="1">
      <alignment horizontal="center" vertical="center"/>
    </xf>
    <xf numFmtId="9" fontId="23" fillId="15" borderId="64" xfId="1" applyFont="1" applyFill="1" applyBorder="1" applyAlignment="1">
      <alignment horizontal="center" vertical="center"/>
    </xf>
    <xf numFmtId="9" fontId="23" fillId="15" borderId="65" xfId="1" applyFont="1" applyFill="1" applyBorder="1" applyAlignment="1">
      <alignment horizontal="center" vertical="center"/>
    </xf>
    <xf numFmtId="9" fontId="23" fillId="15" borderId="56" xfId="1" applyFont="1" applyFill="1" applyBorder="1" applyAlignment="1">
      <alignment horizontal="center" vertical="center"/>
    </xf>
    <xf numFmtId="0" fontId="22" fillId="0" borderId="66" xfId="0" applyFont="1" applyBorder="1" applyAlignment="1">
      <alignment horizontal="justify" vertical="center"/>
    </xf>
    <xf numFmtId="0" fontId="22" fillId="0" borderId="67" xfId="0" applyFont="1" applyBorder="1" applyAlignment="1">
      <alignment horizontal="justify" vertical="center"/>
    </xf>
    <xf numFmtId="0" fontId="22" fillId="0" borderId="68" xfId="0" applyFont="1" applyBorder="1" applyAlignment="1">
      <alignment horizontal="justify" vertical="center"/>
    </xf>
    <xf numFmtId="9" fontId="0" fillId="3" borderId="0" xfId="1" applyNumberFormat="1" applyFont="1" applyFill="1"/>
    <xf numFmtId="9" fontId="0" fillId="3" borderId="0" xfId="0" applyNumberFormat="1" applyFill="1"/>
    <xf numFmtId="9" fontId="3" fillId="18" borderId="69" xfId="0" applyNumberFormat="1" applyFont="1" applyFill="1" applyBorder="1" applyAlignment="1">
      <alignment horizontal="center" vertical="center"/>
    </xf>
    <xf numFmtId="9" fontId="3" fillId="18" borderId="70" xfId="0" applyNumberFormat="1" applyFont="1" applyFill="1" applyBorder="1" applyAlignment="1">
      <alignment horizontal="center" vertical="center"/>
    </xf>
    <xf numFmtId="0" fontId="20" fillId="2" borderId="61" xfId="0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9" fontId="3" fillId="2" borderId="41" xfId="0" applyNumberFormat="1" applyFont="1" applyFill="1" applyBorder="1" applyAlignment="1">
      <alignment horizontal="center" vertical="center" wrapText="1"/>
    </xf>
    <xf numFmtId="9" fontId="3" fillId="2" borderId="45" xfId="0" applyNumberFormat="1" applyFont="1" applyFill="1" applyBorder="1" applyAlignment="1">
      <alignment horizontal="center" vertical="center" wrapText="1"/>
    </xf>
    <xf numFmtId="0" fontId="25" fillId="17" borderId="26" xfId="0" applyFont="1" applyFill="1" applyBorder="1" applyAlignment="1">
      <alignment horizontal="center" vertical="center" wrapText="1"/>
    </xf>
    <xf numFmtId="0" fontId="25" fillId="17" borderId="27" xfId="0" applyFont="1" applyFill="1" applyBorder="1" applyAlignment="1">
      <alignment horizontal="center" vertical="center" wrapText="1"/>
    </xf>
    <xf numFmtId="0" fontId="25" fillId="17" borderId="28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1" fillId="0" borderId="0" xfId="7" applyAlignment="1">
      <alignment horizontal="center"/>
    </xf>
    <xf numFmtId="0" fontId="12" fillId="0" borderId="6" xfId="7" applyFont="1" applyBorder="1" applyAlignment="1">
      <alignment horizontal="center" vertical="center" wrapText="1"/>
    </xf>
    <xf numFmtId="0" fontId="12" fillId="0" borderId="15" xfId="7" applyFont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 wrapText="1"/>
    </xf>
    <xf numFmtId="0" fontId="12" fillId="0" borderId="17" xfId="7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2" fillId="0" borderId="18" xfId="7" applyFont="1" applyBorder="1" applyAlignment="1">
      <alignment horizontal="center" vertical="center" wrapText="1"/>
    </xf>
    <xf numFmtId="0" fontId="12" fillId="0" borderId="19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20" xfId="7" applyFont="1" applyBorder="1" applyAlignment="1">
      <alignment horizontal="center" vertical="center" wrapText="1"/>
    </xf>
    <xf numFmtId="0" fontId="3" fillId="10" borderId="1" xfId="7" applyFont="1" applyFill="1" applyBorder="1" applyAlignment="1">
      <alignment horizontal="center" vertical="center"/>
    </xf>
    <xf numFmtId="0" fontId="3" fillId="10" borderId="3" xfId="7" applyFont="1" applyFill="1" applyBorder="1" applyAlignment="1">
      <alignment horizontal="center" vertical="center" wrapText="1"/>
    </xf>
    <xf numFmtId="0" fontId="3" fillId="10" borderId="4" xfId="7" applyFont="1" applyFill="1" applyBorder="1" applyAlignment="1">
      <alignment horizontal="center" vertical="center" wrapText="1"/>
    </xf>
    <xf numFmtId="0" fontId="3" fillId="10" borderId="2" xfId="7" applyFont="1" applyFill="1" applyBorder="1" applyAlignment="1">
      <alignment horizontal="center" vertical="center" wrapText="1"/>
    </xf>
    <xf numFmtId="0" fontId="3" fillId="10" borderId="7" xfId="7" applyFont="1" applyFill="1" applyBorder="1" applyAlignment="1">
      <alignment horizontal="center" vertical="center"/>
    </xf>
    <xf numFmtId="0" fontId="13" fillId="10" borderId="3" xfId="7" applyFont="1" applyFill="1" applyBorder="1" applyAlignment="1">
      <alignment horizontal="center" vertical="center"/>
    </xf>
    <xf numFmtId="0" fontId="13" fillId="10" borderId="6" xfId="7" applyFont="1" applyFill="1" applyBorder="1" applyAlignment="1">
      <alignment horizontal="center" vertical="center"/>
    </xf>
    <xf numFmtId="0" fontId="3" fillId="10" borderId="12" xfId="7" applyFont="1" applyFill="1" applyBorder="1" applyAlignment="1">
      <alignment horizontal="center" vertical="center" wrapText="1"/>
    </xf>
    <xf numFmtId="0" fontId="3" fillId="10" borderId="11" xfId="7" applyFont="1" applyFill="1" applyBorder="1" applyAlignment="1">
      <alignment horizontal="center" vertical="center" wrapText="1"/>
    </xf>
    <xf numFmtId="0" fontId="3" fillId="10" borderId="13" xfId="7" applyFont="1" applyFill="1" applyBorder="1" applyAlignment="1">
      <alignment horizontal="center" vertical="center" wrapText="1"/>
    </xf>
    <xf numFmtId="0" fontId="3" fillId="10" borderId="9" xfId="7" applyFont="1" applyFill="1" applyBorder="1" applyAlignment="1">
      <alignment horizontal="center" vertical="center" wrapText="1"/>
    </xf>
    <xf numFmtId="0" fontId="3" fillId="10" borderId="1" xfId="7" applyFont="1" applyFill="1" applyBorder="1" applyAlignment="1">
      <alignment horizontal="center" vertical="center" wrapText="1"/>
    </xf>
    <xf numFmtId="0" fontId="3" fillId="10" borderId="10" xfId="7" applyFont="1" applyFill="1" applyBorder="1" applyAlignment="1">
      <alignment horizontal="center" vertical="center" wrapText="1"/>
    </xf>
    <xf numFmtId="0" fontId="13" fillId="11" borderId="12" xfId="7" applyFont="1" applyFill="1" applyBorder="1" applyAlignment="1">
      <alignment horizontal="center" vertical="center"/>
    </xf>
    <xf numFmtId="0" fontId="13" fillId="11" borderId="13" xfId="7" applyFont="1" applyFill="1" applyBorder="1" applyAlignment="1">
      <alignment horizontal="center" vertical="center"/>
    </xf>
    <xf numFmtId="0" fontId="13" fillId="12" borderId="12" xfId="7" applyFont="1" applyFill="1" applyBorder="1" applyAlignment="1">
      <alignment horizontal="center" vertical="center"/>
    </xf>
    <xf numFmtId="0" fontId="13" fillId="12" borderId="13" xfId="7" applyFont="1" applyFill="1" applyBorder="1" applyAlignment="1">
      <alignment horizontal="center" vertical="center"/>
    </xf>
    <xf numFmtId="0" fontId="13" fillId="10" borderId="12" xfId="7" applyFont="1" applyFill="1" applyBorder="1" applyAlignment="1">
      <alignment horizontal="center" vertical="center"/>
    </xf>
    <xf numFmtId="0" fontId="13" fillId="10" borderId="22" xfId="7" applyFont="1" applyFill="1" applyBorder="1" applyAlignment="1">
      <alignment horizontal="center" vertical="center"/>
    </xf>
    <xf numFmtId="0" fontId="18" fillId="0" borderId="18" xfId="7" applyFont="1" applyBorder="1" applyAlignment="1">
      <alignment horizontal="center" vertical="center" wrapText="1"/>
    </xf>
    <xf numFmtId="0" fontId="3" fillId="10" borderId="21" xfId="7" applyFont="1" applyFill="1" applyBorder="1" applyAlignment="1">
      <alignment horizontal="center" vertical="center"/>
    </xf>
    <xf numFmtId="0" fontId="13" fillId="10" borderId="13" xfId="7" applyFont="1" applyFill="1" applyBorder="1" applyAlignment="1">
      <alignment horizontal="center" vertical="center"/>
    </xf>
    <xf numFmtId="0" fontId="13" fillId="11" borderId="22" xfId="7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9" fontId="23" fillId="13" borderId="71" xfId="1" applyFont="1" applyFill="1" applyBorder="1" applyAlignment="1">
      <alignment horizontal="center" vertical="center"/>
    </xf>
    <xf numFmtId="0" fontId="20" fillId="0" borderId="72" xfId="0" applyFont="1" applyBorder="1"/>
    <xf numFmtId="9" fontId="20" fillId="0" borderId="47" xfId="1" applyFont="1" applyBorder="1"/>
    <xf numFmtId="9" fontId="20" fillId="0" borderId="72" xfId="1" applyFont="1" applyFill="1" applyBorder="1"/>
    <xf numFmtId="9" fontId="20" fillId="0" borderId="73" xfId="1" applyFont="1" applyFill="1" applyBorder="1"/>
    <xf numFmtId="9" fontId="23" fillId="13" borderId="59" xfId="1" applyFont="1" applyFill="1" applyBorder="1" applyAlignment="1">
      <alignment horizontal="center" vertical="center"/>
    </xf>
    <xf numFmtId="9" fontId="23" fillId="0" borderId="47" xfId="1" applyFont="1" applyFill="1" applyBorder="1" applyAlignment="1">
      <alignment horizontal="center" vertical="center"/>
    </xf>
    <xf numFmtId="9" fontId="23" fillId="13" borderId="47" xfId="1" applyFont="1" applyFill="1" applyBorder="1" applyAlignment="1">
      <alignment horizontal="center" vertical="center"/>
    </xf>
    <xf numFmtId="9" fontId="21" fillId="0" borderId="48" xfId="1" applyFont="1" applyFill="1" applyBorder="1" applyAlignment="1">
      <alignment horizontal="center" vertical="center" wrapText="1"/>
    </xf>
    <xf numFmtId="9" fontId="23" fillId="13" borderId="72" xfId="1" applyFont="1" applyFill="1" applyBorder="1" applyAlignment="1">
      <alignment horizontal="center" vertical="center"/>
    </xf>
    <xf numFmtId="9" fontId="23" fillId="13" borderId="60" xfId="1" applyFont="1" applyFill="1" applyBorder="1" applyAlignment="1">
      <alignment horizontal="center" vertical="center"/>
    </xf>
    <xf numFmtId="9" fontId="23" fillId="13" borderId="73" xfId="1" applyFont="1" applyFill="1" applyBorder="1" applyAlignment="1">
      <alignment horizontal="center" vertical="center"/>
    </xf>
    <xf numFmtId="9" fontId="20" fillId="0" borderId="71" xfId="1" applyFont="1" applyFill="1" applyBorder="1"/>
    <xf numFmtId="9" fontId="26" fillId="18" borderId="74" xfId="1" applyNumberFormat="1" applyFont="1" applyFill="1" applyBorder="1" applyAlignment="1">
      <alignment horizontal="center" vertical="center" wrapText="1"/>
    </xf>
    <xf numFmtId="9" fontId="3" fillId="18" borderId="75" xfId="1" applyNumberFormat="1" applyFont="1" applyFill="1" applyBorder="1" applyAlignment="1">
      <alignment horizontal="center" wrapText="1"/>
    </xf>
    <xf numFmtId="9" fontId="27" fillId="3" borderId="1" xfId="1" applyNumberFormat="1" applyFont="1" applyFill="1" applyBorder="1" applyAlignment="1">
      <alignment vertical="center"/>
    </xf>
    <xf numFmtId="9" fontId="28" fillId="3" borderId="1" xfId="1" applyNumberFormat="1" applyFont="1" applyFill="1" applyBorder="1" applyAlignment="1">
      <alignment horizontal="center" vertical="center" wrapText="1"/>
    </xf>
    <xf numFmtId="9" fontId="13" fillId="7" borderId="1" xfId="1" applyNumberFormat="1" applyFont="1" applyFill="1" applyBorder="1" applyAlignment="1">
      <alignment horizontal="center" wrapText="1"/>
    </xf>
  </cellXfs>
  <cellStyles count="8">
    <cellStyle name="Encabezado 1 2" xfId="6" xr:uid="{00000000-0005-0000-0000-000000000000}"/>
    <cellStyle name="Millares 2" xfId="4" xr:uid="{00000000-0005-0000-0000-000001000000}"/>
    <cellStyle name="Normal" xfId="0" builtinId="0"/>
    <cellStyle name="Normal 2" xfId="2" xr:uid="{00000000-0005-0000-0000-000003000000}"/>
    <cellStyle name="Normal 2 2" xfId="7" xr:uid="{00000000-0005-0000-0000-000004000000}"/>
    <cellStyle name="Porcentaje" xfId="1" builtinId="5"/>
    <cellStyle name="Porcentaje 2" xfId="3" xr:uid="{00000000-0005-0000-0000-000006000000}"/>
    <cellStyle name="Título 2 2" xfId="5" xr:uid="{00000000-0005-0000-0000-000007000000}"/>
  </cellStyles>
  <dxfs count="14"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3" tint="-0.49998474074526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1" defaultTableStyle="TableStyleMedium2" defaultPivotStyle="PivotStyleLight16">
    <tableStyle name="Employee Training Tracker - Info" pivot="0" count="4" xr9:uid="{00000000-0011-0000-FFFF-FFFF00000000}">
      <tableStyleElement type="wholeTable" dxfId="13"/>
      <tableStyleElement type="headerRow" dxfId="12"/>
      <tableStyleElement type="totalRow" dxfId="11"/>
      <tableStyleElement type="firstColumn" dxfId="10"/>
    </tableStyle>
  </tableStyles>
  <colors>
    <mruColors>
      <color rgb="FF4472C4"/>
      <color rgb="FF808000"/>
      <color rgb="FFCC99FF"/>
      <color rgb="FF791E05"/>
      <color rgb="FFFF66FF"/>
      <color rgb="FFFDCFD6"/>
      <color rgb="FFFB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326969</xdr:colOff>
      <xdr:row>0</xdr:row>
      <xdr:rowOff>19496</xdr:rowOff>
    </xdr:from>
    <xdr:ext cx="3048000" cy="1185333"/>
    <xdr:pic>
      <xdr:nvPicPr>
        <xdr:cNvPr id="2" name="Imagen 1">
          <a:extLst>
            <a:ext uri="{FF2B5EF4-FFF2-40B4-BE49-F238E27FC236}">
              <a16:creationId xmlns:a16="http://schemas.microsoft.com/office/drawing/2014/main" id="{F524E1DE-AEF1-47E9-A599-020F861FF6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69" y="19496"/>
          <a:ext cx="3048000" cy="11853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rodriguez\BCK%20Johana%20Rodriguez%20271213\INM\TALENTO%20HUMANO\CAPACITACION\2018\Indicadores%20de%20Cobertura%20P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titutonacionalparaciegos-my.sharepoint.com/Users/STIVINSON/Documents/Joha/johana/laboral/CAPAC/Seguimiento%20Capacitacion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istro%20de%20asistencia%20del%20emplead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2018 (2)"/>
      <sheetName val="Cálculos"/>
      <sheetName val="Indicadores de Cobertura PIC"/>
    </sheetNames>
    <sheetDataSet>
      <sheetData sheetId="0" refreshError="1"/>
      <sheetData sheetId="1">
        <row r="6">
          <cell r="I6" t="str">
            <v>¢/Mile</v>
          </cell>
        </row>
        <row r="7">
          <cell r="M7">
            <v>2</v>
          </cell>
        </row>
        <row r="8">
          <cell r="M8" t="str">
            <v>Costo De Combustible</v>
          </cell>
        </row>
        <row r="10">
          <cell r="D10">
            <v>0</v>
          </cell>
          <cell r="G10">
            <v>41030</v>
          </cell>
          <cell r="H10">
            <v>0</v>
          </cell>
          <cell r="I10" t="e">
            <v>#N/A</v>
          </cell>
        </row>
        <row r="11">
          <cell r="D11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"/>
      <sheetName val="Datos de registro"/>
      <sheetName val="INDICADORES"/>
      <sheetName val="Seguimiento Capacitaciones"/>
    </sheetNames>
    <sheetDataSet>
      <sheetData sheetId="0" refreshError="1"/>
      <sheetData sheetId="1"/>
      <sheetData sheetId="2">
        <row r="16">
          <cell r="C16">
            <v>0</v>
          </cell>
          <cell r="E16">
            <v>92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ta Calendario"/>
      <sheetName val="Seguimiento de bajas del emp..."/>
      <sheetName val="Lista de empleados"/>
      <sheetName val="Tipos de baja"/>
      <sheetName val="Días festivos de la empresa"/>
      <sheetName val="Registro de asistencia del em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3:D11" totalsRowShown="0" headerRowDxfId="9" dataDxfId="8" tableBorderDxfId="7">
  <autoFilter ref="A3:D11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OMPETENCIA ASOCIADA" dataDxfId="6"/>
    <tableColumn id="2" xr3:uid="{00000000-0010-0000-0000-000002000000}" name="PROCESO " dataDxfId="5"/>
    <tableColumn id="3" xr3:uid="{00000000-0010-0000-0000-000003000000}" name="CLASIFICACIÓN" dataDxfId="4"/>
    <tableColumn id="4" xr3:uid="{00000000-0010-0000-0000-000004000000}" name="ACTIVIDAD PROPUESTA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E1" zoomScale="80" zoomScaleNormal="80" workbookViewId="0">
      <pane ySplit="2" topLeftCell="A33" activePane="bottomLeft" state="frozen"/>
      <selection pane="bottomLeft" activeCell="M40" sqref="M40"/>
    </sheetView>
  </sheetViews>
  <sheetFormatPr baseColWidth="10" defaultColWidth="11.42578125" defaultRowHeight="15" x14ac:dyDescent="0.25"/>
  <cols>
    <col min="1" max="1" width="5.42578125" customWidth="1"/>
    <col min="2" max="2" width="20.42578125" customWidth="1"/>
    <col min="3" max="3" width="24.28515625" customWidth="1"/>
    <col min="4" max="4" width="67.140625" customWidth="1"/>
    <col min="5" max="5" width="29.7109375" style="69" customWidth="1"/>
    <col min="6" max="6" width="36.5703125" customWidth="1"/>
    <col min="7" max="7" width="24.28515625" customWidth="1"/>
    <col min="8" max="8" width="14.7109375" style="2" customWidth="1"/>
    <col min="9" max="9" width="22" style="2" customWidth="1"/>
    <col min="10" max="10" width="22.140625" customWidth="1"/>
    <col min="11" max="11" width="22.7109375" customWidth="1"/>
    <col min="12" max="12" width="24.28515625" customWidth="1"/>
    <col min="13" max="13" width="16.85546875" style="141" customWidth="1"/>
    <col min="14" max="14" width="15.140625" style="142" customWidth="1"/>
    <col min="252" max="252" width="5.42578125" customWidth="1"/>
    <col min="253" max="253" width="20.140625" customWidth="1"/>
    <col min="254" max="255" width="20.42578125" customWidth="1"/>
    <col min="256" max="256" width="32.5703125" customWidth="1"/>
    <col min="257" max="257" width="12" customWidth="1"/>
    <col min="508" max="508" width="5.42578125" customWidth="1"/>
    <col min="509" max="509" width="20.140625" customWidth="1"/>
    <col min="510" max="511" width="20.42578125" customWidth="1"/>
    <col min="512" max="512" width="32.5703125" customWidth="1"/>
    <col min="513" max="513" width="12" customWidth="1"/>
    <col min="764" max="764" width="5.42578125" customWidth="1"/>
    <col min="765" max="765" width="20.140625" customWidth="1"/>
    <col min="766" max="767" width="20.42578125" customWidth="1"/>
    <col min="768" max="768" width="32.5703125" customWidth="1"/>
    <col min="769" max="769" width="12" customWidth="1"/>
    <col min="1020" max="1020" width="5.42578125" customWidth="1"/>
    <col min="1021" max="1021" width="20.140625" customWidth="1"/>
    <col min="1022" max="1023" width="20.42578125" customWidth="1"/>
    <col min="1024" max="1024" width="32.5703125" customWidth="1"/>
    <col min="1025" max="1025" width="12" customWidth="1"/>
    <col min="1276" max="1276" width="5.42578125" customWidth="1"/>
    <col min="1277" max="1277" width="20.140625" customWidth="1"/>
    <col min="1278" max="1279" width="20.42578125" customWidth="1"/>
    <col min="1280" max="1280" width="32.5703125" customWidth="1"/>
    <col min="1281" max="1281" width="12" customWidth="1"/>
    <col min="1532" max="1532" width="5.42578125" customWidth="1"/>
    <col min="1533" max="1533" width="20.140625" customWidth="1"/>
    <col min="1534" max="1535" width="20.42578125" customWidth="1"/>
    <col min="1536" max="1536" width="32.5703125" customWidth="1"/>
    <col min="1537" max="1537" width="12" customWidth="1"/>
    <col min="1788" max="1788" width="5.42578125" customWidth="1"/>
    <col min="1789" max="1789" width="20.140625" customWidth="1"/>
    <col min="1790" max="1791" width="20.42578125" customWidth="1"/>
    <col min="1792" max="1792" width="32.5703125" customWidth="1"/>
    <col min="1793" max="1793" width="12" customWidth="1"/>
    <col min="2044" max="2044" width="5.42578125" customWidth="1"/>
    <col min="2045" max="2045" width="20.140625" customWidth="1"/>
    <col min="2046" max="2047" width="20.42578125" customWidth="1"/>
    <col min="2048" max="2048" width="32.5703125" customWidth="1"/>
    <col min="2049" max="2049" width="12" customWidth="1"/>
    <col min="2300" max="2300" width="5.42578125" customWidth="1"/>
    <col min="2301" max="2301" width="20.140625" customWidth="1"/>
    <col min="2302" max="2303" width="20.42578125" customWidth="1"/>
    <col min="2304" max="2304" width="32.5703125" customWidth="1"/>
    <col min="2305" max="2305" width="12" customWidth="1"/>
    <col min="2556" max="2556" width="5.42578125" customWidth="1"/>
    <col min="2557" max="2557" width="20.140625" customWidth="1"/>
    <col min="2558" max="2559" width="20.42578125" customWidth="1"/>
    <col min="2560" max="2560" width="32.5703125" customWidth="1"/>
    <col min="2561" max="2561" width="12" customWidth="1"/>
    <col min="2812" max="2812" width="5.42578125" customWidth="1"/>
    <col min="2813" max="2813" width="20.140625" customWidth="1"/>
    <col min="2814" max="2815" width="20.42578125" customWidth="1"/>
    <col min="2816" max="2816" width="32.5703125" customWidth="1"/>
    <col min="2817" max="2817" width="12" customWidth="1"/>
    <col min="3068" max="3068" width="5.42578125" customWidth="1"/>
    <col min="3069" max="3069" width="20.140625" customWidth="1"/>
    <col min="3070" max="3071" width="20.42578125" customWidth="1"/>
    <col min="3072" max="3072" width="32.5703125" customWidth="1"/>
    <col min="3073" max="3073" width="12" customWidth="1"/>
    <col min="3324" max="3324" width="5.42578125" customWidth="1"/>
    <col min="3325" max="3325" width="20.140625" customWidth="1"/>
    <col min="3326" max="3327" width="20.42578125" customWidth="1"/>
    <col min="3328" max="3328" width="32.5703125" customWidth="1"/>
    <col min="3329" max="3329" width="12" customWidth="1"/>
    <col min="3580" max="3580" width="5.42578125" customWidth="1"/>
    <col min="3581" max="3581" width="20.140625" customWidth="1"/>
    <col min="3582" max="3583" width="20.42578125" customWidth="1"/>
    <col min="3584" max="3584" width="32.5703125" customWidth="1"/>
    <col min="3585" max="3585" width="12" customWidth="1"/>
    <col min="3836" max="3836" width="5.42578125" customWidth="1"/>
    <col min="3837" max="3837" width="20.140625" customWidth="1"/>
    <col min="3838" max="3839" width="20.42578125" customWidth="1"/>
    <col min="3840" max="3840" width="32.5703125" customWidth="1"/>
    <col min="3841" max="3841" width="12" customWidth="1"/>
    <col min="4092" max="4092" width="5.42578125" customWidth="1"/>
    <col min="4093" max="4093" width="20.140625" customWidth="1"/>
    <col min="4094" max="4095" width="20.42578125" customWidth="1"/>
    <col min="4096" max="4096" width="32.5703125" customWidth="1"/>
    <col min="4097" max="4097" width="12" customWidth="1"/>
    <col min="4348" max="4348" width="5.42578125" customWidth="1"/>
    <col min="4349" max="4349" width="20.140625" customWidth="1"/>
    <col min="4350" max="4351" width="20.42578125" customWidth="1"/>
    <col min="4352" max="4352" width="32.5703125" customWidth="1"/>
    <col min="4353" max="4353" width="12" customWidth="1"/>
    <col min="4604" max="4604" width="5.42578125" customWidth="1"/>
    <col min="4605" max="4605" width="20.140625" customWidth="1"/>
    <col min="4606" max="4607" width="20.42578125" customWidth="1"/>
    <col min="4608" max="4608" width="32.5703125" customWidth="1"/>
    <col min="4609" max="4609" width="12" customWidth="1"/>
    <col min="4860" max="4860" width="5.42578125" customWidth="1"/>
    <col min="4861" max="4861" width="20.140625" customWidth="1"/>
    <col min="4862" max="4863" width="20.42578125" customWidth="1"/>
    <col min="4864" max="4864" width="32.5703125" customWidth="1"/>
    <col min="4865" max="4865" width="12" customWidth="1"/>
    <col min="5116" max="5116" width="5.42578125" customWidth="1"/>
    <col min="5117" max="5117" width="20.140625" customWidth="1"/>
    <col min="5118" max="5119" width="20.42578125" customWidth="1"/>
    <col min="5120" max="5120" width="32.5703125" customWidth="1"/>
    <col min="5121" max="5121" width="12" customWidth="1"/>
    <col min="5372" max="5372" width="5.42578125" customWidth="1"/>
    <col min="5373" max="5373" width="20.140625" customWidth="1"/>
    <col min="5374" max="5375" width="20.42578125" customWidth="1"/>
    <col min="5376" max="5376" width="32.5703125" customWidth="1"/>
    <col min="5377" max="5377" width="12" customWidth="1"/>
    <col min="5628" max="5628" width="5.42578125" customWidth="1"/>
    <col min="5629" max="5629" width="20.140625" customWidth="1"/>
    <col min="5630" max="5631" width="20.42578125" customWidth="1"/>
    <col min="5632" max="5632" width="32.5703125" customWidth="1"/>
    <col min="5633" max="5633" width="12" customWidth="1"/>
    <col min="5884" max="5884" width="5.42578125" customWidth="1"/>
    <col min="5885" max="5885" width="20.140625" customWidth="1"/>
    <col min="5886" max="5887" width="20.42578125" customWidth="1"/>
    <col min="5888" max="5888" width="32.5703125" customWidth="1"/>
    <col min="5889" max="5889" width="12" customWidth="1"/>
    <col min="6140" max="6140" width="5.42578125" customWidth="1"/>
    <col min="6141" max="6141" width="20.140625" customWidth="1"/>
    <col min="6142" max="6143" width="20.42578125" customWidth="1"/>
    <col min="6144" max="6144" width="32.5703125" customWidth="1"/>
    <col min="6145" max="6145" width="12" customWidth="1"/>
    <col min="6396" max="6396" width="5.42578125" customWidth="1"/>
    <col min="6397" max="6397" width="20.140625" customWidth="1"/>
    <col min="6398" max="6399" width="20.42578125" customWidth="1"/>
    <col min="6400" max="6400" width="32.5703125" customWidth="1"/>
    <col min="6401" max="6401" width="12" customWidth="1"/>
    <col min="6652" max="6652" width="5.42578125" customWidth="1"/>
    <col min="6653" max="6653" width="20.140625" customWidth="1"/>
    <col min="6654" max="6655" width="20.42578125" customWidth="1"/>
    <col min="6656" max="6656" width="32.5703125" customWidth="1"/>
    <col min="6657" max="6657" width="12" customWidth="1"/>
    <col min="6908" max="6908" width="5.42578125" customWidth="1"/>
    <col min="6909" max="6909" width="20.140625" customWidth="1"/>
    <col min="6910" max="6911" width="20.42578125" customWidth="1"/>
    <col min="6912" max="6912" width="32.5703125" customWidth="1"/>
    <col min="6913" max="6913" width="12" customWidth="1"/>
    <col min="7164" max="7164" width="5.42578125" customWidth="1"/>
    <col min="7165" max="7165" width="20.140625" customWidth="1"/>
    <col min="7166" max="7167" width="20.42578125" customWidth="1"/>
    <col min="7168" max="7168" width="32.5703125" customWidth="1"/>
    <col min="7169" max="7169" width="12" customWidth="1"/>
    <col min="7420" max="7420" width="5.42578125" customWidth="1"/>
    <col min="7421" max="7421" width="20.140625" customWidth="1"/>
    <col min="7422" max="7423" width="20.42578125" customWidth="1"/>
    <col min="7424" max="7424" width="32.5703125" customWidth="1"/>
    <col min="7425" max="7425" width="12" customWidth="1"/>
    <col min="7676" max="7676" width="5.42578125" customWidth="1"/>
    <col min="7677" max="7677" width="20.140625" customWidth="1"/>
    <col min="7678" max="7679" width="20.42578125" customWidth="1"/>
    <col min="7680" max="7680" width="32.5703125" customWidth="1"/>
    <col min="7681" max="7681" width="12" customWidth="1"/>
    <col min="7932" max="7932" width="5.42578125" customWidth="1"/>
    <col min="7933" max="7933" width="20.140625" customWidth="1"/>
    <col min="7934" max="7935" width="20.42578125" customWidth="1"/>
    <col min="7936" max="7936" width="32.5703125" customWidth="1"/>
    <col min="7937" max="7937" width="12" customWidth="1"/>
    <col min="8188" max="8188" width="5.42578125" customWidth="1"/>
    <col min="8189" max="8189" width="20.140625" customWidth="1"/>
    <col min="8190" max="8191" width="20.42578125" customWidth="1"/>
    <col min="8192" max="8192" width="32.5703125" customWidth="1"/>
    <col min="8193" max="8193" width="12" customWidth="1"/>
    <col min="8444" max="8444" width="5.42578125" customWidth="1"/>
    <col min="8445" max="8445" width="20.140625" customWidth="1"/>
    <col min="8446" max="8447" width="20.42578125" customWidth="1"/>
    <col min="8448" max="8448" width="32.5703125" customWidth="1"/>
    <col min="8449" max="8449" width="12" customWidth="1"/>
    <col min="8700" max="8700" width="5.42578125" customWidth="1"/>
    <col min="8701" max="8701" width="20.140625" customWidth="1"/>
    <col min="8702" max="8703" width="20.42578125" customWidth="1"/>
    <col min="8704" max="8704" width="32.5703125" customWidth="1"/>
    <col min="8705" max="8705" width="12" customWidth="1"/>
    <col min="8956" max="8956" width="5.42578125" customWidth="1"/>
    <col min="8957" max="8957" width="20.140625" customWidth="1"/>
    <col min="8958" max="8959" width="20.42578125" customWidth="1"/>
    <col min="8960" max="8960" width="32.5703125" customWidth="1"/>
    <col min="8961" max="8961" width="12" customWidth="1"/>
    <col min="9212" max="9212" width="5.42578125" customWidth="1"/>
    <col min="9213" max="9213" width="20.140625" customWidth="1"/>
    <col min="9214" max="9215" width="20.42578125" customWidth="1"/>
    <col min="9216" max="9216" width="32.5703125" customWidth="1"/>
    <col min="9217" max="9217" width="12" customWidth="1"/>
    <col min="9468" max="9468" width="5.42578125" customWidth="1"/>
    <col min="9469" max="9469" width="20.140625" customWidth="1"/>
    <col min="9470" max="9471" width="20.42578125" customWidth="1"/>
    <col min="9472" max="9472" width="32.5703125" customWidth="1"/>
    <col min="9473" max="9473" width="12" customWidth="1"/>
    <col min="9724" max="9724" width="5.42578125" customWidth="1"/>
    <col min="9725" max="9725" width="20.140625" customWidth="1"/>
    <col min="9726" max="9727" width="20.42578125" customWidth="1"/>
    <col min="9728" max="9728" width="32.5703125" customWidth="1"/>
    <col min="9729" max="9729" width="12" customWidth="1"/>
    <col min="9980" max="9980" width="5.42578125" customWidth="1"/>
    <col min="9981" max="9981" width="20.140625" customWidth="1"/>
    <col min="9982" max="9983" width="20.42578125" customWidth="1"/>
    <col min="9984" max="9984" width="32.5703125" customWidth="1"/>
    <col min="9985" max="9985" width="12" customWidth="1"/>
    <col min="10236" max="10236" width="5.42578125" customWidth="1"/>
    <col min="10237" max="10237" width="20.140625" customWidth="1"/>
    <col min="10238" max="10239" width="20.42578125" customWidth="1"/>
    <col min="10240" max="10240" width="32.5703125" customWidth="1"/>
    <col min="10241" max="10241" width="12" customWidth="1"/>
    <col min="10492" max="10492" width="5.42578125" customWidth="1"/>
    <col min="10493" max="10493" width="20.140625" customWidth="1"/>
    <col min="10494" max="10495" width="20.42578125" customWidth="1"/>
    <col min="10496" max="10496" width="32.5703125" customWidth="1"/>
    <col min="10497" max="10497" width="12" customWidth="1"/>
    <col min="10748" max="10748" width="5.42578125" customWidth="1"/>
    <col min="10749" max="10749" width="20.140625" customWidth="1"/>
    <col min="10750" max="10751" width="20.42578125" customWidth="1"/>
    <col min="10752" max="10752" width="32.5703125" customWidth="1"/>
    <col min="10753" max="10753" width="12" customWidth="1"/>
    <col min="11004" max="11004" width="5.42578125" customWidth="1"/>
    <col min="11005" max="11005" width="20.140625" customWidth="1"/>
    <col min="11006" max="11007" width="20.42578125" customWidth="1"/>
    <col min="11008" max="11008" width="32.5703125" customWidth="1"/>
    <col min="11009" max="11009" width="12" customWidth="1"/>
    <col min="11260" max="11260" width="5.42578125" customWidth="1"/>
    <col min="11261" max="11261" width="20.140625" customWidth="1"/>
    <col min="11262" max="11263" width="20.42578125" customWidth="1"/>
    <col min="11264" max="11264" width="32.5703125" customWidth="1"/>
    <col min="11265" max="11265" width="12" customWidth="1"/>
    <col min="11516" max="11516" width="5.42578125" customWidth="1"/>
    <col min="11517" max="11517" width="20.140625" customWidth="1"/>
    <col min="11518" max="11519" width="20.42578125" customWidth="1"/>
    <col min="11520" max="11520" width="32.5703125" customWidth="1"/>
    <col min="11521" max="11521" width="12" customWidth="1"/>
    <col min="11772" max="11772" width="5.42578125" customWidth="1"/>
    <col min="11773" max="11773" width="20.140625" customWidth="1"/>
    <col min="11774" max="11775" width="20.42578125" customWidth="1"/>
    <col min="11776" max="11776" width="32.5703125" customWidth="1"/>
    <col min="11777" max="11777" width="12" customWidth="1"/>
    <col min="12028" max="12028" width="5.42578125" customWidth="1"/>
    <col min="12029" max="12029" width="20.140625" customWidth="1"/>
    <col min="12030" max="12031" width="20.42578125" customWidth="1"/>
    <col min="12032" max="12032" width="32.5703125" customWidth="1"/>
    <col min="12033" max="12033" width="12" customWidth="1"/>
    <col min="12284" max="12284" width="5.42578125" customWidth="1"/>
    <col min="12285" max="12285" width="20.140625" customWidth="1"/>
    <col min="12286" max="12287" width="20.42578125" customWidth="1"/>
    <col min="12288" max="12288" width="32.5703125" customWidth="1"/>
    <col min="12289" max="12289" width="12" customWidth="1"/>
    <col min="12540" max="12540" width="5.42578125" customWidth="1"/>
    <col min="12541" max="12541" width="20.140625" customWidth="1"/>
    <col min="12542" max="12543" width="20.42578125" customWidth="1"/>
    <col min="12544" max="12544" width="32.5703125" customWidth="1"/>
    <col min="12545" max="12545" width="12" customWidth="1"/>
    <col min="12796" max="12796" width="5.42578125" customWidth="1"/>
    <col min="12797" max="12797" width="20.140625" customWidth="1"/>
    <col min="12798" max="12799" width="20.42578125" customWidth="1"/>
    <col min="12800" max="12800" width="32.5703125" customWidth="1"/>
    <col min="12801" max="12801" width="12" customWidth="1"/>
    <col min="13052" max="13052" width="5.42578125" customWidth="1"/>
    <col min="13053" max="13053" width="20.140625" customWidth="1"/>
    <col min="13054" max="13055" width="20.42578125" customWidth="1"/>
    <col min="13056" max="13056" width="32.5703125" customWidth="1"/>
    <col min="13057" max="13057" width="12" customWidth="1"/>
    <col min="13308" max="13308" width="5.42578125" customWidth="1"/>
    <col min="13309" max="13309" width="20.140625" customWidth="1"/>
    <col min="13310" max="13311" width="20.42578125" customWidth="1"/>
    <col min="13312" max="13312" width="32.5703125" customWidth="1"/>
    <col min="13313" max="13313" width="12" customWidth="1"/>
    <col min="13564" max="13564" width="5.42578125" customWidth="1"/>
    <col min="13565" max="13565" width="20.140625" customWidth="1"/>
    <col min="13566" max="13567" width="20.42578125" customWidth="1"/>
    <col min="13568" max="13568" width="32.5703125" customWidth="1"/>
    <col min="13569" max="13569" width="12" customWidth="1"/>
    <col min="13820" max="13820" width="5.42578125" customWidth="1"/>
    <col min="13821" max="13821" width="20.140625" customWidth="1"/>
    <col min="13822" max="13823" width="20.42578125" customWidth="1"/>
    <col min="13824" max="13824" width="32.5703125" customWidth="1"/>
    <col min="13825" max="13825" width="12" customWidth="1"/>
    <col min="14076" max="14076" width="5.42578125" customWidth="1"/>
    <col min="14077" max="14077" width="20.140625" customWidth="1"/>
    <col min="14078" max="14079" width="20.42578125" customWidth="1"/>
    <col min="14080" max="14080" width="32.5703125" customWidth="1"/>
    <col min="14081" max="14081" width="12" customWidth="1"/>
    <col min="14332" max="14332" width="5.42578125" customWidth="1"/>
    <col min="14333" max="14333" width="20.140625" customWidth="1"/>
    <col min="14334" max="14335" width="20.42578125" customWidth="1"/>
    <col min="14336" max="14336" width="32.5703125" customWidth="1"/>
    <col min="14337" max="14337" width="12" customWidth="1"/>
    <col min="14588" max="14588" width="5.42578125" customWidth="1"/>
    <col min="14589" max="14589" width="20.140625" customWidth="1"/>
    <col min="14590" max="14591" width="20.42578125" customWidth="1"/>
    <col min="14592" max="14592" width="32.5703125" customWidth="1"/>
    <col min="14593" max="14593" width="12" customWidth="1"/>
    <col min="14844" max="14844" width="5.42578125" customWidth="1"/>
    <col min="14845" max="14845" width="20.140625" customWidth="1"/>
    <col min="14846" max="14847" width="20.42578125" customWidth="1"/>
    <col min="14848" max="14848" width="32.5703125" customWidth="1"/>
    <col min="14849" max="14849" width="12" customWidth="1"/>
    <col min="15100" max="15100" width="5.42578125" customWidth="1"/>
    <col min="15101" max="15101" width="20.140625" customWidth="1"/>
    <col min="15102" max="15103" width="20.42578125" customWidth="1"/>
    <col min="15104" max="15104" width="32.5703125" customWidth="1"/>
    <col min="15105" max="15105" width="12" customWidth="1"/>
    <col min="15356" max="15356" width="5.42578125" customWidth="1"/>
    <col min="15357" max="15357" width="20.140625" customWidth="1"/>
    <col min="15358" max="15359" width="20.42578125" customWidth="1"/>
    <col min="15360" max="15360" width="32.5703125" customWidth="1"/>
    <col min="15361" max="15361" width="12" customWidth="1"/>
    <col min="15612" max="15612" width="5.42578125" customWidth="1"/>
    <col min="15613" max="15613" width="20.140625" customWidth="1"/>
    <col min="15614" max="15615" width="20.42578125" customWidth="1"/>
    <col min="15616" max="15616" width="32.5703125" customWidth="1"/>
    <col min="15617" max="15617" width="12" customWidth="1"/>
    <col min="15868" max="15868" width="5.42578125" customWidth="1"/>
    <col min="15869" max="15869" width="20.140625" customWidth="1"/>
    <col min="15870" max="15871" width="20.42578125" customWidth="1"/>
    <col min="15872" max="15872" width="32.5703125" customWidth="1"/>
    <col min="15873" max="15873" width="12" customWidth="1"/>
    <col min="16124" max="16124" width="5.42578125" customWidth="1"/>
    <col min="16125" max="16125" width="20.140625" customWidth="1"/>
    <col min="16126" max="16127" width="20.42578125" customWidth="1"/>
    <col min="16128" max="16128" width="32.5703125" customWidth="1"/>
    <col min="16129" max="16129" width="12" customWidth="1"/>
  </cols>
  <sheetData>
    <row r="1" spans="1:14" ht="23.25" customHeight="1" x14ac:dyDescent="0.25">
      <c r="B1" s="152" t="s">
        <v>213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143" t="s">
        <v>248</v>
      </c>
      <c r="N1" s="144"/>
    </row>
    <row r="2" spans="1:14" ht="26.25" customHeight="1" thickBot="1" x14ac:dyDescent="0.3">
      <c r="B2" s="73" t="s">
        <v>0</v>
      </c>
      <c r="C2" s="74" t="s">
        <v>1</v>
      </c>
      <c r="D2" s="74" t="s">
        <v>2</v>
      </c>
      <c r="E2" s="74" t="s">
        <v>3</v>
      </c>
      <c r="F2" s="74" t="s">
        <v>4</v>
      </c>
      <c r="G2" s="74" t="s">
        <v>5</v>
      </c>
      <c r="H2" s="75" t="s">
        <v>6</v>
      </c>
      <c r="I2" s="74" t="s">
        <v>7</v>
      </c>
      <c r="J2" s="74" t="s">
        <v>8</v>
      </c>
      <c r="K2" s="74" t="s">
        <v>9</v>
      </c>
      <c r="L2" s="76" t="s">
        <v>10</v>
      </c>
      <c r="M2" s="208" t="s">
        <v>249</v>
      </c>
      <c r="N2" s="209" t="s">
        <v>6</v>
      </c>
    </row>
    <row r="3" spans="1:14" ht="47.25" x14ac:dyDescent="0.25">
      <c r="A3" s="69">
        <v>4</v>
      </c>
      <c r="B3" s="155" t="s">
        <v>242</v>
      </c>
      <c r="C3" s="138" t="s">
        <v>20</v>
      </c>
      <c r="D3" s="86" t="s">
        <v>202</v>
      </c>
      <c r="E3" s="87" t="s">
        <v>15</v>
      </c>
      <c r="F3" s="87" t="s">
        <v>16</v>
      </c>
      <c r="G3" s="87" t="s">
        <v>214</v>
      </c>
      <c r="H3" s="102">
        <v>0.03</v>
      </c>
      <c r="I3" s="88">
        <v>0.25</v>
      </c>
      <c r="J3" s="124">
        <v>0.25</v>
      </c>
      <c r="K3" s="134">
        <v>0.25</v>
      </c>
      <c r="L3" s="195">
        <v>0.25</v>
      </c>
      <c r="M3" s="210"/>
      <c r="N3" s="210">
        <f>SUMPRODUCT(M3*H3)</f>
        <v>0</v>
      </c>
    </row>
    <row r="4" spans="1:14" ht="63" x14ac:dyDescent="0.25">
      <c r="A4" s="69">
        <v>5</v>
      </c>
      <c r="B4" s="155"/>
      <c r="C4" s="139" t="s">
        <v>13</v>
      </c>
      <c r="D4" s="80" t="s">
        <v>203</v>
      </c>
      <c r="E4" s="79" t="s">
        <v>223</v>
      </c>
      <c r="F4" s="79" t="s">
        <v>16</v>
      </c>
      <c r="G4" s="79" t="s">
        <v>214</v>
      </c>
      <c r="H4" s="104">
        <v>0.03</v>
      </c>
      <c r="I4" s="89"/>
      <c r="J4" s="131"/>
      <c r="K4" s="137">
        <v>1</v>
      </c>
      <c r="L4" s="196"/>
      <c r="M4" s="210"/>
      <c r="N4" s="210">
        <f t="shared" ref="N4:N36" si="0">SUMPRODUCT(M4*H4)</f>
        <v>0</v>
      </c>
    </row>
    <row r="5" spans="1:14" ht="15.75" x14ac:dyDescent="0.25">
      <c r="A5" s="69">
        <v>6</v>
      </c>
      <c r="B5" s="155"/>
      <c r="C5" s="139" t="s">
        <v>13</v>
      </c>
      <c r="D5" s="81" t="s">
        <v>204</v>
      </c>
      <c r="E5" s="79" t="s">
        <v>15</v>
      </c>
      <c r="F5" s="82" t="s">
        <v>19</v>
      </c>
      <c r="G5" s="79"/>
      <c r="H5" s="104">
        <v>0.03</v>
      </c>
      <c r="I5" s="90"/>
      <c r="J5" s="95">
        <v>1</v>
      </c>
      <c r="K5" s="90"/>
      <c r="L5" s="197"/>
      <c r="M5" s="210"/>
      <c r="N5" s="210">
        <f t="shared" si="0"/>
        <v>0</v>
      </c>
    </row>
    <row r="6" spans="1:14" ht="15.75" x14ac:dyDescent="0.25">
      <c r="A6" s="69">
        <v>7</v>
      </c>
      <c r="B6" s="155"/>
      <c r="C6" s="139" t="s">
        <v>20</v>
      </c>
      <c r="D6" s="81" t="s">
        <v>205</v>
      </c>
      <c r="E6" s="82" t="s">
        <v>15</v>
      </c>
      <c r="F6" s="79" t="s">
        <v>16</v>
      </c>
      <c r="G6" s="82"/>
      <c r="H6" s="104">
        <v>0.03</v>
      </c>
      <c r="I6" s="91"/>
      <c r="J6" s="90"/>
      <c r="K6" s="98">
        <v>1</v>
      </c>
      <c r="L6" s="197"/>
      <c r="M6" s="210"/>
      <c r="N6" s="210">
        <f t="shared" si="0"/>
        <v>0</v>
      </c>
    </row>
    <row r="7" spans="1:14" ht="15.75" x14ac:dyDescent="0.25">
      <c r="A7" s="69">
        <v>8</v>
      </c>
      <c r="B7" s="155"/>
      <c r="C7" s="139" t="s">
        <v>13</v>
      </c>
      <c r="D7" s="81" t="s">
        <v>206</v>
      </c>
      <c r="E7" s="82" t="s">
        <v>15</v>
      </c>
      <c r="F7" s="79" t="s">
        <v>16</v>
      </c>
      <c r="G7" s="82" t="s">
        <v>17</v>
      </c>
      <c r="H7" s="104">
        <v>0.03</v>
      </c>
      <c r="I7" s="90"/>
      <c r="J7" s="95">
        <v>1</v>
      </c>
      <c r="K7" s="89"/>
      <c r="L7" s="125"/>
      <c r="M7" s="210"/>
      <c r="N7" s="210">
        <f t="shared" si="0"/>
        <v>0</v>
      </c>
    </row>
    <row r="8" spans="1:14" ht="47.25" x14ac:dyDescent="0.25">
      <c r="A8" s="69">
        <v>9</v>
      </c>
      <c r="B8" s="155"/>
      <c r="C8" s="139" t="s">
        <v>13</v>
      </c>
      <c r="D8" s="77" t="s">
        <v>207</v>
      </c>
      <c r="E8" s="79" t="s">
        <v>224</v>
      </c>
      <c r="F8" s="79" t="s">
        <v>16</v>
      </c>
      <c r="G8" s="82" t="s">
        <v>17</v>
      </c>
      <c r="H8" s="104">
        <v>0.03</v>
      </c>
      <c r="I8" s="90"/>
      <c r="J8" s="95">
        <v>1</v>
      </c>
      <c r="K8" s="113"/>
      <c r="L8" s="125"/>
      <c r="M8" s="210"/>
      <c r="N8" s="210">
        <f t="shared" si="0"/>
        <v>0</v>
      </c>
    </row>
    <row r="9" spans="1:14" ht="47.25" x14ac:dyDescent="0.25">
      <c r="A9" s="69">
        <v>10</v>
      </c>
      <c r="B9" s="155"/>
      <c r="C9" s="139" t="s">
        <v>13</v>
      </c>
      <c r="D9" s="81" t="s">
        <v>208</v>
      </c>
      <c r="E9" s="79" t="s">
        <v>224</v>
      </c>
      <c r="F9" s="79" t="s">
        <v>16</v>
      </c>
      <c r="G9" s="82" t="s">
        <v>17</v>
      </c>
      <c r="H9" s="104">
        <v>0.03</v>
      </c>
      <c r="I9" s="92"/>
      <c r="J9" s="125"/>
      <c r="K9" s="134">
        <v>1</v>
      </c>
      <c r="L9" s="198"/>
      <c r="M9" s="210"/>
      <c r="N9" s="210">
        <f t="shared" si="0"/>
        <v>0</v>
      </c>
    </row>
    <row r="10" spans="1:14" ht="47.25" x14ac:dyDescent="0.25">
      <c r="A10" s="69">
        <v>11</v>
      </c>
      <c r="B10" s="155"/>
      <c r="C10" s="139" t="s">
        <v>13</v>
      </c>
      <c r="D10" s="81" t="s">
        <v>209</v>
      </c>
      <c r="E10" s="79" t="s">
        <v>224</v>
      </c>
      <c r="F10" s="79" t="s">
        <v>16</v>
      </c>
      <c r="G10" s="82" t="s">
        <v>17</v>
      </c>
      <c r="H10" s="104">
        <v>0.03</v>
      </c>
      <c r="I10" s="92"/>
      <c r="J10" s="125"/>
      <c r="K10" s="135">
        <v>1</v>
      </c>
      <c r="L10" s="198"/>
      <c r="M10" s="210"/>
      <c r="N10" s="210">
        <f t="shared" si="0"/>
        <v>0</v>
      </c>
    </row>
    <row r="11" spans="1:14" ht="47.25" x14ac:dyDescent="0.25">
      <c r="A11" s="69">
        <v>12</v>
      </c>
      <c r="B11" s="155"/>
      <c r="C11" s="139" t="s">
        <v>13</v>
      </c>
      <c r="D11" s="78" t="s">
        <v>210</v>
      </c>
      <c r="E11" s="79" t="s">
        <v>225</v>
      </c>
      <c r="F11" s="79" t="s">
        <v>16</v>
      </c>
      <c r="G11" s="82" t="s">
        <v>17</v>
      </c>
      <c r="H11" s="104">
        <v>0.03</v>
      </c>
      <c r="I11" s="92"/>
      <c r="J11" s="125"/>
      <c r="K11" s="135">
        <v>1</v>
      </c>
      <c r="L11" s="198"/>
      <c r="M11" s="210"/>
      <c r="N11" s="210">
        <f t="shared" si="0"/>
        <v>0</v>
      </c>
    </row>
    <row r="12" spans="1:14" ht="47.25" x14ac:dyDescent="0.25">
      <c r="A12" s="69">
        <v>13</v>
      </c>
      <c r="B12" s="155"/>
      <c r="C12" s="139" t="s">
        <v>13</v>
      </c>
      <c r="D12" s="78" t="s">
        <v>211</v>
      </c>
      <c r="E12" s="79" t="s">
        <v>224</v>
      </c>
      <c r="F12" s="79" t="s">
        <v>16</v>
      </c>
      <c r="G12" s="82" t="s">
        <v>17</v>
      </c>
      <c r="H12" s="104">
        <v>0.03</v>
      </c>
      <c r="I12" s="92"/>
      <c r="J12" s="125"/>
      <c r="K12" s="135">
        <v>1</v>
      </c>
      <c r="L12" s="198"/>
      <c r="M12" s="210"/>
      <c r="N12" s="210">
        <f t="shared" si="0"/>
        <v>0</v>
      </c>
    </row>
    <row r="13" spans="1:14" ht="48" thickBot="1" x14ac:dyDescent="0.3">
      <c r="A13" s="69">
        <v>14</v>
      </c>
      <c r="B13" s="155"/>
      <c r="C13" s="140" t="s">
        <v>13</v>
      </c>
      <c r="D13" s="106" t="s">
        <v>212</v>
      </c>
      <c r="E13" s="107" t="s">
        <v>224</v>
      </c>
      <c r="F13" s="107" t="s">
        <v>16</v>
      </c>
      <c r="G13" s="108" t="s">
        <v>17</v>
      </c>
      <c r="H13" s="109">
        <v>0.03</v>
      </c>
      <c r="I13" s="122"/>
      <c r="J13" s="126"/>
      <c r="K13" s="136">
        <v>1</v>
      </c>
      <c r="L13" s="199"/>
      <c r="M13" s="210"/>
      <c r="N13" s="210">
        <f t="shared" si="0"/>
        <v>0</v>
      </c>
    </row>
    <row r="14" spans="1:14" ht="15.75" customHeight="1" x14ac:dyDescent="0.25">
      <c r="A14" s="69">
        <v>15</v>
      </c>
      <c r="B14" s="156" t="s">
        <v>11</v>
      </c>
      <c r="C14" s="114" t="s">
        <v>13</v>
      </c>
      <c r="D14" s="115" t="s">
        <v>243</v>
      </c>
      <c r="E14" s="116" t="s">
        <v>15</v>
      </c>
      <c r="F14" s="116" t="s">
        <v>16</v>
      </c>
      <c r="G14" s="116" t="s">
        <v>21</v>
      </c>
      <c r="H14" s="117">
        <v>0.03</v>
      </c>
      <c r="I14" s="118"/>
      <c r="J14" s="118"/>
      <c r="K14" s="118"/>
      <c r="L14" s="200">
        <v>1</v>
      </c>
      <c r="M14" s="210"/>
      <c r="N14" s="210">
        <f t="shared" si="0"/>
        <v>0</v>
      </c>
    </row>
    <row r="15" spans="1:14" ht="15.75" x14ac:dyDescent="0.25">
      <c r="A15" s="69">
        <v>16</v>
      </c>
      <c r="B15" s="157"/>
      <c r="C15" s="103" t="s">
        <v>13</v>
      </c>
      <c r="D15" s="77" t="s">
        <v>244</v>
      </c>
      <c r="E15" s="82" t="s">
        <v>15</v>
      </c>
      <c r="F15" s="82" t="s">
        <v>16</v>
      </c>
      <c r="G15" s="82" t="s">
        <v>21</v>
      </c>
      <c r="H15" s="104">
        <v>0.03</v>
      </c>
      <c r="I15" s="92"/>
      <c r="J15" s="92"/>
      <c r="K15" s="98">
        <v>1</v>
      </c>
      <c r="L15" s="201"/>
      <c r="M15" s="210"/>
      <c r="N15" s="210">
        <f t="shared" si="0"/>
        <v>0</v>
      </c>
    </row>
    <row r="16" spans="1:14" ht="15.75" x14ac:dyDescent="0.25">
      <c r="A16" s="69">
        <v>17</v>
      </c>
      <c r="B16" s="157"/>
      <c r="C16" s="103" t="s">
        <v>13</v>
      </c>
      <c r="D16" s="77" t="s">
        <v>245</v>
      </c>
      <c r="E16" s="82" t="s">
        <v>15</v>
      </c>
      <c r="F16" s="82" t="s">
        <v>16</v>
      </c>
      <c r="G16" s="82" t="s">
        <v>21</v>
      </c>
      <c r="H16" s="104">
        <v>0.03</v>
      </c>
      <c r="I16" s="92"/>
      <c r="J16" s="92"/>
      <c r="K16" s="92"/>
      <c r="L16" s="202">
        <v>1</v>
      </c>
      <c r="M16" s="210"/>
      <c r="N16" s="210">
        <f t="shared" si="0"/>
        <v>0</v>
      </c>
    </row>
    <row r="17" spans="1:14" ht="15.75" x14ac:dyDescent="0.25">
      <c r="A17" s="69">
        <v>18</v>
      </c>
      <c r="B17" s="157"/>
      <c r="C17" s="103" t="s">
        <v>13</v>
      </c>
      <c r="D17" s="77" t="s">
        <v>215</v>
      </c>
      <c r="E17" s="82" t="s">
        <v>15</v>
      </c>
      <c r="F17" s="82" t="s">
        <v>19</v>
      </c>
      <c r="G17" s="82" t="s">
        <v>17</v>
      </c>
      <c r="H17" s="104">
        <v>0.03</v>
      </c>
      <c r="I17" s="92"/>
      <c r="J17" s="95">
        <v>1</v>
      </c>
      <c r="K17" s="96"/>
      <c r="L17" s="201"/>
      <c r="M17" s="210"/>
      <c r="N17" s="210">
        <f t="shared" si="0"/>
        <v>0</v>
      </c>
    </row>
    <row r="18" spans="1:14" ht="15.75" x14ac:dyDescent="0.25">
      <c r="A18" s="69">
        <v>19</v>
      </c>
      <c r="B18" s="157"/>
      <c r="C18" s="103" t="s">
        <v>20</v>
      </c>
      <c r="D18" s="77" t="s">
        <v>216</v>
      </c>
      <c r="E18" s="82" t="s">
        <v>15</v>
      </c>
      <c r="F18" s="82" t="s">
        <v>16</v>
      </c>
      <c r="G18" s="82" t="s">
        <v>21</v>
      </c>
      <c r="H18" s="104">
        <v>0.03</v>
      </c>
      <c r="I18" s="92"/>
      <c r="J18" s="92"/>
      <c r="K18" s="92"/>
      <c r="L18" s="202">
        <v>1</v>
      </c>
      <c r="M18" s="210"/>
      <c r="N18" s="210">
        <f t="shared" si="0"/>
        <v>0</v>
      </c>
    </row>
    <row r="19" spans="1:14" ht="31.5" x14ac:dyDescent="0.25">
      <c r="A19" s="69">
        <v>20</v>
      </c>
      <c r="B19" s="157"/>
      <c r="C19" s="103" t="s">
        <v>20</v>
      </c>
      <c r="D19" s="77" t="s">
        <v>217</v>
      </c>
      <c r="E19" s="82" t="s">
        <v>15</v>
      </c>
      <c r="F19" s="82" t="s">
        <v>19</v>
      </c>
      <c r="G19" s="82" t="s">
        <v>103</v>
      </c>
      <c r="H19" s="104">
        <v>0.03</v>
      </c>
      <c r="I19" s="92"/>
      <c r="J19" s="95">
        <v>1</v>
      </c>
      <c r="K19" s="96"/>
      <c r="L19" s="125"/>
      <c r="M19" s="210"/>
      <c r="N19" s="210">
        <f t="shared" si="0"/>
        <v>0</v>
      </c>
    </row>
    <row r="20" spans="1:14" ht="15.75" x14ac:dyDescent="0.25">
      <c r="A20" s="69">
        <v>21</v>
      </c>
      <c r="B20" s="157"/>
      <c r="C20" s="103" t="s">
        <v>20</v>
      </c>
      <c r="D20" s="77" t="s">
        <v>218</v>
      </c>
      <c r="E20" s="82" t="s">
        <v>15</v>
      </c>
      <c r="F20" s="82" t="s">
        <v>19</v>
      </c>
      <c r="G20" s="82" t="s">
        <v>103</v>
      </c>
      <c r="H20" s="104">
        <v>0.03</v>
      </c>
      <c r="I20" s="93">
        <v>0.5</v>
      </c>
      <c r="J20" s="95">
        <v>0.5</v>
      </c>
      <c r="K20" s="92"/>
      <c r="L20" s="125"/>
      <c r="M20" s="210">
        <v>0.5</v>
      </c>
      <c r="N20" s="210">
        <f t="shared" si="0"/>
        <v>1.4999999999999999E-2</v>
      </c>
    </row>
    <row r="21" spans="1:14" ht="15.75" x14ac:dyDescent="0.25">
      <c r="A21" s="69">
        <v>22</v>
      </c>
      <c r="B21" s="157"/>
      <c r="C21" s="103" t="s">
        <v>13</v>
      </c>
      <c r="D21" s="77" t="s">
        <v>219</v>
      </c>
      <c r="E21" s="82" t="s">
        <v>15</v>
      </c>
      <c r="F21" s="82" t="s">
        <v>16</v>
      </c>
      <c r="G21" s="82" t="s">
        <v>103</v>
      </c>
      <c r="H21" s="104">
        <v>0.03</v>
      </c>
      <c r="I21" s="92"/>
      <c r="J21" s="92"/>
      <c r="K21" s="98">
        <v>1</v>
      </c>
      <c r="L21" s="125"/>
      <c r="M21" s="210"/>
      <c r="N21" s="210">
        <f t="shared" si="0"/>
        <v>0</v>
      </c>
    </row>
    <row r="22" spans="1:14" ht="15.75" x14ac:dyDescent="0.25">
      <c r="A22" s="69">
        <v>23</v>
      </c>
      <c r="B22" s="157"/>
      <c r="C22" s="103" t="s">
        <v>20</v>
      </c>
      <c r="D22" s="77" t="s">
        <v>220</v>
      </c>
      <c r="E22" s="82" t="s">
        <v>15</v>
      </c>
      <c r="F22" s="82" t="s">
        <v>19</v>
      </c>
      <c r="G22" s="82" t="s">
        <v>103</v>
      </c>
      <c r="H22" s="104">
        <v>0.03</v>
      </c>
      <c r="I22" s="93">
        <v>0.5</v>
      </c>
      <c r="J22" s="92"/>
      <c r="K22" s="134">
        <v>0.5</v>
      </c>
      <c r="L22" s="125"/>
      <c r="M22" s="210">
        <v>0</v>
      </c>
      <c r="N22" s="210">
        <f t="shared" si="0"/>
        <v>0</v>
      </c>
    </row>
    <row r="23" spans="1:14" ht="15.75" x14ac:dyDescent="0.25">
      <c r="A23" s="69">
        <v>24</v>
      </c>
      <c r="B23" s="157"/>
      <c r="C23" s="103" t="s">
        <v>20</v>
      </c>
      <c r="D23" s="77" t="s">
        <v>221</v>
      </c>
      <c r="E23" s="82" t="s">
        <v>15</v>
      </c>
      <c r="F23" s="82" t="s">
        <v>19</v>
      </c>
      <c r="G23" s="82" t="s">
        <v>103</v>
      </c>
      <c r="H23" s="104">
        <v>0.03</v>
      </c>
      <c r="I23" s="93">
        <v>0.5</v>
      </c>
      <c r="J23" s="95">
        <v>0.5</v>
      </c>
      <c r="K23" s="92"/>
      <c r="L23" s="125"/>
      <c r="M23" s="210">
        <v>0.5</v>
      </c>
      <c r="N23" s="210">
        <f t="shared" si="0"/>
        <v>1.4999999999999999E-2</v>
      </c>
    </row>
    <row r="24" spans="1:14" ht="16.5" thickBot="1" x14ac:dyDescent="0.3">
      <c r="A24" s="69">
        <v>25</v>
      </c>
      <c r="B24" s="158"/>
      <c r="C24" s="110" t="s">
        <v>20</v>
      </c>
      <c r="D24" s="83" t="s">
        <v>222</v>
      </c>
      <c r="E24" s="84" t="s">
        <v>15</v>
      </c>
      <c r="F24" s="84" t="s">
        <v>19</v>
      </c>
      <c r="G24" s="84" t="s">
        <v>103</v>
      </c>
      <c r="H24" s="111">
        <v>0.03</v>
      </c>
      <c r="I24" s="112">
        <v>0.5</v>
      </c>
      <c r="J24" s="132"/>
      <c r="K24" s="134">
        <v>0.5</v>
      </c>
      <c r="L24" s="203"/>
      <c r="M24" s="210">
        <v>0</v>
      </c>
      <c r="N24" s="210">
        <f t="shared" si="0"/>
        <v>0</v>
      </c>
    </row>
    <row r="25" spans="1:14" ht="15.75" x14ac:dyDescent="0.25">
      <c r="A25" s="69">
        <v>26</v>
      </c>
      <c r="B25" s="159" t="s">
        <v>226</v>
      </c>
      <c r="C25" s="101" t="s">
        <v>20</v>
      </c>
      <c r="D25" s="85" t="s">
        <v>227</v>
      </c>
      <c r="E25" s="120" t="s">
        <v>15</v>
      </c>
      <c r="F25" s="120" t="s">
        <v>16</v>
      </c>
      <c r="G25" s="120" t="s">
        <v>17</v>
      </c>
      <c r="H25" s="102">
        <v>0.03</v>
      </c>
      <c r="I25" s="121"/>
      <c r="J25" s="127"/>
      <c r="K25" s="134">
        <v>0.5</v>
      </c>
      <c r="L25" s="195">
        <v>0.5</v>
      </c>
      <c r="M25" s="210"/>
      <c r="N25" s="210">
        <f t="shared" si="0"/>
        <v>0</v>
      </c>
    </row>
    <row r="26" spans="1:14" ht="15.75" x14ac:dyDescent="0.25">
      <c r="A26" s="69">
        <v>27</v>
      </c>
      <c r="B26" s="157"/>
      <c r="C26" s="103" t="s">
        <v>20</v>
      </c>
      <c r="D26" s="77" t="s">
        <v>246</v>
      </c>
      <c r="E26" s="79" t="s">
        <v>234</v>
      </c>
      <c r="F26" s="82" t="s">
        <v>16</v>
      </c>
      <c r="G26" s="82" t="s">
        <v>17</v>
      </c>
      <c r="H26" s="104">
        <v>0.03</v>
      </c>
      <c r="I26" s="90"/>
      <c r="J26" s="128"/>
      <c r="K26" s="135">
        <v>0.5</v>
      </c>
      <c r="L26" s="204">
        <v>0.5</v>
      </c>
      <c r="M26" s="210"/>
      <c r="N26" s="210">
        <f t="shared" si="0"/>
        <v>0</v>
      </c>
    </row>
    <row r="27" spans="1:14" ht="15.75" x14ac:dyDescent="0.25">
      <c r="A27" s="69">
        <v>28</v>
      </c>
      <c r="B27" s="157"/>
      <c r="C27" s="103" t="s">
        <v>20</v>
      </c>
      <c r="D27" s="77" t="s">
        <v>247</v>
      </c>
      <c r="E27" s="79" t="s">
        <v>234</v>
      </c>
      <c r="F27" s="82" t="s">
        <v>16</v>
      </c>
      <c r="G27" s="82" t="s">
        <v>17</v>
      </c>
      <c r="H27" s="104">
        <v>0.03</v>
      </c>
      <c r="I27" s="90"/>
      <c r="J27" s="128"/>
      <c r="K27" s="135">
        <v>0.5</v>
      </c>
      <c r="L27" s="204">
        <v>0.5</v>
      </c>
      <c r="M27" s="210"/>
      <c r="N27" s="210">
        <f t="shared" si="0"/>
        <v>0</v>
      </c>
    </row>
    <row r="28" spans="1:14" ht="31.5" x14ac:dyDescent="0.25">
      <c r="A28" s="69">
        <v>31</v>
      </c>
      <c r="B28" s="157"/>
      <c r="C28" s="103" t="s">
        <v>20</v>
      </c>
      <c r="D28" s="77" t="s">
        <v>228</v>
      </c>
      <c r="E28" s="79" t="s">
        <v>235</v>
      </c>
      <c r="F28" s="82" t="s">
        <v>16</v>
      </c>
      <c r="G28" s="82" t="s">
        <v>17</v>
      </c>
      <c r="H28" s="104">
        <v>0.03</v>
      </c>
      <c r="I28" s="90"/>
      <c r="J28" s="95">
        <v>0.33</v>
      </c>
      <c r="K28" s="136">
        <v>0.33</v>
      </c>
      <c r="L28" s="204">
        <v>0.33</v>
      </c>
      <c r="M28" s="210"/>
      <c r="N28" s="210">
        <f t="shared" si="0"/>
        <v>0</v>
      </c>
    </row>
    <row r="29" spans="1:14" ht="47.25" x14ac:dyDescent="0.25">
      <c r="A29" s="69">
        <v>32</v>
      </c>
      <c r="B29" s="157"/>
      <c r="C29" s="103" t="s">
        <v>20</v>
      </c>
      <c r="D29" s="77" t="s">
        <v>229</v>
      </c>
      <c r="E29" s="79" t="s">
        <v>236</v>
      </c>
      <c r="F29" s="82" t="s">
        <v>16</v>
      </c>
      <c r="G29" s="82" t="s">
        <v>17</v>
      </c>
      <c r="H29" s="104">
        <v>0.03</v>
      </c>
      <c r="I29" s="90"/>
      <c r="J29" s="95">
        <v>1</v>
      </c>
      <c r="K29" s="119"/>
      <c r="L29" s="201"/>
      <c r="M29" s="210"/>
      <c r="N29" s="210">
        <f t="shared" si="0"/>
        <v>0</v>
      </c>
    </row>
    <row r="30" spans="1:14" ht="47.25" x14ac:dyDescent="0.25">
      <c r="A30" s="69">
        <v>33</v>
      </c>
      <c r="B30" s="157"/>
      <c r="C30" s="103" t="s">
        <v>20</v>
      </c>
      <c r="D30" s="77" t="s">
        <v>230</v>
      </c>
      <c r="E30" s="79" t="s">
        <v>236</v>
      </c>
      <c r="F30" s="82" t="s">
        <v>16</v>
      </c>
      <c r="G30" s="82" t="s">
        <v>17</v>
      </c>
      <c r="H30" s="104">
        <v>0.03</v>
      </c>
      <c r="I30" s="90"/>
      <c r="J30" s="96"/>
      <c r="K30" s="136">
        <v>1</v>
      </c>
      <c r="L30" s="201"/>
      <c r="M30" s="210"/>
      <c r="N30" s="210">
        <f t="shared" si="0"/>
        <v>0</v>
      </c>
    </row>
    <row r="31" spans="1:14" ht="48" thickBot="1" x14ac:dyDescent="0.3">
      <c r="A31" s="69">
        <v>34</v>
      </c>
      <c r="B31" s="157"/>
      <c r="C31" s="103" t="s">
        <v>20</v>
      </c>
      <c r="D31" s="77" t="s">
        <v>231</v>
      </c>
      <c r="E31" s="79" t="s">
        <v>236</v>
      </c>
      <c r="F31" s="82" t="s">
        <v>16</v>
      </c>
      <c r="G31" s="82" t="s">
        <v>17</v>
      </c>
      <c r="H31" s="104">
        <v>0.03</v>
      </c>
      <c r="I31" s="90"/>
      <c r="J31" s="96"/>
      <c r="K31" s="96"/>
      <c r="L31" s="205">
        <v>1</v>
      </c>
      <c r="M31" s="210"/>
      <c r="N31" s="210">
        <f t="shared" si="0"/>
        <v>0</v>
      </c>
    </row>
    <row r="32" spans="1:14" ht="15.75" x14ac:dyDescent="0.25">
      <c r="A32" s="69">
        <v>35</v>
      </c>
      <c r="B32" s="157"/>
      <c r="C32" s="103" t="s">
        <v>20</v>
      </c>
      <c r="D32" s="77" t="s">
        <v>232</v>
      </c>
      <c r="E32" s="79" t="s">
        <v>15</v>
      </c>
      <c r="F32" s="82" t="s">
        <v>19</v>
      </c>
      <c r="G32" s="82" t="s">
        <v>17</v>
      </c>
      <c r="H32" s="104">
        <v>0.03</v>
      </c>
      <c r="I32" s="90"/>
      <c r="J32" s="96"/>
      <c r="K32" s="136">
        <v>1</v>
      </c>
      <c r="L32" s="201"/>
      <c r="M32" s="210"/>
      <c r="N32" s="210">
        <f t="shared" si="0"/>
        <v>0</v>
      </c>
    </row>
    <row r="33" spans="1:14" ht="16.5" thickBot="1" x14ac:dyDescent="0.3">
      <c r="A33" s="69">
        <v>36</v>
      </c>
      <c r="B33" s="160"/>
      <c r="C33" s="105" t="s">
        <v>20</v>
      </c>
      <c r="D33" s="106" t="s">
        <v>233</v>
      </c>
      <c r="E33" s="108" t="s">
        <v>237</v>
      </c>
      <c r="F33" s="108" t="s">
        <v>16</v>
      </c>
      <c r="G33" s="108" t="s">
        <v>17</v>
      </c>
      <c r="H33" s="109">
        <v>0.03</v>
      </c>
      <c r="I33" s="94"/>
      <c r="J33" s="129"/>
      <c r="K33" s="134">
        <v>0.5</v>
      </c>
      <c r="L33" s="206">
        <v>0.5</v>
      </c>
      <c r="M33" s="210"/>
      <c r="N33" s="210">
        <f t="shared" si="0"/>
        <v>0</v>
      </c>
    </row>
    <row r="34" spans="1:14" ht="15.75" customHeight="1" x14ac:dyDescent="0.25">
      <c r="A34" s="69">
        <v>37</v>
      </c>
      <c r="B34" s="159" t="s">
        <v>238</v>
      </c>
      <c r="C34" s="101" t="s">
        <v>13</v>
      </c>
      <c r="D34" s="85" t="s">
        <v>239</v>
      </c>
      <c r="E34" s="87" t="s">
        <v>15</v>
      </c>
      <c r="F34" s="120" t="s">
        <v>19</v>
      </c>
      <c r="G34" s="120" t="s">
        <v>103</v>
      </c>
      <c r="H34" s="102">
        <v>0.03</v>
      </c>
      <c r="I34" s="123"/>
      <c r="J34" s="130"/>
      <c r="K34" s="135">
        <v>1</v>
      </c>
      <c r="L34" s="207"/>
      <c r="M34" s="210"/>
      <c r="N34" s="210">
        <f t="shared" si="0"/>
        <v>0</v>
      </c>
    </row>
    <row r="35" spans="1:14" ht="15.75" x14ac:dyDescent="0.25">
      <c r="A35" s="69">
        <v>39</v>
      </c>
      <c r="B35" s="157"/>
      <c r="C35" s="103" t="s">
        <v>13</v>
      </c>
      <c r="D35" s="77" t="s">
        <v>240</v>
      </c>
      <c r="E35" s="79" t="s">
        <v>15</v>
      </c>
      <c r="F35" s="82" t="s">
        <v>19</v>
      </c>
      <c r="G35" s="82" t="s">
        <v>103</v>
      </c>
      <c r="H35" s="104">
        <v>0.02</v>
      </c>
      <c r="I35" s="92"/>
      <c r="J35" s="131"/>
      <c r="K35" s="136">
        <v>1</v>
      </c>
      <c r="L35" s="196"/>
      <c r="M35" s="210"/>
      <c r="N35" s="210">
        <f t="shared" si="0"/>
        <v>0</v>
      </c>
    </row>
    <row r="36" spans="1:14" ht="16.5" thickBot="1" x14ac:dyDescent="0.3">
      <c r="A36" s="69">
        <v>40</v>
      </c>
      <c r="B36" s="160"/>
      <c r="C36" s="105" t="s">
        <v>13</v>
      </c>
      <c r="D36" s="106" t="s">
        <v>241</v>
      </c>
      <c r="E36" s="107" t="s">
        <v>15</v>
      </c>
      <c r="F36" s="108" t="s">
        <v>19</v>
      </c>
      <c r="G36" s="108" t="s">
        <v>103</v>
      </c>
      <c r="H36" s="109">
        <v>0.02</v>
      </c>
      <c r="I36" s="94"/>
      <c r="J36" s="97"/>
      <c r="K36" s="133"/>
      <c r="L36" s="205">
        <v>1</v>
      </c>
      <c r="M36" s="210"/>
      <c r="N36" s="210">
        <f t="shared" si="0"/>
        <v>0</v>
      </c>
    </row>
    <row r="37" spans="1:14" ht="16.5" thickBot="1" x14ac:dyDescent="0.3">
      <c r="B37" s="145"/>
      <c r="C37" s="146"/>
      <c r="D37" s="99">
        <f>COUNTA(D3:D36)</f>
        <v>34</v>
      </c>
      <c r="E37" s="147"/>
      <c r="F37" s="148"/>
      <c r="G37" s="149"/>
      <c r="H37" s="100">
        <f>SUM(H3:H36)</f>
        <v>1.0000000000000007</v>
      </c>
      <c r="I37" s="150"/>
      <c r="J37" s="151"/>
      <c r="K37" s="151"/>
      <c r="L37" s="151"/>
      <c r="M37" s="211"/>
      <c r="N37" s="212">
        <f>SUBTOTAL(9,N3:N36)</f>
        <v>0.03</v>
      </c>
    </row>
    <row r="38" spans="1:14" ht="15.75" x14ac:dyDescent="0.25">
      <c r="B38" s="71"/>
      <c r="C38" s="71"/>
      <c r="D38" s="71"/>
      <c r="E38" s="70"/>
      <c r="F38" s="71"/>
      <c r="G38" s="71"/>
      <c r="H38" s="72"/>
      <c r="I38" s="72"/>
      <c r="J38" s="72"/>
      <c r="K38" s="71"/>
      <c r="L38" s="71"/>
    </row>
  </sheetData>
  <autoFilter ref="A2:L37" xr:uid="{00000000-0009-0000-0000-000000000000}"/>
  <mergeCells count="9">
    <mergeCell ref="M1:N1"/>
    <mergeCell ref="B37:C37"/>
    <mergeCell ref="E37:G37"/>
    <mergeCell ref="I37:L37"/>
    <mergeCell ref="B1:L1"/>
    <mergeCell ref="B3:B13"/>
    <mergeCell ref="B14:B24"/>
    <mergeCell ref="B25:B33"/>
    <mergeCell ref="B34:B36"/>
  </mergeCells>
  <pageMargins left="0.7" right="0.7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4"/>
  <sheetViews>
    <sheetView zoomScale="57" zoomScaleNormal="57" workbookViewId="0">
      <selection sqref="A1:AF21"/>
    </sheetView>
  </sheetViews>
  <sheetFormatPr baseColWidth="10" defaultColWidth="11.42578125" defaultRowHeight="15" x14ac:dyDescent="0.25"/>
  <cols>
    <col min="1" max="1" width="10.140625" style="22" customWidth="1"/>
    <col min="2" max="2" width="56.42578125" style="22" customWidth="1"/>
    <col min="3" max="3" width="42.42578125" style="22" customWidth="1"/>
    <col min="4" max="4" width="22.7109375" style="22" customWidth="1"/>
    <col min="5" max="28" width="5.5703125" style="22" customWidth="1"/>
    <col min="29" max="29" width="5.85546875" style="22" customWidth="1"/>
    <col min="30" max="30" width="4" style="22" customWidth="1"/>
    <col min="31" max="31" width="13.7109375" style="22" customWidth="1"/>
    <col min="32" max="32" width="28.140625" style="22" customWidth="1"/>
    <col min="33" max="16384" width="11.42578125" style="22"/>
  </cols>
  <sheetData>
    <row r="1" spans="1:32" ht="27.75" customHeight="1" x14ac:dyDescent="0.25">
      <c r="A1" s="161"/>
      <c r="B1" s="161"/>
      <c r="C1" s="162" t="s">
        <v>29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4"/>
    </row>
    <row r="2" spans="1:32" ht="23.25" customHeight="1" x14ac:dyDescent="0.25">
      <c r="A2" s="161"/>
      <c r="B2" s="161"/>
      <c r="C2" s="165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7"/>
    </row>
    <row r="3" spans="1:32" ht="51" customHeight="1" thickBot="1" x14ac:dyDescent="0.3">
      <c r="A3" s="161"/>
      <c r="B3" s="161"/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6"/>
      <c r="AD3" s="166"/>
      <c r="AE3" s="166"/>
      <c r="AF3" s="170"/>
    </row>
    <row r="4" spans="1:32" ht="16.5" thickBot="1" x14ac:dyDescent="0.3">
      <c r="A4" s="171" t="s">
        <v>30</v>
      </c>
      <c r="B4" s="171"/>
      <c r="C4" s="172" t="s">
        <v>31</v>
      </c>
      <c r="D4" s="171" t="s">
        <v>32</v>
      </c>
      <c r="E4" s="176" t="s">
        <v>33</v>
      </c>
      <c r="F4" s="176"/>
      <c r="G4" s="176"/>
      <c r="H4" s="176"/>
      <c r="I4" s="176"/>
      <c r="J4" s="176"/>
      <c r="K4" s="176" t="s">
        <v>34</v>
      </c>
      <c r="L4" s="176"/>
      <c r="M4" s="176"/>
      <c r="N4" s="176"/>
      <c r="O4" s="176"/>
      <c r="P4" s="176"/>
      <c r="Q4" s="176" t="s">
        <v>35</v>
      </c>
      <c r="R4" s="176"/>
      <c r="S4" s="176"/>
      <c r="T4" s="176"/>
      <c r="U4" s="176"/>
      <c r="V4" s="176"/>
      <c r="W4" s="176" t="s">
        <v>36</v>
      </c>
      <c r="X4" s="176"/>
      <c r="Y4" s="176"/>
      <c r="Z4" s="176"/>
      <c r="AA4" s="176"/>
      <c r="AB4" s="177"/>
      <c r="AC4" s="178" t="s">
        <v>37</v>
      </c>
      <c r="AD4" s="179"/>
      <c r="AE4" s="180"/>
      <c r="AF4" s="191" t="s">
        <v>38</v>
      </c>
    </row>
    <row r="5" spans="1:32" ht="15.75" x14ac:dyDescent="0.25">
      <c r="A5" s="171"/>
      <c r="B5" s="171"/>
      <c r="C5" s="173"/>
      <c r="D5" s="175"/>
      <c r="E5" s="184" t="s">
        <v>39</v>
      </c>
      <c r="F5" s="185"/>
      <c r="G5" s="186" t="s">
        <v>40</v>
      </c>
      <c r="H5" s="187"/>
      <c r="I5" s="188" t="s">
        <v>41</v>
      </c>
      <c r="J5" s="189"/>
      <c r="K5" s="184" t="s">
        <v>42</v>
      </c>
      <c r="L5" s="185"/>
      <c r="M5" s="186" t="s">
        <v>43</v>
      </c>
      <c r="N5" s="187"/>
      <c r="O5" s="188" t="s">
        <v>44</v>
      </c>
      <c r="P5" s="192"/>
      <c r="Q5" s="184" t="s">
        <v>45</v>
      </c>
      <c r="R5" s="193"/>
      <c r="S5" s="186" t="s">
        <v>46</v>
      </c>
      <c r="T5" s="187"/>
      <c r="U5" s="188" t="s">
        <v>47</v>
      </c>
      <c r="V5" s="192"/>
      <c r="W5" s="184" t="s">
        <v>48</v>
      </c>
      <c r="X5" s="185"/>
      <c r="Y5" s="186" t="s">
        <v>49</v>
      </c>
      <c r="Z5" s="187"/>
      <c r="AA5" s="188" t="s">
        <v>50</v>
      </c>
      <c r="AB5" s="189"/>
      <c r="AC5" s="181"/>
      <c r="AD5" s="182"/>
      <c r="AE5" s="183"/>
      <c r="AF5" s="191"/>
    </row>
    <row r="6" spans="1:32" ht="15.75" x14ac:dyDescent="0.25">
      <c r="A6" s="171"/>
      <c r="B6" s="171"/>
      <c r="C6" s="174"/>
      <c r="D6" s="175"/>
      <c r="E6" s="23" t="s">
        <v>51</v>
      </c>
      <c r="F6" s="24" t="s">
        <v>52</v>
      </c>
      <c r="G6" s="23" t="s">
        <v>51</v>
      </c>
      <c r="H6" s="24" t="s">
        <v>52</v>
      </c>
      <c r="I6" s="23" t="s">
        <v>51</v>
      </c>
      <c r="J6" s="25" t="s">
        <v>52</v>
      </c>
      <c r="K6" s="23" t="s">
        <v>51</v>
      </c>
      <c r="L6" s="24" t="s">
        <v>52</v>
      </c>
      <c r="M6" s="23" t="s">
        <v>51</v>
      </c>
      <c r="N6" s="24" t="s">
        <v>52</v>
      </c>
      <c r="O6" s="23" t="s">
        <v>51</v>
      </c>
      <c r="P6" s="24" t="s">
        <v>52</v>
      </c>
      <c r="Q6" s="23" t="s">
        <v>51</v>
      </c>
      <c r="R6" s="25" t="s">
        <v>52</v>
      </c>
      <c r="S6" s="23" t="s">
        <v>51</v>
      </c>
      <c r="T6" s="24" t="s">
        <v>52</v>
      </c>
      <c r="U6" s="23" t="s">
        <v>51</v>
      </c>
      <c r="V6" s="24" t="s">
        <v>52</v>
      </c>
      <c r="W6" s="23" t="s">
        <v>51</v>
      </c>
      <c r="X6" s="24" t="s">
        <v>52</v>
      </c>
      <c r="Y6" s="23" t="s">
        <v>51</v>
      </c>
      <c r="Z6" s="24" t="s">
        <v>52</v>
      </c>
      <c r="AA6" s="23" t="s">
        <v>51</v>
      </c>
      <c r="AB6" s="25" t="s">
        <v>52</v>
      </c>
      <c r="AC6" s="26" t="s">
        <v>51</v>
      </c>
      <c r="AD6" s="27" t="s">
        <v>52</v>
      </c>
      <c r="AE6" s="28" t="s">
        <v>53</v>
      </c>
      <c r="AF6" s="191"/>
    </row>
    <row r="7" spans="1:32" x14ac:dyDescent="0.25">
      <c r="A7" s="29"/>
      <c r="B7" s="30"/>
      <c r="C7" s="30"/>
      <c r="D7" s="30"/>
      <c r="E7" s="31"/>
      <c r="F7" s="32"/>
      <c r="G7" s="33"/>
      <c r="H7" s="34"/>
      <c r="I7" s="33"/>
      <c r="J7" s="30"/>
      <c r="K7" s="33"/>
      <c r="L7" s="34"/>
      <c r="M7" s="33"/>
      <c r="N7" s="34"/>
      <c r="O7" s="33"/>
      <c r="P7" s="34"/>
      <c r="Q7" s="33"/>
      <c r="R7" s="30"/>
      <c r="S7" s="33"/>
      <c r="T7" s="34"/>
      <c r="U7" s="33"/>
      <c r="V7" s="34"/>
      <c r="W7" s="33"/>
      <c r="X7" s="34"/>
      <c r="Y7" s="33"/>
      <c r="Z7" s="34"/>
      <c r="AA7" s="33"/>
      <c r="AB7" s="30"/>
      <c r="AC7" s="33"/>
      <c r="AD7" s="30"/>
      <c r="AE7" s="34"/>
      <c r="AF7" s="35"/>
    </row>
    <row r="8" spans="1:32" ht="47.25" customHeight="1" x14ac:dyDescent="0.25">
      <c r="A8" s="36">
        <v>1</v>
      </c>
      <c r="B8" s="37" t="s">
        <v>54</v>
      </c>
      <c r="C8" s="38" t="s">
        <v>55</v>
      </c>
      <c r="D8" s="39" t="s">
        <v>56</v>
      </c>
      <c r="E8" s="40"/>
      <c r="F8" s="41"/>
      <c r="G8" s="42">
        <v>1</v>
      </c>
      <c r="H8" s="43">
        <v>1</v>
      </c>
      <c r="I8" s="44"/>
      <c r="J8" s="45"/>
      <c r="K8" s="40"/>
      <c r="L8" s="41"/>
      <c r="M8" s="40"/>
      <c r="N8" s="41"/>
      <c r="O8" s="40"/>
      <c r="P8" s="41"/>
      <c r="Q8" s="40"/>
      <c r="R8" s="45"/>
      <c r="S8" s="40"/>
      <c r="T8" s="41"/>
      <c r="U8" s="40"/>
      <c r="V8" s="41"/>
      <c r="W8" s="40"/>
      <c r="X8" s="46"/>
      <c r="Y8" s="40"/>
      <c r="Z8" s="41"/>
      <c r="AA8" s="40"/>
      <c r="AB8" s="45"/>
      <c r="AC8" s="47">
        <f>K8+M8+O8+Q8+S8+U8+W8+Y8+AA8</f>
        <v>0</v>
      </c>
      <c r="AD8" s="48">
        <f>L8+N8+P8+R8+T8+V8+X8+Z8+AB8</f>
        <v>0</v>
      </c>
      <c r="AE8" s="49" t="e">
        <f>AC8/AD8</f>
        <v>#DIV/0!</v>
      </c>
      <c r="AF8" s="190" t="s">
        <v>57</v>
      </c>
    </row>
    <row r="9" spans="1:32" ht="47.25" customHeight="1" x14ac:dyDescent="0.25">
      <c r="A9" s="50">
        <v>2</v>
      </c>
      <c r="B9" s="37" t="s">
        <v>58</v>
      </c>
      <c r="C9" s="38" t="s">
        <v>59</v>
      </c>
      <c r="D9" s="39" t="s">
        <v>56</v>
      </c>
      <c r="E9" s="40"/>
      <c r="F9" s="41"/>
      <c r="G9" s="51"/>
      <c r="H9" s="41"/>
      <c r="I9" s="44"/>
      <c r="J9" s="45"/>
      <c r="K9" s="52">
        <v>1</v>
      </c>
      <c r="L9" s="41"/>
      <c r="M9" s="40"/>
      <c r="N9" s="41"/>
      <c r="O9" s="40"/>
      <c r="P9" s="41"/>
      <c r="Q9" s="40"/>
      <c r="R9" s="45"/>
      <c r="S9" s="40"/>
      <c r="T9" s="41"/>
      <c r="U9" s="40"/>
      <c r="V9" s="41"/>
      <c r="W9" s="40"/>
      <c r="X9" s="46"/>
      <c r="Y9" s="40"/>
      <c r="Z9" s="41"/>
      <c r="AA9" s="40"/>
      <c r="AB9" s="45"/>
      <c r="AC9" s="47">
        <f>K9+M9+O9+Q9+S9+U9+W9+Y9+AA9</f>
        <v>1</v>
      </c>
      <c r="AD9" s="48">
        <f t="shared" ref="AD9:AD21" si="0">L9+N9+P9+R9+T9+V9+X9+Z9+AB9</f>
        <v>0</v>
      </c>
      <c r="AE9" s="49" t="e">
        <f t="shared" ref="AE9:AE21" si="1">AC9/AD9</f>
        <v>#DIV/0!</v>
      </c>
      <c r="AF9" s="190"/>
    </row>
    <row r="10" spans="1:32" ht="58.5" customHeight="1" x14ac:dyDescent="0.25">
      <c r="A10" s="50">
        <v>3</v>
      </c>
      <c r="B10" s="53" t="s">
        <v>60</v>
      </c>
      <c r="C10" s="38" t="s">
        <v>61</v>
      </c>
      <c r="D10" s="39" t="s">
        <v>56</v>
      </c>
      <c r="E10" s="40"/>
      <c r="F10" s="41"/>
      <c r="G10" s="51"/>
      <c r="H10" s="41"/>
      <c r="I10" s="44"/>
      <c r="J10" s="45"/>
      <c r="K10" s="40"/>
      <c r="L10" s="41"/>
      <c r="M10" s="52">
        <v>1</v>
      </c>
      <c r="N10" s="41"/>
      <c r="O10" s="40"/>
      <c r="P10" s="41"/>
      <c r="Q10" s="40"/>
      <c r="R10" s="45"/>
      <c r="S10" s="40"/>
      <c r="T10" s="41"/>
      <c r="U10" s="40"/>
      <c r="V10" s="41"/>
      <c r="W10" s="40"/>
      <c r="X10" s="46"/>
      <c r="Y10" s="40"/>
      <c r="Z10" s="41"/>
      <c r="AA10" s="40"/>
      <c r="AB10" s="45"/>
      <c r="AC10" s="47">
        <f t="shared" ref="AC10:AC20" si="2">K10+M10+O10+Q10+S10+U10+W10+Y10+AA10</f>
        <v>1</v>
      </c>
      <c r="AD10" s="48">
        <f t="shared" si="0"/>
        <v>0</v>
      </c>
      <c r="AE10" s="49" t="e">
        <f t="shared" si="1"/>
        <v>#DIV/0!</v>
      </c>
      <c r="AF10" s="190"/>
    </row>
    <row r="11" spans="1:32" ht="47.25" customHeight="1" x14ac:dyDescent="0.25">
      <c r="A11" s="54">
        <v>4</v>
      </c>
      <c r="B11" s="53" t="s">
        <v>62</v>
      </c>
      <c r="C11" s="38" t="s">
        <v>63</v>
      </c>
      <c r="D11" s="39" t="s">
        <v>56</v>
      </c>
      <c r="E11" s="40"/>
      <c r="F11" s="41"/>
      <c r="G11" s="51"/>
      <c r="H11" s="41"/>
      <c r="I11" s="52">
        <v>1</v>
      </c>
      <c r="J11" s="45"/>
      <c r="K11" s="40"/>
      <c r="L11" s="41"/>
      <c r="M11" s="40"/>
      <c r="N11" s="41"/>
      <c r="O11" s="40"/>
      <c r="P11" s="41"/>
      <c r="Q11" s="40"/>
      <c r="R11" s="45"/>
      <c r="S11" s="40"/>
      <c r="T11" s="41"/>
      <c r="U11" s="40"/>
      <c r="V11" s="41"/>
      <c r="W11" s="40"/>
      <c r="X11" s="46"/>
      <c r="Y11" s="40"/>
      <c r="Z11" s="41"/>
      <c r="AA11" s="40"/>
      <c r="AB11" s="45"/>
      <c r="AC11" s="47">
        <f t="shared" si="2"/>
        <v>0</v>
      </c>
      <c r="AD11" s="48">
        <f t="shared" si="0"/>
        <v>0</v>
      </c>
      <c r="AE11" s="49" t="e">
        <f t="shared" si="1"/>
        <v>#DIV/0!</v>
      </c>
      <c r="AF11" s="190"/>
    </row>
    <row r="12" spans="1:32" ht="46.5" customHeight="1" x14ac:dyDescent="0.25">
      <c r="A12" s="50">
        <v>5</v>
      </c>
      <c r="B12" s="37" t="s">
        <v>64</v>
      </c>
      <c r="C12" s="38" t="s">
        <v>65</v>
      </c>
      <c r="D12" s="39" t="s">
        <v>66</v>
      </c>
      <c r="E12" s="40"/>
      <c r="F12" s="41"/>
      <c r="G12" s="51"/>
      <c r="H12" s="41"/>
      <c r="I12" s="44"/>
      <c r="J12" s="45"/>
      <c r="K12" s="40"/>
      <c r="L12" s="41"/>
      <c r="M12" s="40"/>
      <c r="N12" s="41"/>
      <c r="O12" s="55">
        <v>1</v>
      </c>
      <c r="P12" s="41"/>
      <c r="Q12" s="40"/>
      <c r="R12" s="45"/>
      <c r="S12" s="40"/>
      <c r="T12" s="41"/>
      <c r="U12" s="40"/>
      <c r="V12" s="41"/>
      <c r="W12" s="40"/>
      <c r="X12" s="46"/>
      <c r="Y12" s="40"/>
      <c r="Z12" s="41"/>
      <c r="AA12" s="40"/>
      <c r="AB12" s="45"/>
      <c r="AC12" s="47">
        <f t="shared" si="2"/>
        <v>1</v>
      </c>
      <c r="AD12" s="48">
        <f t="shared" si="0"/>
        <v>0</v>
      </c>
      <c r="AE12" s="49" t="e">
        <f t="shared" si="1"/>
        <v>#DIV/0!</v>
      </c>
      <c r="AF12" s="190"/>
    </row>
    <row r="13" spans="1:32" ht="46.5" customHeight="1" x14ac:dyDescent="0.25">
      <c r="A13" s="50">
        <v>6</v>
      </c>
      <c r="B13" s="37" t="s">
        <v>67</v>
      </c>
      <c r="C13" s="38" t="s">
        <v>68</v>
      </c>
      <c r="D13" s="39" t="s">
        <v>56</v>
      </c>
      <c r="E13" s="40"/>
      <c r="F13" s="41"/>
      <c r="G13" s="51"/>
      <c r="H13" s="41"/>
      <c r="I13" s="44"/>
      <c r="J13" s="45"/>
      <c r="K13" s="40"/>
      <c r="L13" s="41"/>
      <c r="M13" s="40"/>
      <c r="N13" s="41"/>
      <c r="O13" s="40"/>
      <c r="P13" s="41"/>
      <c r="Q13" s="40"/>
      <c r="R13" s="45"/>
      <c r="S13" s="40"/>
      <c r="T13" s="41"/>
      <c r="U13" s="40"/>
      <c r="V13" s="41"/>
      <c r="W13" s="55">
        <v>1</v>
      </c>
      <c r="X13" s="46"/>
      <c r="Y13" s="40"/>
      <c r="Z13" s="41"/>
      <c r="AA13" s="40"/>
      <c r="AB13" s="45"/>
      <c r="AC13" s="47">
        <f t="shared" si="2"/>
        <v>1</v>
      </c>
      <c r="AD13" s="48">
        <f t="shared" si="0"/>
        <v>0</v>
      </c>
      <c r="AE13" s="49" t="e">
        <f t="shared" si="1"/>
        <v>#DIV/0!</v>
      </c>
      <c r="AF13" s="190"/>
    </row>
    <row r="14" spans="1:32" ht="46.5" customHeight="1" x14ac:dyDescent="0.25">
      <c r="A14" s="50">
        <v>7</v>
      </c>
      <c r="B14" s="56" t="s">
        <v>69</v>
      </c>
      <c r="C14" s="68" t="s">
        <v>70</v>
      </c>
      <c r="D14" s="39" t="s">
        <v>56</v>
      </c>
      <c r="E14" s="40"/>
      <c r="F14" s="41"/>
      <c r="G14" s="51"/>
      <c r="H14" s="41"/>
      <c r="I14" s="44"/>
      <c r="J14" s="45"/>
      <c r="K14" s="40"/>
      <c r="L14" s="41"/>
      <c r="M14" s="40"/>
      <c r="N14" s="41"/>
      <c r="O14" s="55">
        <v>1</v>
      </c>
      <c r="P14" s="41"/>
      <c r="Q14" s="40"/>
      <c r="R14" s="45"/>
      <c r="S14" s="40"/>
      <c r="T14" s="41"/>
      <c r="U14" s="40"/>
      <c r="V14" s="41"/>
      <c r="W14" s="40"/>
      <c r="X14" s="46"/>
      <c r="Y14" s="40"/>
      <c r="Z14" s="41"/>
      <c r="AA14" s="40"/>
      <c r="AB14" s="45"/>
      <c r="AC14" s="47">
        <f t="shared" si="2"/>
        <v>1</v>
      </c>
      <c r="AD14" s="48">
        <f t="shared" si="0"/>
        <v>0</v>
      </c>
      <c r="AE14" s="49" t="e">
        <f t="shared" si="1"/>
        <v>#DIV/0!</v>
      </c>
      <c r="AF14" s="190"/>
    </row>
    <row r="15" spans="1:32" ht="55.5" customHeight="1" x14ac:dyDescent="0.25">
      <c r="A15" s="50">
        <v>8</v>
      </c>
      <c r="B15" s="58" t="s">
        <v>71</v>
      </c>
      <c r="C15" s="38" t="s">
        <v>72</v>
      </c>
      <c r="D15" s="39" t="s">
        <v>66</v>
      </c>
      <c r="E15" s="40"/>
      <c r="F15" s="41"/>
      <c r="G15" s="51"/>
      <c r="H15" s="41"/>
      <c r="I15" s="44"/>
      <c r="J15" s="45"/>
      <c r="K15" s="40"/>
      <c r="L15" s="41"/>
      <c r="M15" s="40"/>
      <c r="N15" s="41"/>
      <c r="O15" s="40"/>
      <c r="P15" s="41"/>
      <c r="Q15" s="55">
        <v>1</v>
      </c>
      <c r="R15" s="45"/>
      <c r="S15" s="40"/>
      <c r="T15" s="41"/>
      <c r="U15" s="40"/>
      <c r="V15" s="41"/>
      <c r="W15" s="40"/>
      <c r="X15" s="46"/>
      <c r="Y15" s="40"/>
      <c r="Z15" s="41"/>
      <c r="AA15" s="40"/>
      <c r="AB15" s="45"/>
      <c r="AC15" s="47">
        <f t="shared" si="2"/>
        <v>1</v>
      </c>
      <c r="AD15" s="48">
        <f t="shared" si="0"/>
        <v>0</v>
      </c>
      <c r="AE15" s="49" t="e">
        <f t="shared" si="1"/>
        <v>#DIV/0!</v>
      </c>
      <c r="AF15" s="190"/>
    </row>
    <row r="16" spans="1:32" ht="48.75" customHeight="1" x14ac:dyDescent="0.25">
      <c r="A16" s="50">
        <v>9</v>
      </c>
      <c r="B16" s="37" t="s">
        <v>73</v>
      </c>
      <c r="C16" s="57" t="s">
        <v>74</v>
      </c>
      <c r="D16" s="39" t="s">
        <v>56</v>
      </c>
      <c r="E16" s="40"/>
      <c r="F16" s="41"/>
      <c r="G16" s="51"/>
      <c r="H16" s="41"/>
      <c r="I16" s="44"/>
      <c r="J16" s="45"/>
      <c r="K16" s="40"/>
      <c r="L16" s="41"/>
      <c r="M16" s="40"/>
      <c r="N16" s="41"/>
      <c r="O16" s="40"/>
      <c r="P16" s="41"/>
      <c r="Q16" s="40"/>
      <c r="R16" s="45"/>
      <c r="S16" s="40"/>
      <c r="T16" s="41"/>
      <c r="U16" s="55">
        <v>1</v>
      </c>
      <c r="V16" s="41"/>
      <c r="W16" s="40"/>
      <c r="X16" s="46"/>
      <c r="Y16" s="40"/>
      <c r="Z16" s="41"/>
      <c r="AA16" s="40"/>
      <c r="AB16" s="45"/>
      <c r="AC16" s="47">
        <f t="shared" si="2"/>
        <v>1</v>
      </c>
      <c r="AD16" s="48">
        <f t="shared" si="0"/>
        <v>0</v>
      </c>
      <c r="AE16" s="49" t="e">
        <f t="shared" si="1"/>
        <v>#DIV/0!</v>
      </c>
      <c r="AF16" s="190"/>
    </row>
    <row r="17" spans="1:33" ht="42" customHeight="1" x14ac:dyDescent="0.25">
      <c r="A17" s="50">
        <v>10</v>
      </c>
      <c r="B17" s="59" t="s">
        <v>75</v>
      </c>
      <c r="C17" s="57" t="s">
        <v>76</v>
      </c>
      <c r="D17" s="39" t="s">
        <v>66</v>
      </c>
      <c r="E17" s="40"/>
      <c r="F17" s="41"/>
      <c r="G17" s="51"/>
      <c r="H17" s="41"/>
      <c r="I17" s="44"/>
      <c r="J17" s="45"/>
      <c r="K17" s="60">
        <v>1</v>
      </c>
      <c r="L17" s="41"/>
      <c r="M17" s="40"/>
      <c r="N17" s="41"/>
      <c r="O17" s="40"/>
      <c r="P17" s="41"/>
      <c r="Q17" s="40"/>
      <c r="R17" s="45"/>
      <c r="S17" s="40"/>
      <c r="T17" s="41"/>
      <c r="U17" s="40"/>
      <c r="V17" s="41"/>
      <c r="W17" s="40"/>
      <c r="X17" s="46"/>
      <c r="Y17" s="40"/>
      <c r="Z17" s="41"/>
      <c r="AA17" s="40"/>
      <c r="AB17" s="45"/>
      <c r="AC17" s="47">
        <f t="shared" si="2"/>
        <v>1</v>
      </c>
      <c r="AD17" s="48">
        <f t="shared" si="0"/>
        <v>0</v>
      </c>
      <c r="AE17" s="49" t="e">
        <f t="shared" si="1"/>
        <v>#DIV/0!</v>
      </c>
      <c r="AF17" s="190"/>
      <c r="AG17" s="61"/>
    </row>
    <row r="18" spans="1:33" ht="42" customHeight="1" x14ac:dyDescent="0.25">
      <c r="A18" s="50">
        <v>11</v>
      </c>
      <c r="B18" s="37" t="s">
        <v>77</v>
      </c>
      <c r="C18" s="38" t="s">
        <v>63</v>
      </c>
      <c r="D18" s="39" t="s">
        <v>56</v>
      </c>
      <c r="E18" s="40"/>
      <c r="F18" s="41"/>
      <c r="G18" s="51"/>
      <c r="H18" s="41"/>
      <c r="I18" s="44"/>
      <c r="J18" s="45"/>
      <c r="K18" s="60">
        <v>1</v>
      </c>
      <c r="L18" s="41"/>
      <c r="M18" s="40"/>
      <c r="N18" s="41"/>
      <c r="O18" s="40"/>
      <c r="P18" s="41"/>
      <c r="Q18" s="40"/>
      <c r="R18" s="45"/>
      <c r="S18" s="40"/>
      <c r="T18" s="41"/>
      <c r="U18" s="40"/>
      <c r="V18" s="41"/>
      <c r="W18" s="40"/>
      <c r="X18" s="46"/>
      <c r="Y18" s="40"/>
      <c r="Z18" s="41"/>
      <c r="AA18" s="40"/>
      <c r="AB18" s="45"/>
      <c r="AC18" s="47">
        <f t="shared" si="2"/>
        <v>1</v>
      </c>
      <c r="AD18" s="48">
        <f t="shared" si="0"/>
        <v>0</v>
      </c>
      <c r="AE18" s="49" t="e">
        <f t="shared" si="1"/>
        <v>#DIV/0!</v>
      </c>
      <c r="AF18" s="190"/>
    </row>
    <row r="19" spans="1:33" ht="44.25" customHeight="1" x14ac:dyDescent="0.25">
      <c r="A19" s="50">
        <v>12</v>
      </c>
      <c r="B19" s="62" t="s">
        <v>78</v>
      </c>
      <c r="C19" s="38" t="s">
        <v>63</v>
      </c>
      <c r="D19" s="39" t="s">
        <v>56</v>
      </c>
      <c r="E19" s="40"/>
      <c r="F19" s="41"/>
      <c r="G19" s="51"/>
      <c r="H19" s="41"/>
      <c r="I19" s="44"/>
      <c r="J19" s="45"/>
      <c r="K19" s="40"/>
      <c r="L19" s="41"/>
      <c r="M19" s="40"/>
      <c r="N19" s="41"/>
      <c r="O19" s="40"/>
      <c r="P19" s="41"/>
      <c r="Q19" s="40"/>
      <c r="R19" s="45"/>
      <c r="S19" s="60">
        <v>1</v>
      </c>
      <c r="T19" s="41"/>
      <c r="U19" s="40"/>
      <c r="V19" s="41"/>
      <c r="W19" s="40"/>
      <c r="X19" s="46"/>
      <c r="Y19" s="40"/>
      <c r="Z19" s="41"/>
      <c r="AA19" s="40"/>
      <c r="AB19" s="45"/>
      <c r="AC19" s="47" t="e">
        <f>E19+G19+I19+S19+M19+O19+Q19+#REF!+U19+W19+Y19+AA19</f>
        <v>#REF!</v>
      </c>
      <c r="AD19" s="48">
        <f>F19+H19+J19+L19+N19+P19+R19+T19+V19+X19+Z19+AB19</f>
        <v>0</v>
      </c>
      <c r="AE19" s="49" t="e">
        <f t="shared" si="1"/>
        <v>#REF!</v>
      </c>
      <c r="AF19" s="190"/>
    </row>
    <row r="20" spans="1:33" ht="44.25" customHeight="1" x14ac:dyDescent="0.25">
      <c r="A20" s="50">
        <v>13</v>
      </c>
      <c r="B20" s="37" t="s">
        <v>79</v>
      </c>
      <c r="C20" s="57" t="s">
        <v>63</v>
      </c>
      <c r="D20" s="39" t="s">
        <v>56</v>
      </c>
      <c r="E20" s="40"/>
      <c r="F20" s="41"/>
      <c r="G20" s="51"/>
      <c r="H20" s="41"/>
      <c r="I20" s="44"/>
      <c r="J20" s="45"/>
      <c r="K20" s="40"/>
      <c r="L20" s="41"/>
      <c r="M20" s="40"/>
      <c r="N20" s="41"/>
      <c r="O20" s="60">
        <v>1</v>
      </c>
      <c r="P20" s="41"/>
      <c r="Q20" s="40"/>
      <c r="R20" s="45"/>
      <c r="S20" s="40"/>
      <c r="T20" s="41"/>
      <c r="U20" s="40"/>
      <c r="V20" s="41"/>
      <c r="W20" s="40"/>
      <c r="X20" s="46"/>
      <c r="Y20" s="40"/>
      <c r="Z20" s="41"/>
      <c r="AA20" s="40"/>
      <c r="AB20" s="45"/>
      <c r="AC20" s="47">
        <f t="shared" si="2"/>
        <v>1</v>
      </c>
      <c r="AD20" s="48">
        <f t="shared" si="0"/>
        <v>0</v>
      </c>
      <c r="AE20" s="49" t="e">
        <f t="shared" si="1"/>
        <v>#DIV/0!</v>
      </c>
      <c r="AF20" s="190"/>
    </row>
    <row r="21" spans="1:33" ht="53.25" customHeight="1" x14ac:dyDescent="0.25">
      <c r="A21" s="50">
        <v>14</v>
      </c>
      <c r="B21" s="59" t="s">
        <v>80</v>
      </c>
      <c r="C21" s="63" t="s">
        <v>81</v>
      </c>
      <c r="D21" s="39" t="s">
        <v>66</v>
      </c>
      <c r="E21" s="40"/>
      <c r="F21" s="41"/>
      <c r="G21" s="60">
        <v>1</v>
      </c>
      <c r="H21" s="43">
        <v>1</v>
      </c>
      <c r="I21" s="44"/>
      <c r="J21" s="45"/>
      <c r="K21" s="60">
        <v>1</v>
      </c>
      <c r="L21" s="41"/>
      <c r="M21" s="40"/>
      <c r="N21" s="41"/>
      <c r="O21" s="40"/>
      <c r="P21" s="41"/>
      <c r="Q21" s="40"/>
      <c r="R21" s="45"/>
      <c r="S21" s="40"/>
      <c r="T21" s="41"/>
      <c r="U21" s="40"/>
      <c r="V21" s="41"/>
      <c r="W21" s="40"/>
      <c r="X21" s="46"/>
      <c r="Y21" s="40"/>
      <c r="Z21" s="41"/>
      <c r="AA21" s="40"/>
      <c r="AB21" s="45"/>
      <c r="AC21" s="47">
        <f>E21+G21+I21+K21+M21+O21+Q21+S21+U21+W21+Y21+AA21</f>
        <v>2</v>
      </c>
      <c r="AD21" s="48">
        <f t="shared" si="0"/>
        <v>0</v>
      </c>
      <c r="AE21" s="49" t="e">
        <f t="shared" si="1"/>
        <v>#DIV/0!</v>
      </c>
      <c r="AF21" s="64"/>
    </row>
    <row r="28" spans="1:33" x14ac:dyDescent="0.25">
      <c r="C28" s="65"/>
      <c r="D28" s="65"/>
      <c r="E28" s="65"/>
    </row>
    <row r="29" spans="1:33" x14ac:dyDescent="0.25">
      <c r="C29" s="65"/>
      <c r="D29" s="65"/>
      <c r="E29" s="65"/>
    </row>
    <row r="41" spans="22:26" ht="15.75" x14ac:dyDescent="0.25">
      <c r="V41" s="66"/>
    </row>
    <row r="45" spans="22:26" ht="15.75" x14ac:dyDescent="0.25">
      <c r="Z45" s="66"/>
    </row>
    <row r="63" spans="3:5" x14ac:dyDescent="0.25">
      <c r="C63" s="67"/>
      <c r="D63" s="67"/>
      <c r="E63" s="67"/>
    </row>
    <row r="64" spans="3:5" x14ac:dyDescent="0.25">
      <c r="C64" s="67"/>
      <c r="D64" s="67"/>
      <c r="E64" s="67"/>
    </row>
  </sheetData>
  <mergeCells count="24">
    <mergeCell ref="AF8:AF20"/>
    <mergeCell ref="AF4:AF6"/>
    <mergeCell ref="I5:J5"/>
    <mergeCell ref="K5:L5"/>
    <mergeCell ref="M5:N5"/>
    <mergeCell ref="W5:X5"/>
    <mergeCell ref="Y5:Z5"/>
    <mergeCell ref="O5:P5"/>
    <mergeCell ref="Q5:R5"/>
    <mergeCell ref="S5:T5"/>
    <mergeCell ref="U5:V5"/>
    <mergeCell ref="A1:B3"/>
    <mergeCell ref="C1:AF3"/>
    <mergeCell ref="A4:B6"/>
    <mergeCell ref="C4:C6"/>
    <mergeCell ref="D4:D6"/>
    <mergeCell ref="E4:J4"/>
    <mergeCell ref="K4:P4"/>
    <mergeCell ref="Q4:V4"/>
    <mergeCell ref="W4:AB4"/>
    <mergeCell ref="AC4:AE5"/>
    <mergeCell ref="E5:F5"/>
    <mergeCell ref="G5:H5"/>
    <mergeCell ref="AA5:AB5"/>
  </mergeCells>
  <conditionalFormatting sqref="J8:J21 L8:L21 N8:N21 R8:R21 T8:T21 V8:V21 Y8:Z21 AB8:AB21">
    <cfRule type="cellIs" dxfId="2" priority="1" operator="equal">
      <formula>"E"</formula>
    </cfRule>
  </conditionalFormatting>
  <conditionalFormatting sqref="V41">
    <cfRule type="cellIs" dxfId="1" priority="3" operator="equal">
      <formula>"E"</formula>
    </cfRule>
  </conditionalFormatting>
  <conditionalFormatting sqref="Z45">
    <cfRule type="cellIs" dxfId="0" priority="2" operator="equal">
      <formula>"E"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9"/>
  <sheetViews>
    <sheetView showGridLines="0" topLeftCell="A97" workbookViewId="0">
      <selection sqref="A1:M31"/>
    </sheetView>
  </sheetViews>
  <sheetFormatPr baseColWidth="10" defaultColWidth="11.42578125" defaultRowHeight="15" x14ac:dyDescent="0.25"/>
  <cols>
    <col min="1" max="1" width="15.7109375" customWidth="1"/>
    <col min="2" max="2" width="30.85546875" customWidth="1"/>
    <col min="3" max="3" width="26.7109375" customWidth="1"/>
    <col min="4" max="4" width="29.28515625" customWidth="1"/>
  </cols>
  <sheetData>
    <row r="1" spans="1:4" ht="18.75" x14ac:dyDescent="0.3">
      <c r="A1" s="194" t="s">
        <v>82</v>
      </c>
      <c r="B1" s="194"/>
      <c r="C1" s="194"/>
      <c r="D1" s="194"/>
    </row>
    <row r="2" spans="1:4" ht="18.75" x14ac:dyDescent="0.3">
      <c r="B2" s="3"/>
      <c r="C2" s="3"/>
      <c r="D2" s="3"/>
    </row>
    <row r="3" spans="1:4" ht="30" x14ac:dyDescent="0.25">
      <c r="A3" s="11" t="s">
        <v>83</v>
      </c>
      <c r="B3" s="4" t="s">
        <v>84</v>
      </c>
      <c r="C3" s="4" t="s">
        <v>85</v>
      </c>
      <c r="D3" s="4" t="s">
        <v>86</v>
      </c>
    </row>
    <row r="4" spans="1:4" x14ac:dyDescent="0.25">
      <c r="A4" s="5" t="s">
        <v>17</v>
      </c>
      <c r="B4" s="6" t="s">
        <v>12</v>
      </c>
      <c r="C4" s="6" t="s">
        <v>13</v>
      </c>
      <c r="D4" s="7" t="s">
        <v>14</v>
      </c>
    </row>
    <row r="5" spans="1:4" x14ac:dyDescent="0.25">
      <c r="A5" s="5"/>
      <c r="B5" s="6" t="s">
        <v>87</v>
      </c>
      <c r="C5" s="6" t="s">
        <v>13</v>
      </c>
      <c r="D5" s="7" t="s">
        <v>87</v>
      </c>
    </row>
    <row r="6" spans="1:4" ht="25.5" x14ac:dyDescent="0.25">
      <c r="A6" s="8" t="s">
        <v>88</v>
      </c>
      <c r="B6" s="6" t="s">
        <v>18</v>
      </c>
      <c r="C6" s="6" t="s">
        <v>13</v>
      </c>
      <c r="D6" s="9" t="s">
        <v>89</v>
      </c>
    </row>
    <row r="7" spans="1:4" ht="63.75" x14ac:dyDescent="0.25">
      <c r="A7" s="8"/>
      <c r="B7" s="6" t="s">
        <v>18</v>
      </c>
      <c r="C7" s="6" t="s">
        <v>13</v>
      </c>
      <c r="D7" s="9" t="s">
        <v>90</v>
      </c>
    </row>
    <row r="8" spans="1:4" x14ac:dyDescent="0.25">
      <c r="A8" s="8"/>
      <c r="B8" s="6" t="s">
        <v>23</v>
      </c>
      <c r="C8" s="6" t="s">
        <v>20</v>
      </c>
      <c r="D8" s="9" t="s">
        <v>91</v>
      </c>
    </row>
    <row r="9" spans="1:4" x14ac:dyDescent="0.25">
      <c r="A9" s="8"/>
      <c r="B9" s="6" t="s">
        <v>23</v>
      </c>
      <c r="C9" s="6" t="s">
        <v>20</v>
      </c>
      <c r="D9" s="9" t="s">
        <v>92</v>
      </c>
    </row>
    <row r="10" spans="1:4" x14ac:dyDescent="0.25">
      <c r="A10" s="8"/>
      <c r="B10" s="6" t="s">
        <v>23</v>
      </c>
      <c r="C10" s="6" t="s">
        <v>20</v>
      </c>
      <c r="D10" s="9" t="s">
        <v>93</v>
      </c>
    </row>
    <row r="11" spans="1:4" x14ac:dyDescent="0.25">
      <c r="A11" s="8"/>
      <c r="B11" s="6" t="s">
        <v>94</v>
      </c>
      <c r="C11" s="6" t="s">
        <v>20</v>
      </c>
      <c r="D11" s="10" t="s">
        <v>95</v>
      </c>
    </row>
    <row r="13" spans="1:4" ht="18.75" x14ac:dyDescent="0.3">
      <c r="A13" s="194" t="s">
        <v>26</v>
      </c>
      <c r="B13" s="194" t="s">
        <v>26</v>
      </c>
      <c r="C13" s="194"/>
      <c r="D13" s="194"/>
    </row>
    <row r="14" spans="1:4" ht="30" x14ac:dyDescent="0.25">
      <c r="A14" s="17" t="s">
        <v>83</v>
      </c>
      <c r="B14" s="18" t="s">
        <v>84</v>
      </c>
      <c r="C14" s="18" t="s">
        <v>85</v>
      </c>
      <c r="D14" s="18" t="s">
        <v>86</v>
      </c>
    </row>
    <row r="15" spans="1:4" x14ac:dyDescent="0.25">
      <c r="A15" s="12" t="s">
        <v>17</v>
      </c>
      <c r="B15" s="13" t="s">
        <v>12</v>
      </c>
      <c r="C15" s="13" t="s">
        <v>20</v>
      </c>
      <c r="D15" s="14" t="s">
        <v>96</v>
      </c>
    </row>
    <row r="16" spans="1:4" ht="25.5" x14ac:dyDescent="0.25">
      <c r="A16" s="5" t="s">
        <v>17</v>
      </c>
      <c r="B16" s="6" t="s">
        <v>97</v>
      </c>
      <c r="C16" s="6" t="s">
        <v>13</v>
      </c>
      <c r="D16" s="7" t="s">
        <v>98</v>
      </c>
    </row>
    <row r="17" spans="1:4" x14ac:dyDescent="0.25">
      <c r="A17" s="15" t="s">
        <v>17</v>
      </c>
      <c r="B17" s="13" t="s">
        <v>27</v>
      </c>
      <c r="C17" s="13" t="s">
        <v>20</v>
      </c>
      <c r="D17" s="16" t="s">
        <v>99</v>
      </c>
    </row>
    <row r="18" spans="1:4" x14ac:dyDescent="0.25">
      <c r="A18" s="8" t="s">
        <v>17</v>
      </c>
      <c r="B18" s="6" t="s">
        <v>27</v>
      </c>
      <c r="C18" s="6" t="s">
        <v>20</v>
      </c>
      <c r="D18" s="9" t="s">
        <v>100</v>
      </c>
    </row>
    <row r="19" spans="1:4" ht="25.5" x14ac:dyDescent="0.25">
      <c r="A19" s="15" t="s">
        <v>17</v>
      </c>
      <c r="B19" s="13" t="s">
        <v>27</v>
      </c>
      <c r="C19" s="13" t="s">
        <v>20</v>
      </c>
      <c r="D19" s="16" t="s">
        <v>101</v>
      </c>
    </row>
    <row r="20" spans="1:4" x14ac:dyDescent="0.25">
      <c r="A20" s="8" t="s">
        <v>17</v>
      </c>
      <c r="B20" s="6" t="s">
        <v>27</v>
      </c>
      <c r="C20" s="6" t="s">
        <v>13</v>
      </c>
      <c r="D20" s="9" t="s">
        <v>102</v>
      </c>
    </row>
    <row r="21" spans="1:4" x14ac:dyDescent="0.25">
      <c r="A21" s="15" t="s">
        <v>103</v>
      </c>
      <c r="B21" s="13" t="s">
        <v>18</v>
      </c>
      <c r="C21" s="13" t="s">
        <v>13</v>
      </c>
      <c r="D21" s="16" t="s">
        <v>104</v>
      </c>
    </row>
    <row r="22" spans="1:4" ht="25.5" x14ac:dyDescent="0.25">
      <c r="A22" s="8" t="s">
        <v>103</v>
      </c>
      <c r="B22" s="6" t="s">
        <v>28</v>
      </c>
      <c r="C22" s="6" t="s">
        <v>13</v>
      </c>
      <c r="D22" s="9" t="s">
        <v>105</v>
      </c>
    </row>
    <row r="23" spans="1:4" x14ac:dyDescent="0.25">
      <c r="A23" s="12" t="s">
        <v>103</v>
      </c>
      <c r="B23" s="13" t="s">
        <v>106</v>
      </c>
      <c r="C23" s="13" t="s">
        <v>13</v>
      </c>
      <c r="D23" s="14" t="s">
        <v>107</v>
      </c>
    </row>
    <row r="24" spans="1:4" ht="25.5" x14ac:dyDescent="0.25">
      <c r="A24" s="5" t="s">
        <v>103</v>
      </c>
      <c r="B24" s="6" t="s">
        <v>106</v>
      </c>
      <c r="C24" s="6" t="s">
        <v>13</v>
      </c>
      <c r="D24" s="7" t="s">
        <v>108</v>
      </c>
    </row>
    <row r="25" spans="1:4" x14ac:dyDescent="0.25">
      <c r="A25" s="15" t="s">
        <v>103</v>
      </c>
      <c r="B25" s="13" t="s">
        <v>106</v>
      </c>
      <c r="C25" s="13" t="s">
        <v>13</v>
      </c>
      <c r="D25" s="16" t="s">
        <v>109</v>
      </c>
    </row>
    <row r="26" spans="1:4" x14ac:dyDescent="0.25">
      <c r="A26" s="8" t="s">
        <v>103</v>
      </c>
      <c r="B26" s="6" t="s">
        <v>106</v>
      </c>
      <c r="C26" s="6" t="s">
        <v>13</v>
      </c>
      <c r="D26" s="9" t="s">
        <v>110</v>
      </c>
    </row>
    <row r="27" spans="1:4" ht="51" x14ac:dyDescent="0.25">
      <c r="A27" s="15" t="s">
        <v>103</v>
      </c>
      <c r="B27" s="13" t="s">
        <v>106</v>
      </c>
      <c r="C27" s="13" t="s">
        <v>13</v>
      </c>
      <c r="D27" s="16" t="s">
        <v>111</v>
      </c>
    </row>
    <row r="28" spans="1:4" x14ac:dyDescent="0.25">
      <c r="A28" s="8" t="s">
        <v>103</v>
      </c>
      <c r="B28" s="6" t="s">
        <v>106</v>
      </c>
      <c r="C28" s="6" t="s">
        <v>13</v>
      </c>
      <c r="D28" s="9" t="s">
        <v>112</v>
      </c>
    </row>
    <row r="29" spans="1:4" x14ac:dyDescent="0.25">
      <c r="A29" s="15" t="s">
        <v>103</v>
      </c>
      <c r="B29" s="13" t="s">
        <v>113</v>
      </c>
      <c r="C29" s="13" t="s">
        <v>13</v>
      </c>
      <c r="D29" s="16" t="s">
        <v>114</v>
      </c>
    </row>
    <row r="30" spans="1:4" x14ac:dyDescent="0.25">
      <c r="A30" s="8" t="s">
        <v>103</v>
      </c>
      <c r="B30" s="6" t="s">
        <v>12</v>
      </c>
      <c r="C30" s="6" t="s">
        <v>20</v>
      </c>
      <c r="D30" s="10" t="s">
        <v>115</v>
      </c>
    </row>
    <row r="31" spans="1:4" ht="25.5" x14ac:dyDescent="0.25">
      <c r="A31" s="12" t="s">
        <v>103</v>
      </c>
      <c r="B31" s="13" t="s">
        <v>22</v>
      </c>
      <c r="C31" s="13" t="s">
        <v>13</v>
      </c>
      <c r="D31" s="14" t="s">
        <v>116</v>
      </c>
    </row>
    <row r="32" spans="1:4" ht="25.5" x14ac:dyDescent="0.25">
      <c r="A32" s="5" t="s">
        <v>103</v>
      </c>
      <c r="B32" s="6" t="s">
        <v>117</v>
      </c>
      <c r="C32" s="6" t="s">
        <v>13</v>
      </c>
      <c r="D32" s="7" t="s">
        <v>118</v>
      </c>
    </row>
    <row r="33" spans="1:4" x14ac:dyDescent="0.25">
      <c r="A33" s="15" t="s">
        <v>103</v>
      </c>
      <c r="B33" s="13" t="s">
        <v>117</v>
      </c>
      <c r="C33" s="13" t="s">
        <v>20</v>
      </c>
      <c r="D33" s="16" t="s">
        <v>119</v>
      </c>
    </row>
    <row r="34" spans="1:4" x14ac:dyDescent="0.25">
      <c r="A34" s="8" t="s">
        <v>103</v>
      </c>
      <c r="B34" s="6" t="s">
        <v>23</v>
      </c>
      <c r="C34" s="6" t="s">
        <v>13</v>
      </c>
      <c r="D34" s="9" t="s">
        <v>120</v>
      </c>
    </row>
    <row r="35" spans="1:4" x14ac:dyDescent="0.25">
      <c r="A35" s="15" t="s">
        <v>103</v>
      </c>
      <c r="B35" s="13" t="s">
        <v>23</v>
      </c>
      <c r="C35" s="13" t="s">
        <v>13</v>
      </c>
      <c r="D35" s="16" t="s">
        <v>121</v>
      </c>
    </row>
    <row r="36" spans="1:4" x14ac:dyDescent="0.25">
      <c r="A36" s="8" t="s">
        <v>103</v>
      </c>
      <c r="B36" s="6" t="s">
        <v>23</v>
      </c>
      <c r="C36" s="6" t="s">
        <v>13</v>
      </c>
      <c r="D36" s="9" t="s">
        <v>24</v>
      </c>
    </row>
    <row r="37" spans="1:4" ht="25.5" x14ac:dyDescent="0.25">
      <c r="A37" s="15" t="s">
        <v>103</v>
      </c>
      <c r="B37" s="13" t="s">
        <v>27</v>
      </c>
      <c r="C37" s="13" t="s">
        <v>13</v>
      </c>
      <c r="D37" s="16" t="s">
        <v>122</v>
      </c>
    </row>
    <row r="38" spans="1:4" ht="25.5" x14ac:dyDescent="0.25">
      <c r="A38" s="8" t="s">
        <v>103</v>
      </c>
      <c r="B38" s="6" t="s">
        <v>27</v>
      </c>
      <c r="C38" s="6" t="s">
        <v>13</v>
      </c>
      <c r="D38" s="9" t="s">
        <v>123</v>
      </c>
    </row>
    <row r="39" spans="1:4" ht="25.5" x14ac:dyDescent="0.25">
      <c r="A39" s="12" t="s">
        <v>103</v>
      </c>
      <c r="B39" s="13" t="s">
        <v>27</v>
      </c>
      <c r="C39" s="13" t="s">
        <v>13</v>
      </c>
      <c r="D39" s="14" t="s">
        <v>124</v>
      </c>
    </row>
    <row r="40" spans="1:4" x14ac:dyDescent="0.25">
      <c r="A40" s="5" t="s">
        <v>103</v>
      </c>
      <c r="B40" s="6" t="s">
        <v>117</v>
      </c>
      <c r="C40" s="6" t="s">
        <v>20</v>
      </c>
      <c r="D40" s="7" t="s">
        <v>125</v>
      </c>
    </row>
    <row r="41" spans="1:4" ht="25.5" x14ac:dyDescent="0.25">
      <c r="A41" s="15" t="s">
        <v>103</v>
      </c>
      <c r="B41" s="13" t="s">
        <v>117</v>
      </c>
      <c r="C41" s="13" t="s">
        <v>20</v>
      </c>
      <c r="D41" s="16" t="s">
        <v>126</v>
      </c>
    </row>
    <row r="42" spans="1:4" ht="25.5" x14ac:dyDescent="0.25">
      <c r="A42" s="8" t="s">
        <v>103</v>
      </c>
      <c r="B42" s="6" t="s">
        <v>25</v>
      </c>
      <c r="C42" s="6" t="s">
        <v>20</v>
      </c>
      <c r="D42" s="9" t="s">
        <v>127</v>
      </c>
    </row>
    <row r="43" spans="1:4" ht="25.5" x14ac:dyDescent="0.25">
      <c r="A43" s="15" t="s">
        <v>103</v>
      </c>
      <c r="B43" s="13" t="s">
        <v>27</v>
      </c>
      <c r="C43" s="13" t="s">
        <v>13</v>
      </c>
      <c r="D43" s="16" t="s">
        <v>128</v>
      </c>
    </row>
    <row r="44" spans="1:4" ht="25.5" x14ac:dyDescent="0.25">
      <c r="A44" s="8" t="s">
        <v>103</v>
      </c>
      <c r="B44" s="6" t="s">
        <v>27</v>
      </c>
      <c r="C44" s="6" t="s">
        <v>13</v>
      </c>
      <c r="D44" s="9" t="s">
        <v>129</v>
      </c>
    </row>
    <row r="45" spans="1:4" x14ac:dyDescent="0.25">
      <c r="A45" s="15" t="s">
        <v>103</v>
      </c>
      <c r="B45" s="13" t="s">
        <v>27</v>
      </c>
      <c r="C45" s="13" t="s">
        <v>13</v>
      </c>
      <c r="D45" s="16" t="s">
        <v>130</v>
      </c>
    </row>
    <row r="46" spans="1:4" ht="25.5" x14ac:dyDescent="0.25">
      <c r="A46" s="8" t="s">
        <v>103</v>
      </c>
      <c r="B46" s="6" t="s">
        <v>27</v>
      </c>
      <c r="C46" s="6" t="s">
        <v>13</v>
      </c>
      <c r="D46" s="9" t="s">
        <v>131</v>
      </c>
    </row>
    <row r="47" spans="1:4" ht="25.5" x14ac:dyDescent="0.25">
      <c r="A47" s="12" t="s">
        <v>103</v>
      </c>
      <c r="B47" s="13" t="s">
        <v>27</v>
      </c>
      <c r="C47" s="13" t="s">
        <v>13</v>
      </c>
      <c r="D47" s="14" t="s">
        <v>132</v>
      </c>
    </row>
    <row r="48" spans="1:4" ht="51" x14ac:dyDescent="0.25">
      <c r="A48" s="5" t="s">
        <v>103</v>
      </c>
      <c r="B48" s="6" t="s">
        <v>27</v>
      </c>
      <c r="C48" s="6" t="s">
        <v>13</v>
      </c>
      <c r="D48" s="7" t="s">
        <v>133</v>
      </c>
    </row>
    <row r="49" spans="1:4" x14ac:dyDescent="0.25">
      <c r="A49" s="15" t="s">
        <v>103</v>
      </c>
      <c r="B49" s="13" t="s">
        <v>27</v>
      </c>
      <c r="C49" s="13" t="s">
        <v>13</v>
      </c>
      <c r="D49" s="16" t="s">
        <v>134</v>
      </c>
    </row>
    <row r="50" spans="1:4" ht="25.5" x14ac:dyDescent="0.25">
      <c r="A50" s="8" t="s">
        <v>103</v>
      </c>
      <c r="B50" s="6" t="s">
        <v>27</v>
      </c>
      <c r="C50" s="6" t="s">
        <v>13</v>
      </c>
      <c r="D50" s="9" t="s">
        <v>135</v>
      </c>
    </row>
    <row r="51" spans="1:4" ht="25.5" x14ac:dyDescent="0.25">
      <c r="A51" s="15" t="s">
        <v>103</v>
      </c>
      <c r="B51" s="13" t="s">
        <v>27</v>
      </c>
      <c r="C51" s="13" t="s">
        <v>13</v>
      </c>
      <c r="D51" s="16" t="s">
        <v>136</v>
      </c>
    </row>
    <row r="52" spans="1:4" ht="25.5" x14ac:dyDescent="0.25">
      <c r="A52" s="8" t="s">
        <v>103</v>
      </c>
      <c r="B52" s="6" t="s">
        <v>27</v>
      </c>
      <c r="C52" s="6" t="s">
        <v>13</v>
      </c>
      <c r="D52" s="9" t="s">
        <v>137</v>
      </c>
    </row>
    <row r="53" spans="1:4" ht="51" x14ac:dyDescent="0.25">
      <c r="A53" s="15" t="s">
        <v>103</v>
      </c>
      <c r="B53" s="13" t="s">
        <v>27</v>
      </c>
      <c r="C53" s="13" t="s">
        <v>13</v>
      </c>
      <c r="D53" s="16" t="s">
        <v>138</v>
      </c>
    </row>
    <row r="54" spans="1:4" x14ac:dyDescent="0.25">
      <c r="A54" s="8" t="s">
        <v>103</v>
      </c>
      <c r="B54" s="6" t="s">
        <v>27</v>
      </c>
      <c r="C54" s="6" t="s">
        <v>13</v>
      </c>
      <c r="D54" s="10" t="s">
        <v>139</v>
      </c>
    </row>
    <row r="55" spans="1:4" ht="25.5" x14ac:dyDescent="0.25">
      <c r="A55" s="12" t="s">
        <v>103</v>
      </c>
      <c r="B55" s="13" t="s">
        <v>27</v>
      </c>
      <c r="C55" s="13" t="s">
        <v>13</v>
      </c>
      <c r="D55" s="14" t="s">
        <v>140</v>
      </c>
    </row>
    <row r="56" spans="1:4" ht="51" x14ac:dyDescent="0.25">
      <c r="A56" s="5" t="s">
        <v>103</v>
      </c>
      <c r="B56" s="6" t="s">
        <v>27</v>
      </c>
      <c r="C56" s="6" t="s">
        <v>13</v>
      </c>
      <c r="D56" s="7" t="s">
        <v>141</v>
      </c>
    </row>
    <row r="57" spans="1:4" ht="51" x14ac:dyDescent="0.25">
      <c r="A57" s="15" t="s">
        <v>103</v>
      </c>
      <c r="B57" s="13" t="s">
        <v>27</v>
      </c>
      <c r="C57" s="13" t="s">
        <v>13</v>
      </c>
      <c r="D57" s="16" t="s">
        <v>142</v>
      </c>
    </row>
    <row r="58" spans="1:4" x14ac:dyDescent="0.25">
      <c r="A58" s="8" t="s">
        <v>103</v>
      </c>
      <c r="B58" s="6" t="s">
        <v>27</v>
      </c>
      <c r="C58" s="6" t="s">
        <v>13</v>
      </c>
      <c r="D58" s="9" t="s">
        <v>143</v>
      </c>
    </row>
    <row r="59" spans="1:4" ht="25.5" x14ac:dyDescent="0.25">
      <c r="A59" s="15" t="s">
        <v>103</v>
      </c>
      <c r="B59" s="13" t="s">
        <v>27</v>
      </c>
      <c r="C59" s="13" t="s">
        <v>13</v>
      </c>
      <c r="D59" s="16" t="s">
        <v>144</v>
      </c>
    </row>
    <row r="60" spans="1:4" ht="25.5" x14ac:dyDescent="0.25">
      <c r="A60" s="8" t="s">
        <v>103</v>
      </c>
      <c r="B60" s="6" t="s">
        <v>27</v>
      </c>
      <c r="C60" s="6" t="s">
        <v>13</v>
      </c>
      <c r="D60" s="9" t="s">
        <v>145</v>
      </c>
    </row>
    <row r="61" spans="1:4" ht="38.25" x14ac:dyDescent="0.25">
      <c r="A61" s="15" t="s">
        <v>103</v>
      </c>
      <c r="B61" s="13" t="s">
        <v>27</v>
      </c>
      <c r="C61" s="13" t="s">
        <v>13</v>
      </c>
      <c r="D61" s="16" t="s">
        <v>146</v>
      </c>
    </row>
    <row r="62" spans="1:4" ht="63.75" x14ac:dyDescent="0.25">
      <c r="A62" s="8" t="s">
        <v>103</v>
      </c>
      <c r="B62" s="6" t="s">
        <v>27</v>
      </c>
      <c r="C62" s="6" t="s">
        <v>13</v>
      </c>
      <c r="D62" s="9" t="s">
        <v>147</v>
      </c>
    </row>
    <row r="63" spans="1:4" ht="25.5" x14ac:dyDescent="0.25">
      <c r="A63" s="12" t="s">
        <v>103</v>
      </c>
      <c r="B63" s="13" t="s">
        <v>27</v>
      </c>
      <c r="C63" s="13" t="s">
        <v>13</v>
      </c>
      <c r="D63" s="14" t="s">
        <v>148</v>
      </c>
    </row>
    <row r="64" spans="1:4" ht="76.5" x14ac:dyDescent="0.25">
      <c r="A64" s="5" t="s">
        <v>103</v>
      </c>
      <c r="B64" s="6" t="s">
        <v>27</v>
      </c>
      <c r="C64" s="6" t="s">
        <v>13</v>
      </c>
      <c r="D64" s="7" t="s">
        <v>149</v>
      </c>
    </row>
    <row r="65" spans="1:4" x14ac:dyDescent="0.25">
      <c r="A65" s="15" t="s">
        <v>103</v>
      </c>
      <c r="B65" s="13" t="s">
        <v>27</v>
      </c>
      <c r="C65" s="13" t="s">
        <v>13</v>
      </c>
      <c r="D65" s="16" t="s">
        <v>150</v>
      </c>
    </row>
    <row r="66" spans="1:4" x14ac:dyDescent="0.25">
      <c r="A66" s="8" t="s">
        <v>103</v>
      </c>
      <c r="B66" s="6" t="s">
        <v>27</v>
      </c>
      <c r="C66" s="6" t="s">
        <v>13</v>
      </c>
      <c r="D66" s="9" t="s">
        <v>151</v>
      </c>
    </row>
    <row r="67" spans="1:4" ht="25.5" x14ac:dyDescent="0.25">
      <c r="A67" s="15" t="s">
        <v>103</v>
      </c>
      <c r="B67" s="13" t="s">
        <v>27</v>
      </c>
      <c r="C67" s="13" t="s">
        <v>13</v>
      </c>
      <c r="D67" s="16" t="s">
        <v>152</v>
      </c>
    </row>
    <row r="68" spans="1:4" ht="38.25" x14ac:dyDescent="0.25">
      <c r="A68" s="8" t="s">
        <v>103</v>
      </c>
      <c r="B68" s="6" t="s">
        <v>27</v>
      </c>
      <c r="C68" s="6" t="s">
        <v>13</v>
      </c>
      <c r="D68" s="9" t="s">
        <v>153</v>
      </c>
    </row>
    <row r="69" spans="1:4" ht="38.25" x14ac:dyDescent="0.25">
      <c r="A69" s="15" t="s">
        <v>103</v>
      </c>
      <c r="B69" s="13" t="s">
        <v>27</v>
      </c>
      <c r="C69" s="13" t="s">
        <v>13</v>
      </c>
      <c r="D69" s="16" t="s">
        <v>154</v>
      </c>
    </row>
    <row r="70" spans="1:4" ht="51" x14ac:dyDescent="0.25">
      <c r="A70" s="8" t="s">
        <v>103</v>
      </c>
      <c r="B70" s="6" t="s">
        <v>27</v>
      </c>
      <c r="C70" s="6" t="s">
        <v>13</v>
      </c>
      <c r="D70" s="9" t="s">
        <v>155</v>
      </c>
    </row>
    <row r="71" spans="1:4" ht="25.5" x14ac:dyDescent="0.25">
      <c r="A71" s="12" t="s">
        <v>103</v>
      </c>
      <c r="B71" s="13" t="s">
        <v>27</v>
      </c>
      <c r="C71" s="13" t="s">
        <v>13</v>
      </c>
      <c r="D71" s="14" t="s">
        <v>156</v>
      </c>
    </row>
    <row r="72" spans="1:4" x14ac:dyDescent="0.25">
      <c r="A72" s="5" t="s">
        <v>103</v>
      </c>
      <c r="B72" s="6" t="s">
        <v>27</v>
      </c>
      <c r="C72" s="6" t="s">
        <v>13</v>
      </c>
      <c r="D72" s="7" t="s">
        <v>157</v>
      </c>
    </row>
    <row r="73" spans="1:4" ht="38.25" x14ac:dyDescent="0.25">
      <c r="A73" s="15" t="s">
        <v>103</v>
      </c>
      <c r="B73" s="13" t="s">
        <v>27</v>
      </c>
      <c r="C73" s="13" t="s">
        <v>13</v>
      </c>
      <c r="D73" s="16" t="s">
        <v>158</v>
      </c>
    </row>
    <row r="74" spans="1:4" x14ac:dyDescent="0.25">
      <c r="A74" s="8" t="s">
        <v>103</v>
      </c>
      <c r="B74" s="6" t="s">
        <v>27</v>
      </c>
      <c r="C74" s="6" t="s">
        <v>13</v>
      </c>
      <c r="D74" s="9" t="s">
        <v>159</v>
      </c>
    </row>
    <row r="75" spans="1:4" ht="38.25" x14ac:dyDescent="0.25">
      <c r="A75" s="15" t="s">
        <v>103</v>
      </c>
      <c r="B75" s="13" t="s">
        <v>27</v>
      </c>
      <c r="C75" s="13" t="s">
        <v>13</v>
      </c>
      <c r="D75" s="16" t="s">
        <v>160</v>
      </c>
    </row>
    <row r="76" spans="1:4" ht="25.5" x14ac:dyDescent="0.25">
      <c r="A76" s="8" t="s">
        <v>103</v>
      </c>
      <c r="B76" s="6" t="s">
        <v>27</v>
      </c>
      <c r="C76" s="6" t="s">
        <v>13</v>
      </c>
      <c r="D76" s="9" t="s">
        <v>161</v>
      </c>
    </row>
    <row r="77" spans="1:4" ht="38.25" x14ac:dyDescent="0.25">
      <c r="A77" s="15" t="s">
        <v>103</v>
      </c>
      <c r="B77" s="13" t="s">
        <v>27</v>
      </c>
      <c r="C77" s="13" t="s">
        <v>13</v>
      </c>
      <c r="D77" s="16" t="s">
        <v>162</v>
      </c>
    </row>
    <row r="78" spans="1:4" ht="51" x14ac:dyDescent="0.25">
      <c r="A78" s="8" t="s">
        <v>103</v>
      </c>
      <c r="B78" s="6" t="s">
        <v>27</v>
      </c>
      <c r="C78" s="6" t="s">
        <v>13</v>
      </c>
      <c r="D78" s="9" t="s">
        <v>163</v>
      </c>
    </row>
    <row r="79" spans="1:4" ht="25.5" x14ac:dyDescent="0.25">
      <c r="A79" s="12" t="s">
        <v>103</v>
      </c>
      <c r="B79" s="13" t="s">
        <v>27</v>
      </c>
      <c r="C79" s="13" t="s">
        <v>13</v>
      </c>
      <c r="D79" s="14" t="s">
        <v>164</v>
      </c>
    </row>
    <row r="80" spans="1:4" ht="38.25" x14ac:dyDescent="0.25">
      <c r="A80" s="5" t="s">
        <v>103</v>
      </c>
      <c r="B80" s="6" t="s">
        <v>27</v>
      </c>
      <c r="C80" s="6" t="s">
        <v>13</v>
      </c>
      <c r="D80" s="7" t="s">
        <v>165</v>
      </c>
    </row>
    <row r="81" spans="1:4" ht="25.5" x14ac:dyDescent="0.25">
      <c r="A81" s="15" t="s">
        <v>103</v>
      </c>
      <c r="B81" s="13" t="s">
        <v>27</v>
      </c>
      <c r="C81" s="13" t="s">
        <v>13</v>
      </c>
      <c r="D81" s="16" t="s">
        <v>166</v>
      </c>
    </row>
    <row r="82" spans="1:4" ht="25.5" x14ac:dyDescent="0.25">
      <c r="A82" s="8" t="s">
        <v>103</v>
      </c>
      <c r="B82" s="6" t="s">
        <v>27</v>
      </c>
      <c r="C82" s="6" t="s">
        <v>13</v>
      </c>
      <c r="D82" s="9" t="s">
        <v>167</v>
      </c>
    </row>
    <row r="83" spans="1:4" ht="25.5" x14ac:dyDescent="0.25">
      <c r="A83" s="15" t="s">
        <v>103</v>
      </c>
      <c r="B83" s="13" t="s">
        <v>27</v>
      </c>
      <c r="C83" s="13" t="s">
        <v>13</v>
      </c>
      <c r="D83" s="16" t="s">
        <v>168</v>
      </c>
    </row>
    <row r="84" spans="1:4" ht="25.5" x14ac:dyDescent="0.25">
      <c r="A84" s="8" t="s">
        <v>103</v>
      </c>
      <c r="B84" s="6" t="s">
        <v>27</v>
      </c>
      <c r="C84" s="6" t="s">
        <v>13</v>
      </c>
      <c r="D84" s="9" t="s">
        <v>169</v>
      </c>
    </row>
    <row r="85" spans="1:4" ht="25.5" x14ac:dyDescent="0.25">
      <c r="A85" s="15" t="s">
        <v>103</v>
      </c>
      <c r="B85" s="13" t="s">
        <v>27</v>
      </c>
      <c r="C85" s="13" t="s">
        <v>13</v>
      </c>
      <c r="D85" s="16" t="s">
        <v>170</v>
      </c>
    </row>
    <row r="86" spans="1:4" ht="51" x14ac:dyDescent="0.25">
      <c r="A86" s="8" t="s">
        <v>103</v>
      </c>
      <c r="B86" s="6" t="s">
        <v>27</v>
      </c>
      <c r="C86" s="6" t="s">
        <v>13</v>
      </c>
      <c r="D86" s="9" t="s">
        <v>171</v>
      </c>
    </row>
    <row r="87" spans="1:4" ht="25.5" x14ac:dyDescent="0.25">
      <c r="A87" s="12" t="s">
        <v>103</v>
      </c>
      <c r="B87" s="13" t="s">
        <v>27</v>
      </c>
      <c r="C87" s="13" t="s">
        <v>13</v>
      </c>
      <c r="D87" s="14" t="s">
        <v>172</v>
      </c>
    </row>
    <row r="88" spans="1:4" ht="25.5" x14ac:dyDescent="0.25">
      <c r="A88" s="5" t="s">
        <v>103</v>
      </c>
      <c r="B88" s="6" t="s">
        <v>27</v>
      </c>
      <c r="C88" s="6" t="s">
        <v>13</v>
      </c>
      <c r="D88" s="7" t="s">
        <v>173</v>
      </c>
    </row>
    <row r="89" spans="1:4" x14ac:dyDescent="0.25">
      <c r="A89" s="15" t="s">
        <v>103</v>
      </c>
      <c r="B89" s="13" t="s">
        <v>27</v>
      </c>
      <c r="C89" s="13" t="s">
        <v>13</v>
      </c>
      <c r="D89" s="16" t="s">
        <v>174</v>
      </c>
    </row>
    <row r="90" spans="1:4" x14ac:dyDescent="0.25">
      <c r="A90" s="8" t="s">
        <v>21</v>
      </c>
      <c r="B90" s="6" t="s">
        <v>12</v>
      </c>
      <c r="C90" s="6" t="s">
        <v>13</v>
      </c>
      <c r="D90" s="9" t="s">
        <v>175</v>
      </c>
    </row>
    <row r="92" spans="1:4" ht="18.75" x14ac:dyDescent="0.3">
      <c r="A92" s="194" t="s">
        <v>176</v>
      </c>
      <c r="B92" s="194" t="s">
        <v>26</v>
      </c>
      <c r="C92" s="194"/>
      <c r="D92" s="194"/>
    </row>
    <row r="93" spans="1:4" ht="30" x14ac:dyDescent="0.25">
      <c r="A93" s="17" t="s">
        <v>83</v>
      </c>
      <c r="B93" s="18" t="s">
        <v>84</v>
      </c>
      <c r="C93" s="18" t="s">
        <v>85</v>
      </c>
      <c r="D93" s="18" t="s">
        <v>86</v>
      </c>
    </row>
    <row r="94" spans="1:4" x14ac:dyDescent="0.25">
      <c r="A94" s="12" t="s">
        <v>21</v>
      </c>
      <c r="B94" s="13" t="s">
        <v>12</v>
      </c>
      <c r="C94" s="13" t="s">
        <v>13</v>
      </c>
      <c r="D94" s="14" t="s">
        <v>177</v>
      </c>
    </row>
    <row r="95" spans="1:4" x14ac:dyDescent="0.25">
      <c r="A95" s="5" t="s">
        <v>21</v>
      </c>
      <c r="B95" s="6" t="s">
        <v>12</v>
      </c>
      <c r="C95" s="6" t="s">
        <v>13</v>
      </c>
      <c r="D95" s="7" t="s">
        <v>178</v>
      </c>
    </row>
    <row r="96" spans="1:4" x14ac:dyDescent="0.25">
      <c r="A96" s="15" t="s">
        <v>21</v>
      </c>
      <c r="B96" s="13" t="s">
        <v>12</v>
      </c>
      <c r="C96" s="13" t="s">
        <v>13</v>
      </c>
      <c r="D96" s="16" t="s">
        <v>179</v>
      </c>
    </row>
    <row r="97" spans="1:4" x14ac:dyDescent="0.25">
      <c r="A97" s="8" t="s">
        <v>21</v>
      </c>
      <c r="B97" s="6" t="s">
        <v>12</v>
      </c>
      <c r="C97" s="6" t="s">
        <v>13</v>
      </c>
      <c r="D97" s="9" t="s">
        <v>180</v>
      </c>
    </row>
    <row r="98" spans="1:4" x14ac:dyDescent="0.25">
      <c r="A98" s="15" t="s">
        <v>21</v>
      </c>
      <c r="B98" s="13" t="s">
        <v>12</v>
      </c>
      <c r="C98" s="13" t="s">
        <v>13</v>
      </c>
      <c r="D98" s="16" t="s">
        <v>181</v>
      </c>
    </row>
    <row r="99" spans="1:4" ht="25.5" x14ac:dyDescent="0.25">
      <c r="A99" s="8" t="s">
        <v>103</v>
      </c>
      <c r="B99" s="6" t="s">
        <v>28</v>
      </c>
      <c r="C99" s="6" t="s">
        <v>13</v>
      </c>
      <c r="D99" s="9" t="s">
        <v>182</v>
      </c>
    </row>
    <row r="100" spans="1:4" ht="25.5" x14ac:dyDescent="0.25">
      <c r="A100" s="15" t="s">
        <v>103</v>
      </c>
      <c r="B100" s="13" t="s">
        <v>28</v>
      </c>
      <c r="C100" s="13" t="s">
        <v>13</v>
      </c>
      <c r="D100" s="16" t="s">
        <v>183</v>
      </c>
    </row>
    <row r="101" spans="1:4" s="1" customFormat="1" x14ac:dyDescent="0.25">
      <c r="A101" s="19"/>
      <c r="B101" s="20"/>
      <c r="C101" s="20"/>
      <c r="D101" s="21"/>
    </row>
    <row r="102" spans="1:4" ht="18.75" x14ac:dyDescent="0.3">
      <c r="A102" s="194" t="s">
        <v>184</v>
      </c>
      <c r="B102" s="194" t="s">
        <v>26</v>
      </c>
      <c r="C102" s="194"/>
      <c r="D102" s="194"/>
    </row>
    <row r="103" spans="1:4" ht="30" x14ac:dyDescent="0.25">
      <c r="A103" s="17" t="s">
        <v>83</v>
      </c>
      <c r="B103" s="18" t="s">
        <v>84</v>
      </c>
      <c r="C103" s="18" t="s">
        <v>85</v>
      </c>
      <c r="D103" s="18" t="s">
        <v>86</v>
      </c>
    </row>
    <row r="104" spans="1:4" ht="15" customHeight="1" x14ac:dyDescent="0.25">
      <c r="A104" s="5" t="s">
        <v>103</v>
      </c>
      <c r="B104" s="6" t="s">
        <v>185</v>
      </c>
      <c r="C104" s="6" t="s">
        <v>13</v>
      </c>
      <c r="D104" s="7" t="s">
        <v>186</v>
      </c>
    </row>
    <row r="105" spans="1:4" x14ac:dyDescent="0.25">
      <c r="A105" s="15" t="s">
        <v>103</v>
      </c>
      <c r="B105" s="13" t="s">
        <v>185</v>
      </c>
      <c r="C105" s="13" t="s">
        <v>20</v>
      </c>
      <c r="D105" s="16" t="s">
        <v>187</v>
      </c>
    </row>
    <row r="106" spans="1:4" ht="25.5" x14ac:dyDescent="0.25">
      <c r="A106" s="8" t="s">
        <v>103</v>
      </c>
      <c r="B106" s="6" t="s">
        <v>185</v>
      </c>
      <c r="C106" s="6" t="s">
        <v>20</v>
      </c>
      <c r="D106" s="9" t="s">
        <v>188</v>
      </c>
    </row>
    <row r="107" spans="1:4" x14ac:dyDescent="0.25">
      <c r="A107" s="15" t="s">
        <v>103</v>
      </c>
      <c r="B107" s="13" t="s">
        <v>185</v>
      </c>
      <c r="C107" s="13" t="s">
        <v>20</v>
      </c>
      <c r="D107" s="16" t="s">
        <v>189</v>
      </c>
    </row>
    <row r="108" spans="1:4" ht="25.5" x14ac:dyDescent="0.25">
      <c r="A108" s="8" t="s">
        <v>103</v>
      </c>
      <c r="B108" s="6" t="s">
        <v>185</v>
      </c>
      <c r="C108" s="6" t="s">
        <v>20</v>
      </c>
      <c r="D108" s="9" t="s">
        <v>190</v>
      </c>
    </row>
    <row r="109" spans="1:4" ht="25.5" x14ac:dyDescent="0.25">
      <c r="A109" s="15" t="s">
        <v>103</v>
      </c>
      <c r="B109" s="13" t="s">
        <v>185</v>
      </c>
      <c r="C109" s="13" t="s">
        <v>20</v>
      </c>
      <c r="D109" s="16" t="s">
        <v>191</v>
      </c>
    </row>
    <row r="110" spans="1:4" x14ac:dyDescent="0.25">
      <c r="A110" s="5" t="s">
        <v>103</v>
      </c>
      <c r="B110" s="6" t="s">
        <v>185</v>
      </c>
      <c r="C110" s="6" t="s">
        <v>20</v>
      </c>
      <c r="D110" s="7" t="s">
        <v>192</v>
      </c>
    </row>
    <row r="111" spans="1:4" ht="38.25" x14ac:dyDescent="0.25">
      <c r="A111" s="15" t="s">
        <v>103</v>
      </c>
      <c r="B111" s="13" t="s">
        <v>185</v>
      </c>
      <c r="C111" s="13" t="s">
        <v>20</v>
      </c>
      <c r="D111" s="16" t="s">
        <v>193</v>
      </c>
    </row>
    <row r="112" spans="1:4" ht="25.5" x14ac:dyDescent="0.25">
      <c r="A112" s="8" t="s">
        <v>103</v>
      </c>
      <c r="B112" s="6" t="s">
        <v>185</v>
      </c>
      <c r="C112" s="6" t="s">
        <v>20</v>
      </c>
      <c r="D112" s="9" t="s">
        <v>194</v>
      </c>
    </row>
    <row r="113" spans="1:4" x14ac:dyDescent="0.25">
      <c r="A113" s="15" t="s">
        <v>103</v>
      </c>
      <c r="B113" s="13" t="s">
        <v>185</v>
      </c>
      <c r="C113" s="13" t="s">
        <v>20</v>
      </c>
      <c r="D113" s="16" t="s">
        <v>195</v>
      </c>
    </row>
    <row r="114" spans="1:4" x14ac:dyDescent="0.25">
      <c r="A114" s="8" t="s">
        <v>103</v>
      </c>
      <c r="B114" s="6" t="s">
        <v>185</v>
      </c>
      <c r="C114" s="6" t="s">
        <v>20</v>
      </c>
      <c r="D114" s="9" t="s">
        <v>196</v>
      </c>
    </row>
    <row r="115" spans="1:4" x14ac:dyDescent="0.25">
      <c r="A115" s="15" t="s">
        <v>103</v>
      </c>
      <c r="B115" s="13" t="s">
        <v>185</v>
      </c>
      <c r="C115" s="13" t="s">
        <v>20</v>
      </c>
      <c r="D115" s="16" t="s">
        <v>197</v>
      </c>
    </row>
    <row r="116" spans="1:4" x14ac:dyDescent="0.25">
      <c r="A116" s="5" t="s">
        <v>103</v>
      </c>
      <c r="B116" s="6" t="s">
        <v>185</v>
      </c>
      <c r="C116" s="6" t="s">
        <v>20</v>
      </c>
      <c r="D116" s="7" t="s">
        <v>198</v>
      </c>
    </row>
    <row r="117" spans="1:4" x14ac:dyDescent="0.25">
      <c r="A117" s="15" t="s">
        <v>103</v>
      </c>
      <c r="B117" s="13" t="s">
        <v>185</v>
      </c>
      <c r="C117" s="13" t="s">
        <v>20</v>
      </c>
      <c r="D117" s="16" t="s">
        <v>199</v>
      </c>
    </row>
    <row r="118" spans="1:4" x14ac:dyDescent="0.25">
      <c r="A118" s="8" t="s">
        <v>17</v>
      </c>
      <c r="B118" s="6" t="s">
        <v>185</v>
      </c>
      <c r="C118" s="6" t="s">
        <v>20</v>
      </c>
      <c r="D118" s="9" t="s">
        <v>200</v>
      </c>
    </row>
    <row r="119" spans="1:4" x14ac:dyDescent="0.25">
      <c r="A119" s="15" t="s">
        <v>17</v>
      </c>
      <c r="B119" s="13" t="s">
        <v>185</v>
      </c>
      <c r="C119" s="13" t="s">
        <v>20</v>
      </c>
      <c r="D119" s="16" t="s">
        <v>201</v>
      </c>
    </row>
  </sheetData>
  <mergeCells count="4">
    <mergeCell ref="A102:D102"/>
    <mergeCell ref="A13:D13"/>
    <mergeCell ref="A92:D9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Cronograma</vt:lpstr>
      <vt:lpstr>SST</vt:lpstr>
      <vt:lpstr>ejes temáticos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Johana</dc:creator>
  <cp:keywords/>
  <dc:description/>
  <cp:lastModifiedBy>Maria Paula Moreno Vargas</cp:lastModifiedBy>
  <cp:revision/>
  <cp:lastPrinted>2023-09-21T16:00:15Z</cp:lastPrinted>
  <dcterms:created xsi:type="dcterms:W3CDTF">2021-01-12T16:37:18Z</dcterms:created>
  <dcterms:modified xsi:type="dcterms:W3CDTF">2023-09-21T16:21:53Z</dcterms:modified>
  <cp:category/>
  <cp:contentStatus/>
</cp:coreProperties>
</file>