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MJ\Documents\MARTHA\MARTHA TRABAJO\PÁGINA WEB\2022\"/>
    </mc:Choice>
  </mc:AlternateContent>
  <xr:revisionPtr revIDLastSave="0" documentId="13_ncr:1_{66522DB8-C834-4A7D-AEF2-85E18D48F5F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LAN DE ACCIÓN 2022" sheetId="2" r:id="rId1"/>
  </sheets>
  <externalReferences>
    <externalReference r:id="rId2"/>
    <externalReference r:id="rId3"/>
  </externalReferences>
  <definedNames>
    <definedName name="_xlnm._FilterDatabase" localSheetId="0" hidden="1">'PLAN DE ACCIÓN 2022'!$A$11:$AE$39</definedName>
    <definedName name="_xlnm.Print_Area" localSheetId="0">'PLAN DE ACCIÓN 2022'!$A$1:$AE$49</definedName>
    <definedName name="EMPRESA">[1]LISTA!$B$6:$B$8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12" i="2" l="1"/>
  <c r="AD31" i="2"/>
  <c r="AD30" i="2"/>
  <c r="AD29" i="2"/>
  <c r="AD28" i="2"/>
  <c r="AD23" i="2"/>
  <c r="G35" i="2" l="1"/>
  <c r="B51" i="2"/>
  <c r="F35" i="2"/>
  <c r="AC35" i="2" l="1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AD34" i="2"/>
  <c r="AD32" i="2"/>
  <c r="AD27" i="2"/>
  <c r="AD26" i="2"/>
  <c r="AD25" i="2"/>
  <c r="AD24" i="2"/>
  <c r="AD22" i="2"/>
  <c r="AD20" i="2"/>
  <c r="AD18" i="2"/>
  <c r="AD17" i="2"/>
  <c r="AD16" i="2"/>
  <c r="AD15" i="2"/>
  <c r="AD13" i="2"/>
  <c r="O46" i="2" l="1"/>
  <c r="P46" i="2"/>
  <c r="P48" i="2" s="1"/>
  <c r="N46" i="2"/>
  <c r="M46" i="2"/>
  <c r="N47" i="2"/>
  <c r="M47" i="2"/>
  <c r="F38" i="2"/>
  <c r="H38" i="2" s="1"/>
  <c r="J38" i="2" s="1"/>
  <c r="L38" i="2" s="1"/>
  <c r="N38" i="2" s="1"/>
  <c r="P38" i="2" s="1"/>
  <c r="R38" i="2" s="1"/>
  <c r="T38" i="2" s="1"/>
  <c r="V38" i="2" s="1"/>
  <c r="X38" i="2" s="1"/>
  <c r="Z38" i="2" s="1"/>
  <c r="AB38" i="2" s="1"/>
  <c r="O47" i="2"/>
  <c r="P47" i="2"/>
  <c r="F36" i="2"/>
  <c r="H36" i="2" l="1"/>
  <c r="M48" i="2"/>
  <c r="N48" i="2"/>
  <c r="O48" i="2"/>
  <c r="Q47" i="2"/>
  <c r="Q46" i="2"/>
  <c r="J36" i="2" l="1"/>
  <c r="L36" i="2" l="1"/>
  <c r="N36" i="2" l="1"/>
  <c r="P36" i="2" l="1"/>
  <c r="R36" i="2" l="1"/>
  <c r="T36" i="2" l="1"/>
  <c r="V36" i="2" l="1"/>
  <c r="X36" i="2" l="1"/>
  <c r="Z36" i="2" l="1"/>
  <c r="AB36" i="2" l="1"/>
  <c r="Z37" i="2" s="1"/>
  <c r="B62" i="2" s="1"/>
  <c r="AB37" i="2" l="1"/>
  <c r="B63" i="2" s="1"/>
  <c r="J39" i="2"/>
  <c r="C54" i="2" s="1"/>
  <c r="AB39" i="2"/>
  <c r="F39" i="2"/>
  <c r="C52" i="2" s="1"/>
  <c r="L39" i="2"/>
  <c r="C55" i="2" s="1"/>
  <c r="H39" i="2"/>
  <c r="C53" i="2" s="1"/>
  <c r="N39" i="2"/>
  <c r="C56" i="2" s="1"/>
  <c r="F37" i="2"/>
  <c r="B52" i="2" s="1"/>
  <c r="X39" i="2"/>
  <c r="C61" i="2" s="1"/>
  <c r="T39" i="2"/>
  <c r="C59" i="2" s="1"/>
  <c r="Z39" i="2"/>
  <c r="C62" i="2" s="1"/>
  <c r="P39" i="2"/>
  <c r="C57" i="2" s="1"/>
  <c r="V39" i="2"/>
  <c r="C60" i="2" s="1"/>
  <c r="R39" i="2"/>
  <c r="C58" i="2" s="1"/>
  <c r="H37" i="2"/>
  <c r="B53" i="2" s="1"/>
  <c r="J37" i="2"/>
  <c r="B54" i="2" s="1"/>
  <c r="L37" i="2"/>
  <c r="B55" i="2" s="1"/>
  <c r="N37" i="2"/>
  <c r="B56" i="2" s="1"/>
  <c r="P37" i="2"/>
  <c r="B57" i="2" s="1"/>
  <c r="R37" i="2"/>
  <c r="B58" i="2" s="1"/>
  <c r="T37" i="2"/>
  <c r="B59" i="2" s="1"/>
  <c r="V37" i="2"/>
  <c r="B60" i="2" s="1"/>
  <c r="X37" i="2"/>
  <c r="B61" i="2" s="1"/>
  <c r="AD37" i="2" l="1"/>
  <c r="C63" i="2"/>
  <c r="Q48" i="2" l="1"/>
</calcChain>
</file>

<file path=xl/sharedStrings.xml><?xml version="1.0" encoding="utf-8"?>
<sst xmlns="http://schemas.openxmlformats.org/spreadsheetml/2006/main" count="147" uniqueCount="91">
  <si>
    <t>INSTITUTO NACIONAL PARA CIEGOS</t>
  </si>
  <si>
    <t>NOMBRE DEL PROGRAMA</t>
  </si>
  <si>
    <t>OBJETIVO</t>
  </si>
  <si>
    <t>PROYECTO</t>
  </si>
  <si>
    <t>CIUDAD</t>
  </si>
  <si>
    <t>BOGOTA DC</t>
  </si>
  <si>
    <t>FECHA DE ACTUALIZACIÓN</t>
  </si>
  <si>
    <t>CICLO</t>
  </si>
  <si>
    <t>ACTIVIDADES</t>
  </si>
  <si>
    <t>RESPONSABLE</t>
  </si>
  <si>
    <t>PERIODO: II</t>
  </si>
  <si>
    <t>% CUMPLIMIENTO</t>
  </si>
  <si>
    <t>OBSERVACIONES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</si>
  <si>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</si>
  <si>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</si>
  <si>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</si>
  <si>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</si>
  <si>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</si>
  <si>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</si>
  <si>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</si>
  <si>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</si>
  <si>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</si>
  <si>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</si>
  <si>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</si>
  <si>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</si>
  <si>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</t>
  </si>
  <si>
    <t>E</t>
  </si>
  <si>
    <t>H</t>
  </si>
  <si>
    <t>A</t>
  </si>
  <si>
    <t>% Avance Programa</t>
  </si>
  <si>
    <t>Acumulado Programado</t>
  </si>
  <si>
    <t>Acumulado Ejecutado</t>
  </si>
  <si>
    <t>CUMPLIMIENTO</t>
  </si>
  <si>
    <r>
      <rPr>
        <b/>
        <sz val="12"/>
        <rFont val="Arial"/>
        <family val="2"/>
      </rPr>
      <t>Recursos:</t>
    </r>
    <r>
      <rPr>
        <sz val="12"/>
        <rFont val="Arial"/>
        <family val="2"/>
      </rPr>
      <t xml:space="preserve"> Humanos, Técnologícos, Financieros</t>
    </r>
  </si>
  <si>
    <t>INDICADORES  DE GESTIÓN Y SEGUIMIENTO</t>
  </si>
  <si>
    <t>INDICADOR</t>
  </si>
  <si>
    <t>META</t>
  </si>
  <si>
    <t>VARIABLES</t>
  </si>
  <si>
    <t>TRIMESTRE</t>
  </si>
  <si>
    <t>TOTAL</t>
  </si>
  <si>
    <t>Cumplimiento</t>
  </si>
  <si>
    <t>Actividades ejecutadas</t>
  </si>
  <si>
    <t>Actividades programadas</t>
  </si>
  <si>
    <t>Resultado</t>
  </si>
  <si>
    <t>ENTIDAD</t>
  </si>
  <si>
    <t xml:space="preserve">PROGRAMA DE GESTION DE RESIDUOS
PROGRAMA DE USO EFICIENTE Y AHORRO DE AGUA
PROGRAMA DE USO EFICIENTE Y AHORRO DE ENERGÍA
PROGRAMA DE CONSUMO SOSTENIBLE
PROGRAMA DE IMPLEMENTACION DE PRACTICAS SOSTENIBLES
</t>
  </si>
  <si>
    <t>PROGRAMA</t>
  </si>
  <si>
    <t>PLAN INSTITUCIONAL DE GESTIÓN AMBIENTAL</t>
  </si>
  <si>
    <t>(Número de actividades ejecutadas / Número de actividades programadas ) *100</t>
  </si>
  <si>
    <t>% Meta acumulada</t>
  </si>
  <si>
    <t>Mes</t>
  </si>
  <si>
    <t>% ejecución</t>
  </si>
  <si>
    <t>DAR CUMPLIMIENTO A LAS ACTIVIDADES ESTABLECIDAS EN LOS PROGRAMAS AMBIENTALES  DEL PLAN INSTITUCIONAL DE GESTIÓN AMBIENTAL</t>
  </si>
  <si>
    <t>PROFESIONAL AMBIENTAL</t>
  </si>
  <si>
    <t>PROGRAMA DE GESTIÓN DE RESIDUOS</t>
  </si>
  <si>
    <t>Realizar la  capacitación en manejo de Residuos sólidos- aprovechables, no aprovechables y uso adecuado de puntos ecologicos</t>
  </si>
  <si>
    <t>Elaborar el Plan integral de residuos sólidos -PGIRS para  Minimizar y aprovechar los residuos generados en el INSTITUTO NACIONAL PARA CIEGOS, en el marco de los lineamientos de la normatividad ambiental de manejo integral de residuos.</t>
  </si>
  <si>
    <t>Elaborar  los procedimienos necesarios para la implementación del programa de residuos.</t>
  </si>
  <si>
    <t xml:space="preserve">ROFESIONAL AMBIENTAL, GESTOR AMBIENTAL , GESTIÓN HUMANA Y  OFICINA DE COMUNICACIONES </t>
  </si>
  <si>
    <t>PROGRAMA DE USO EFICIENTE Y AHORRO DEL AGUA</t>
  </si>
  <si>
    <t xml:space="preserve">PROFESIONAL AMBIENTAL Y ÁREA DE MANTENIMIENTO LOCATIVO </t>
  </si>
  <si>
    <t xml:space="preserve">
Actualizar el programa de mantenimiento a las redes hidrosanitarias
</t>
  </si>
  <si>
    <t>Diseñar los formatos de inspección del  programa de ahorro y uso eficiente del agua</t>
  </si>
  <si>
    <t>PROGRADO DE USO EFICIENTE Y AHORRO DE ENERGÍA</t>
  </si>
  <si>
    <t>Realizar campaña de sensibilización y concienciación ambiental, a cerca del uso eficiente y ahorro de la energía ( -  corriente  + apoyo inteligente con el medio ambiente)</t>
  </si>
  <si>
    <t xml:space="preserve">PROGRAMA DE USO EFICIENTE Y AHORRO DEL AGUA Y DE ENERGÍA </t>
  </si>
  <si>
    <t xml:space="preserve">Realizar  las  inspecciones  para verificar cumplimiento del formato de lista de chequeo 
</t>
  </si>
  <si>
    <t>PROGRAMA DE CONSUMO SOSTENIBLE</t>
  </si>
  <si>
    <t>Realizar capacitación ambiental sobre compras verdes</t>
  </si>
  <si>
    <t>PROGRAMA DE PRÁCTICAS SOSTENIBLE</t>
  </si>
  <si>
    <t>Realizar campaña de sensibilización y concienciación ambiental, a cerca del consumo sostenible (crecimiento verde).</t>
  </si>
  <si>
    <t xml:space="preserve">
Implementar campaña cero papel (+ medios digitales - árboles = + vida)
</t>
  </si>
  <si>
    <t>realizar campaña de sensibilización y concienciazción ambiental, a cerca de la implementación de prácticas sostenibles (¡No hay tiempo que perder por el planeta vamos a correr!</t>
  </si>
  <si>
    <t xml:space="preserve"> Realizar capacitación ambiental  de movilidad sostenible, transporte urbano </t>
  </si>
  <si>
    <t xml:space="preserve">TODOS LOS PROGRAMAS </t>
  </si>
  <si>
    <t>v</t>
  </si>
  <si>
    <t>Realizar seguimiento al cumplimiento a las actividades programadas</t>
  </si>
  <si>
    <t xml:space="preserve">PROFESIONAL AMBIENTAL, GESTOR AMBIENTAL , GESTIÓN HUMANA Y  OFICINA DE COMUNICACIONES </t>
  </si>
  <si>
    <r>
      <t>Implementar  campaña de sensibilización y conciencia ambiental, en el marco del  programa de residuos (</t>
    </r>
    <r>
      <rPr>
        <i/>
        <sz val="10"/>
        <color theme="1"/>
        <rFont val="Arial"/>
        <family val="2"/>
      </rPr>
      <t>las palabras sobran para un buen entendedor cada residuo a su contenedor)</t>
    </r>
    <r>
      <rPr>
        <sz val="10"/>
        <color theme="1"/>
        <rFont val="Arial"/>
        <family val="2"/>
      </rPr>
      <t xml:space="preserve"> </t>
    </r>
  </si>
  <si>
    <r>
      <t>Actualizacion de mensajes de la campaña de sensibilización y conciencia ambiental, en el marco del programa  de residuos  (las palabras sobran para un buen entendedor cada residuo a su contenedor)</t>
    </r>
    <r>
      <rPr>
        <sz val="10"/>
        <color theme="1"/>
        <rFont val="Arial"/>
        <family val="2"/>
      </rPr>
      <t xml:space="preserve"> </t>
    </r>
  </si>
  <si>
    <t xml:space="preserve">Implementar la campaña de sensibilización y conciencia ambiental, en el marco del  programa de ahorro y uso eficiente  del agua (si en el planeta quieres vivir con el ahorro del agua debes contribuir)
</t>
  </si>
  <si>
    <t>PROFESIONAL AMBIENTAL, GESTOR AMBIENTAL , GESTIÓN HUMANA Y  OFICINA DE COMUNICACIONES .</t>
  </si>
  <si>
    <t xml:space="preserve">Actualizacion de mensajes de  la campaña de sensibilización y conciencia ambiental, en el marco del  programa de ahorro y uso eficiente  del agua (si en el planeta quieres vivir con el ahorro del agua debes contribuir)
</t>
  </si>
  <si>
    <t xml:space="preserve">Realizar inspección y mantenimiento  de las instalaciones hidrosanitarias y del correcto funcionamiento de los ahorradores de energia </t>
  </si>
  <si>
    <t xml:space="preserve">Diseñar el manual de compras sostenibles para INCI </t>
  </si>
  <si>
    <t xml:space="preserve">Presentar a consideracion y aprobacion del Comité de Gestion Ambiental el manual de compras sostenibles para INCI </t>
  </si>
  <si>
    <t xml:space="preserve">PROFESIONAL AMBIENTAL, COORDINADOR ADMINISTRATIVA Y FINANCIERA </t>
  </si>
  <si>
    <t xml:space="preserve">Diseñar los formatos de inspección del  programa de residuos </t>
  </si>
  <si>
    <t>Elaborar Plan de Accion Anual  para el año 2023 en el marco de la implementación del PIGA</t>
  </si>
  <si>
    <t>Entregar  informe de ejecución del Plan de Accion Anual en relacion con los programas del PIGA y el PAA del año 2023  para la  revisión y aprobación del  Comité de Gestion Ambiental</t>
  </si>
  <si>
    <t>PLAN DE ACCIÓN ANUAL PIGA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</si>
</sst>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6" x14ac:knownFonts="1">
    <font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20"/>
      <name val="Arial"/>
      <family val="2"/>
    </font>
    <font>
      <b/>
      <sz val="22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10"/>
      <color rgb="FFFF0000"/>
      <name val="Arial"/>
      <family val="2"/>
    </font>
    <font>
      <i/>
      <sz val="10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1">
    <xf numFmtId="0" fontId="0" fillId="0" borderId="0" xfId="0"/>
    <xf numFmtId="0" fontId="1" fillId="0" borderId="0" xfId="0" applyFont="1"/>
    <xf numFmtId="15" fontId="5" fillId="0" borderId="20" xfId="0" applyNumberFormat="1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7" fillId="6" borderId="24" xfId="0" applyFont="1" applyFill="1" applyBorder="1" applyAlignment="1">
      <alignment horizontal="center" vertical="center"/>
    </xf>
    <xf numFmtId="0" fontId="7" fillId="6" borderId="25" xfId="0" applyFont="1" applyFill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9" fontId="1" fillId="0" borderId="8" xfId="2" applyFont="1" applyFill="1" applyBorder="1" applyAlignment="1">
      <alignment horizontal="center"/>
    </xf>
    <xf numFmtId="0" fontId="1" fillId="0" borderId="8" xfId="0" applyFont="1" applyBorder="1"/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9" fontId="1" fillId="0" borderId="12" xfId="2" applyFont="1" applyFill="1" applyBorder="1" applyAlignment="1">
      <alignment horizontal="center"/>
    </xf>
    <xf numFmtId="0" fontId="9" fillId="0" borderId="30" xfId="0" applyFont="1" applyBorder="1" applyAlignment="1">
      <alignment horizontal="left" wrapText="1"/>
    </xf>
    <xf numFmtId="0" fontId="1" fillId="0" borderId="12" xfId="0" applyFont="1" applyBorder="1" applyAlignment="1">
      <alignment vertical="center" wrapText="1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vertical="center" wrapText="1"/>
    </xf>
    <xf numFmtId="9" fontId="1" fillId="0" borderId="8" xfId="2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9" fontId="1" fillId="0" borderId="12" xfId="2" applyFont="1" applyFill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7" fillId="6" borderId="28" xfId="0" applyFont="1" applyFill="1" applyBorder="1" applyAlignment="1">
      <alignment horizontal="center" vertical="center"/>
    </xf>
    <xf numFmtId="0" fontId="7" fillId="6" borderId="29" xfId="0" applyFont="1" applyFill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1" fillId="0" borderId="30" xfId="0" applyFont="1" applyBorder="1"/>
    <xf numFmtId="0" fontId="7" fillId="0" borderId="24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165" fontId="7" fillId="0" borderId="0" xfId="1" applyNumberFormat="1" applyFont="1" applyFill="1" applyBorder="1" applyAlignment="1">
      <alignment horizontal="center"/>
    </xf>
    <xf numFmtId="0" fontId="7" fillId="6" borderId="4" xfId="3" applyFont="1" applyFill="1" applyBorder="1" applyAlignment="1">
      <alignment horizontal="center" vertical="center"/>
    </xf>
    <xf numFmtId="0" fontId="1" fillId="3" borderId="3" xfId="3" applyFill="1" applyBorder="1" applyAlignment="1">
      <alignment horizontal="center" vertical="center"/>
    </xf>
    <xf numFmtId="0" fontId="1" fillId="12" borderId="3" xfId="3" applyFill="1" applyBorder="1" applyAlignment="1">
      <alignment horizontal="center" vertical="center" wrapText="1"/>
    </xf>
    <xf numFmtId="9" fontId="7" fillId="12" borderId="4" xfId="4" applyFont="1" applyFill="1" applyBorder="1" applyAlignment="1">
      <alignment horizontal="center" vertical="center"/>
    </xf>
    <xf numFmtId="0" fontId="4" fillId="9" borderId="2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9" fontId="1" fillId="0" borderId="7" xfId="2" applyFont="1" applyFill="1" applyBorder="1" applyAlignment="1">
      <alignment horizontal="center" vertical="center"/>
    </xf>
    <xf numFmtId="9" fontId="1" fillId="0" borderId="3" xfId="2" applyFont="1" applyFill="1" applyBorder="1" applyAlignment="1">
      <alignment horizontal="center" vertical="center"/>
    </xf>
    <xf numFmtId="0" fontId="13" fillId="7" borderId="3" xfId="0" applyFont="1" applyFill="1" applyBorder="1" applyAlignment="1">
      <alignment vertical="center" wrapText="1"/>
    </xf>
    <xf numFmtId="0" fontId="7" fillId="0" borderId="2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8" borderId="16" xfId="0" applyFont="1" applyFill="1" applyBorder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4" fillId="0" borderId="28" xfId="0" applyFont="1" applyBorder="1" applyAlignment="1">
      <alignment horizontal="center" vertical="center"/>
    </xf>
    <xf numFmtId="0" fontId="14" fillId="6" borderId="28" xfId="0" applyFont="1" applyFill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7" fillId="6" borderId="36" xfId="0" applyFont="1" applyFill="1" applyBorder="1" applyAlignment="1">
      <alignment horizontal="center" vertical="center"/>
    </xf>
    <xf numFmtId="0" fontId="7" fillId="6" borderId="37" xfId="0" applyFont="1" applyFill="1" applyBorder="1" applyAlignment="1">
      <alignment horizontal="center" vertical="center"/>
    </xf>
    <xf numFmtId="0" fontId="1" fillId="0" borderId="30" xfId="0" applyFont="1" applyBorder="1" applyAlignment="1">
      <alignment vertical="center"/>
    </xf>
    <xf numFmtId="17" fontId="1" fillId="0" borderId="0" xfId="0" applyNumberFormat="1" applyFont="1"/>
    <xf numFmtId="9" fontId="1" fillId="0" borderId="0" xfId="0" applyNumberFormat="1" applyFont="1" applyAlignment="1">
      <alignment horizontal="center"/>
    </xf>
    <xf numFmtId="164" fontId="1" fillId="0" borderId="0" xfId="0" applyNumberFormat="1" applyFont="1"/>
    <xf numFmtId="164" fontId="0" fillId="0" borderId="0" xfId="0" applyNumberFormat="1" applyFont="1"/>
    <xf numFmtId="0" fontId="0" fillId="0" borderId="0" xfId="0" applyFont="1"/>
    <xf numFmtId="9" fontId="7" fillId="10" borderId="22" xfId="4" applyFont="1" applyFill="1" applyBorder="1" applyAlignment="1">
      <alignment horizontal="center" vertical="center" wrapText="1"/>
    </xf>
    <xf numFmtId="9" fontId="7" fillId="10" borderId="38" xfId="4" applyFont="1" applyFill="1" applyBorder="1" applyAlignment="1">
      <alignment horizontal="center" vertical="center" wrapText="1"/>
    </xf>
    <xf numFmtId="9" fontId="7" fillId="10" borderId="23" xfId="4" applyFont="1" applyFill="1" applyBorder="1" applyAlignment="1">
      <alignment horizontal="center" vertical="center" wrapText="1"/>
    </xf>
    <xf numFmtId="0" fontId="4" fillId="14" borderId="7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left" vertical="center" wrapText="1"/>
    </xf>
    <xf numFmtId="0" fontId="4" fillId="8" borderId="16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wrapText="1"/>
    </xf>
    <xf numFmtId="0" fontId="4" fillId="13" borderId="16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7" fillId="0" borderId="26" xfId="2" applyNumberFormat="1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9" fontId="1" fillId="0" borderId="30" xfId="2" applyFont="1" applyFill="1" applyBorder="1" applyAlignment="1">
      <alignment horizontal="center"/>
    </xf>
    <xf numFmtId="0" fontId="1" fillId="0" borderId="16" xfId="0" applyFont="1" applyBorder="1" applyAlignment="1">
      <alignment vertical="center" wrapText="1"/>
    </xf>
    <xf numFmtId="0" fontId="7" fillId="0" borderId="44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4" fillId="14" borderId="16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0" fontId="0" fillId="6" borderId="9" xfId="0" applyNumberFormat="1" applyFont="1" applyFill="1" applyBorder="1" applyAlignment="1">
      <alignment horizontal="left" vertical="center" wrapText="1"/>
    </xf>
    <xf numFmtId="0" fontId="1" fillId="6" borderId="1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3" borderId="8" xfId="0" applyFont="1" applyFill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left" vertical="center"/>
    </xf>
    <xf numFmtId="0" fontId="5" fillId="0" borderId="13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/>
    </xf>
    <xf numFmtId="0" fontId="5" fillId="0" borderId="15" xfId="0" applyFont="1" applyBorder="1" applyAlignment="1">
      <alignment horizontal="left" vertical="top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4" fillId="3" borderId="13" xfId="0" applyFont="1" applyFill="1" applyBorder="1" applyAlignment="1">
      <alignment horizontal="left" vertical="center"/>
    </xf>
    <xf numFmtId="0" fontId="4" fillId="3" borderId="14" xfId="0" applyFont="1" applyFill="1" applyBorder="1" applyAlignment="1">
      <alignment horizontal="left" vertical="center"/>
    </xf>
    <xf numFmtId="0" fontId="4" fillId="3" borderId="15" xfId="0" applyFont="1" applyFill="1" applyBorder="1" applyAlignment="1">
      <alignment horizontal="left" vertical="center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4" fillId="3" borderId="17" xfId="0" applyFont="1" applyFill="1" applyBorder="1" applyAlignment="1">
      <alignment horizontal="left" vertical="center"/>
    </xf>
    <xf numFmtId="0" fontId="4" fillId="3" borderId="18" xfId="0" applyFont="1" applyFill="1" applyBorder="1" applyAlignment="1">
      <alignment horizontal="left" vertical="center"/>
    </xf>
    <xf numFmtId="0" fontId="4" fillId="3" borderId="19" xfId="0" applyFont="1" applyFill="1" applyBorder="1" applyAlignment="1">
      <alignment horizontal="left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7" fontId="8" fillId="5" borderId="3" xfId="0" applyNumberFormat="1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4" fillId="13" borderId="7" xfId="0" applyFont="1" applyFill="1" applyBorder="1" applyAlignment="1">
      <alignment horizontal="center" vertical="center"/>
    </xf>
    <xf numFmtId="0" fontId="4" fillId="13" borderId="16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0" fillId="6" borderId="13" xfId="0" applyFont="1" applyFill="1" applyBorder="1" applyAlignment="1">
      <alignment horizontal="left" vertical="center" wrapText="1"/>
    </xf>
    <xf numFmtId="0" fontId="0" fillId="6" borderId="15" xfId="0" applyFont="1" applyFill="1" applyBorder="1" applyAlignment="1">
      <alignment horizontal="left" vertical="center" wrapText="1"/>
    </xf>
    <xf numFmtId="0" fontId="4" fillId="8" borderId="7" xfId="0" applyFont="1" applyFill="1" applyBorder="1" applyAlignment="1">
      <alignment horizontal="center" vertical="center"/>
    </xf>
    <xf numFmtId="0" fontId="4" fillId="8" borderId="16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left" vertical="center" wrapText="1"/>
    </xf>
    <xf numFmtId="0" fontId="1" fillId="0" borderId="2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0" fillId="0" borderId="23" xfId="0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0" fillId="0" borderId="34" xfId="0" applyFont="1" applyFill="1" applyBorder="1" applyAlignment="1">
      <alignment horizontal="left" vertical="center" wrapText="1"/>
    </xf>
    <xf numFmtId="0" fontId="1" fillId="0" borderId="35" xfId="0" applyFont="1" applyFill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top" wrapText="1"/>
    </xf>
    <xf numFmtId="0" fontId="9" fillId="0" borderId="23" xfId="0" applyFont="1" applyBorder="1" applyAlignment="1">
      <alignment horizontal="left" vertical="top" wrapText="1"/>
    </xf>
    <xf numFmtId="9" fontId="10" fillId="10" borderId="1" xfId="0" applyNumberFormat="1" applyFont="1" applyFill="1" applyBorder="1" applyAlignment="1">
      <alignment horizontal="center" vertical="center"/>
    </xf>
    <xf numFmtId="9" fontId="10" fillId="10" borderId="39" xfId="0" applyNumberFormat="1" applyFont="1" applyFill="1" applyBorder="1" applyAlignment="1">
      <alignment horizontal="center" vertical="center"/>
    </xf>
    <xf numFmtId="9" fontId="10" fillId="10" borderId="5" xfId="0" applyNumberFormat="1" applyFont="1" applyFill="1" applyBorder="1" applyAlignment="1">
      <alignment horizontal="center" vertical="center"/>
    </xf>
    <xf numFmtId="9" fontId="10" fillId="10" borderId="40" xfId="0" applyNumberFormat="1" applyFont="1" applyFill="1" applyBorder="1" applyAlignment="1">
      <alignment horizontal="center" vertical="center"/>
    </xf>
    <xf numFmtId="164" fontId="7" fillId="0" borderId="22" xfId="1" applyFont="1" applyFill="1" applyBorder="1" applyAlignment="1">
      <alignment horizontal="left" vertical="center" wrapText="1"/>
    </xf>
    <xf numFmtId="164" fontId="7" fillId="0" borderId="38" xfId="1" applyFont="1" applyFill="1" applyBorder="1" applyAlignment="1">
      <alignment horizontal="left" vertical="center" wrapText="1"/>
    </xf>
    <xf numFmtId="164" fontId="7" fillId="0" borderId="23" xfId="1" applyFont="1" applyFill="1" applyBorder="1" applyAlignment="1">
      <alignment horizontal="left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0" fillId="6" borderId="17" xfId="0" applyFont="1" applyFill="1" applyBorder="1" applyAlignment="1">
      <alignment horizontal="left" vertical="center" wrapText="1"/>
    </xf>
    <xf numFmtId="0" fontId="0" fillId="6" borderId="19" xfId="0" applyFont="1" applyFill="1" applyBorder="1" applyAlignment="1">
      <alignment horizontal="left" vertical="center" wrapText="1"/>
    </xf>
    <xf numFmtId="0" fontId="0" fillId="0" borderId="34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38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9" fontId="7" fillId="0" borderId="22" xfId="2" applyFont="1" applyBorder="1" applyAlignment="1">
      <alignment horizontal="center" vertical="center" wrapText="1"/>
    </xf>
    <xf numFmtId="9" fontId="7" fillId="0" borderId="23" xfId="2" applyFont="1" applyBorder="1" applyAlignment="1">
      <alignment horizontal="center" vertical="center" wrapText="1"/>
    </xf>
    <xf numFmtId="9" fontId="7" fillId="2" borderId="3" xfId="2" applyFont="1" applyFill="1" applyBorder="1" applyAlignment="1">
      <alignment horizontal="center" vertical="center"/>
    </xf>
    <xf numFmtId="9" fontId="11" fillId="6" borderId="1" xfId="0" applyNumberFormat="1" applyFont="1" applyFill="1" applyBorder="1" applyAlignment="1">
      <alignment horizontal="center" vertical="center"/>
    </xf>
    <xf numFmtId="9" fontId="11" fillId="6" borderId="39" xfId="0" applyNumberFormat="1" applyFont="1" applyFill="1" applyBorder="1" applyAlignment="1">
      <alignment horizontal="center" vertical="center"/>
    </xf>
    <xf numFmtId="9" fontId="11" fillId="6" borderId="4" xfId="0" applyNumberFormat="1" applyFont="1" applyFill="1" applyBorder="1" applyAlignment="1">
      <alignment horizontal="center" vertical="center"/>
    </xf>
    <xf numFmtId="9" fontId="11" fillId="6" borderId="41" xfId="0" applyNumberFormat="1" applyFont="1" applyFill="1" applyBorder="1" applyAlignment="1">
      <alignment horizontal="center" vertical="center"/>
    </xf>
    <xf numFmtId="9" fontId="11" fillId="6" borderId="5" xfId="0" applyNumberFormat="1" applyFont="1" applyFill="1" applyBorder="1" applyAlignment="1">
      <alignment horizontal="center" vertical="center"/>
    </xf>
    <xf numFmtId="9" fontId="11" fillId="6" borderId="40" xfId="0" applyNumberFormat="1" applyFont="1" applyFill="1" applyBorder="1" applyAlignment="1">
      <alignment horizontal="center" vertical="center"/>
    </xf>
    <xf numFmtId="0" fontId="1" fillId="3" borderId="1" xfId="3" applyFill="1" applyBorder="1" applyAlignment="1">
      <alignment horizontal="center" vertical="center" wrapText="1"/>
    </xf>
    <xf numFmtId="0" fontId="1" fillId="3" borderId="2" xfId="3" applyFill="1" applyBorder="1" applyAlignment="1">
      <alignment horizontal="center" vertical="center" wrapText="1"/>
    </xf>
    <xf numFmtId="0" fontId="1" fillId="3" borderId="39" xfId="3" applyFill="1" applyBorder="1" applyAlignment="1">
      <alignment horizontal="center" vertical="center" wrapText="1"/>
    </xf>
    <xf numFmtId="0" fontId="1" fillId="3" borderId="4" xfId="3" applyFill="1" applyBorder="1" applyAlignment="1">
      <alignment horizontal="center" vertical="center" wrapText="1"/>
    </xf>
    <xf numFmtId="0" fontId="1" fillId="3" borderId="0" xfId="3" applyFill="1" applyBorder="1" applyAlignment="1">
      <alignment horizontal="center" vertical="center" wrapText="1"/>
    </xf>
    <xf numFmtId="0" fontId="1" fillId="3" borderId="41" xfId="3" applyFill="1" applyBorder="1" applyAlignment="1">
      <alignment horizontal="center" vertical="center" wrapText="1"/>
    </xf>
    <xf numFmtId="0" fontId="12" fillId="12" borderId="1" xfId="3" applyFont="1" applyFill="1" applyBorder="1" applyAlignment="1">
      <alignment horizontal="left" vertical="center" wrapText="1"/>
    </xf>
    <xf numFmtId="0" fontId="12" fillId="12" borderId="2" xfId="3" applyFont="1" applyFill="1" applyBorder="1" applyAlignment="1">
      <alignment horizontal="left" vertical="center" wrapText="1"/>
    </xf>
    <xf numFmtId="0" fontId="12" fillId="12" borderId="39" xfId="3" applyFont="1" applyFill="1" applyBorder="1" applyAlignment="1">
      <alignment horizontal="left" vertical="center" wrapText="1"/>
    </xf>
    <xf numFmtId="0" fontId="12" fillId="12" borderId="4" xfId="3" applyFont="1" applyFill="1" applyBorder="1" applyAlignment="1">
      <alignment horizontal="left" vertical="center" wrapText="1"/>
    </xf>
    <xf numFmtId="0" fontId="12" fillId="12" borderId="0" xfId="3" applyFont="1" applyFill="1" applyAlignment="1">
      <alignment horizontal="left" vertical="center" wrapText="1"/>
    </xf>
    <xf numFmtId="0" fontId="12" fillId="12" borderId="41" xfId="3" applyFont="1" applyFill="1" applyBorder="1" applyAlignment="1">
      <alignment horizontal="left" vertical="center" wrapText="1"/>
    </xf>
    <xf numFmtId="0" fontId="12" fillId="12" borderId="5" xfId="3" applyFont="1" applyFill="1" applyBorder="1" applyAlignment="1">
      <alignment horizontal="left" vertical="center" wrapText="1"/>
    </xf>
    <xf numFmtId="0" fontId="12" fillId="12" borderId="6" xfId="3" applyFont="1" applyFill="1" applyBorder="1" applyAlignment="1">
      <alignment horizontal="left" vertical="center" wrapText="1"/>
    </xf>
    <xf numFmtId="0" fontId="12" fillId="12" borderId="40" xfId="3" applyFont="1" applyFill="1" applyBorder="1" applyAlignment="1">
      <alignment horizontal="left" vertical="center" wrapText="1"/>
    </xf>
    <xf numFmtId="9" fontId="1" fillId="3" borderId="1" xfId="4" applyFont="1" applyFill="1" applyBorder="1" applyAlignment="1">
      <alignment horizontal="center" vertical="center"/>
    </xf>
    <xf numFmtId="9" fontId="1" fillId="3" borderId="39" xfId="4" applyFont="1" applyFill="1" applyBorder="1" applyAlignment="1">
      <alignment horizontal="center" vertical="center"/>
    </xf>
    <xf numFmtId="9" fontId="1" fillId="3" borderId="4" xfId="4" applyFont="1" applyFill="1" applyBorder="1" applyAlignment="1">
      <alignment horizontal="center" vertical="center"/>
    </xf>
    <xf numFmtId="9" fontId="1" fillId="3" borderId="41" xfId="4" applyFont="1" applyFill="1" applyBorder="1" applyAlignment="1">
      <alignment horizontal="center" vertical="center"/>
    </xf>
    <xf numFmtId="9" fontId="1" fillId="3" borderId="5" xfId="4" applyFont="1" applyFill="1" applyBorder="1" applyAlignment="1">
      <alignment horizontal="center" vertical="center"/>
    </xf>
    <xf numFmtId="9" fontId="1" fillId="3" borderId="40" xfId="4" applyFont="1" applyFill="1" applyBorder="1" applyAlignment="1">
      <alignment horizontal="center" vertical="center"/>
    </xf>
    <xf numFmtId="0" fontId="0" fillId="10" borderId="3" xfId="3" applyFont="1" applyFill="1" applyBorder="1" applyAlignment="1">
      <alignment horizontal="center" vertical="center" wrapText="1"/>
    </xf>
    <xf numFmtId="0" fontId="1" fillId="10" borderId="3" xfId="3" applyFill="1" applyBorder="1" applyAlignment="1">
      <alignment horizontal="center" vertical="center" wrapText="1"/>
    </xf>
    <xf numFmtId="0" fontId="7" fillId="12" borderId="22" xfId="4" applyNumberFormat="1" applyFont="1" applyFill="1" applyBorder="1" applyAlignment="1">
      <alignment horizontal="center" vertical="center"/>
    </xf>
    <xf numFmtId="0" fontId="7" fillId="12" borderId="38" xfId="4" applyNumberFormat="1" applyFont="1" applyFill="1" applyBorder="1" applyAlignment="1">
      <alignment horizontal="center" vertical="center"/>
    </xf>
    <xf numFmtId="0" fontId="7" fillId="12" borderId="23" xfId="4" applyNumberFormat="1" applyFont="1" applyFill="1" applyBorder="1" applyAlignment="1">
      <alignment horizontal="center" vertical="center"/>
    </xf>
    <xf numFmtId="0" fontId="6" fillId="3" borderId="22" xfId="3" applyFont="1" applyFill="1" applyBorder="1" applyAlignment="1">
      <alignment horizontal="center" vertical="center"/>
    </xf>
    <xf numFmtId="0" fontId="6" fillId="3" borderId="38" xfId="3" applyFont="1" applyFill="1" applyBorder="1" applyAlignment="1">
      <alignment horizontal="center" vertical="center"/>
    </xf>
    <xf numFmtId="0" fontId="6" fillId="3" borderId="23" xfId="3" applyFont="1" applyFill="1" applyBorder="1" applyAlignment="1">
      <alignment horizontal="center" vertical="center"/>
    </xf>
    <xf numFmtId="0" fontId="7" fillId="6" borderId="1" xfId="3" applyFont="1" applyFill="1" applyBorder="1" applyAlignment="1">
      <alignment horizontal="center" vertical="center" wrapText="1"/>
    </xf>
    <xf numFmtId="0" fontId="7" fillId="6" borderId="2" xfId="3" applyFont="1" applyFill="1" applyBorder="1" applyAlignment="1">
      <alignment horizontal="center" vertical="center" wrapText="1"/>
    </xf>
    <xf numFmtId="0" fontId="7" fillId="6" borderId="39" xfId="3" applyFont="1" applyFill="1" applyBorder="1" applyAlignment="1">
      <alignment horizontal="center" vertical="center" wrapText="1"/>
    </xf>
    <xf numFmtId="0" fontId="7" fillId="6" borderId="5" xfId="3" applyFont="1" applyFill="1" applyBorder="1" applyAlignment="1">
      <alignment horizontal="center" vertical="center" wrapText="1"/>
    </xf>
    <xf numFmtId="0" fontId="7" fillId="6" borderId="6" xfId="3" applyFont="1" applyFill="1" applyBorder="1" applyAlignment="1">
      <alignment horizontal="center" vertical="center" wrapText="1"/>
    </xf>
    <xf numFmtId="0" fontId="7" fillId="6" borderId="40" xfId="3" applyFont="1" applyFill="1" applyBorder="1" applyAlignment="1">
      <alignment horizontal="center" vertical="center" wrapText="1"/>
    </xf>
    <xf numFmtId="0" fontId="7" fillId="6" borderId="1" xfId="3" applyFont="1" applyFill="1" applyBorder="1" applyAlignment="1">
      <alignment horizontal="center" vertical="center"/>
    </xf>
    <xf numFmtId="0" fontId="7" fillId="6" borderId="2" xfId="3" applyFont="1" applyFill="1" applyBorder="1" applyAlignment="1">
      <alignment horizontal="center" vertical="center"/>
    </xf>
    <xf numFmtId="0" fontId="7" fillId="6" borderId="39" xfId="3" applyFont="1" applyFill="1" applyBorder="1" applyAlignment="1">
      <alignment horizontal="center" vertical="center"/>
    </xf>
    <xf numFmtId="0" fontId="7" fillId="6" borderId="5" xfId="3" applyFont="1" applyFill="1" applyBorder="1" applyAlignment="1">
      <alignment horizontal="center" vertical="center"/>
    </xf>
    <xf numFmtId="0" fontId="7" fillId="6" borderId="6" xfId="3" applyFont="1" applyFill="1" applyBorder="1" applyAlignment="1">
      <alignment horizontal="center" vertical="center"/>
    </xf>
    <xf numFmtId="0" fontId="7" fillId="6" borderId="40" xfId="3" applyFont="1" applyFill="1" applyBorder="1" applyAlignment="1">
      <alignment horizontal="center" vertical="center"/>
    </xf>
    <xf numFmtId="0" fontId="7" fillId="11" borderId="22" xfId="3" applyFont="1" applyFill="1" applyBorder="1" applyAlignment="1">
      <alignment horizontal="center" vertical="center"/>
    </xf>
    <xf numFmtId="0" fontId="7" fillId="11" borderId="38" xfId="3" applyFont="1" applyFill="1" applyBorder="1" applyAlignment="1">
      <alignment horizontal="center" vertical="center"/>
    </xf>
    <xf numFmtId="0" fontId="7" fillId="11" borderId="23" xfId="3" applyFont="1" applyFill="1" applyBorder="1" applyAlignment="1">
      <alignment horizontal="center" vertical="center"/>
    </xf>
    <xf numFmtId="0" fontId="1" fillId="6" borderId="4" xfId="3" applyFill="1" applyBorder="1" applyAlignment="1">
      <alignment horizontal="center" vertical="center"/>
    </xf>
    <xf numFmtId="0" fontId="1" fillId="6" borderId="0" xfId="3" applyFill="1" applyAlignment="1">
      <alignment horizontal="center" vertical="center"/>
    </xf>
    <xf numFmtId="0" fontId="1" fillId="6" borderId="41" xfId="3" applyFill="1" applyBorder="1" applyAlignment="1">
      <alignment horizontal="center" vertical="center"/>
    </xf>
    <xf numFmtId="0" fontId="1" fillId="6" borderId="5" xfId="3" applyFill="1" applyBorder="1" applyAlignment="1">
      <alignment horizontal="center" vertical="center"/>
    </xf>
    <xf numFmtId="0" fontId="1" fillId="6" borderId="6" xfId="3" applyFill="1" applyBorder="1" applyAlignment="1">
      <alignment horizontal="center" vertical="center"/>
    </xf>
    <xf numFmtId="0" fontId="1" fillId="6" borderId="40" xfId="3" applyFill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7" fillId="2" borderId="22" xfId="0" applyFont="1" applyFill="1" applyBorder="1" applyAlignment="1">
      <alignment horizontal="left" vertical="center" wrapText="1"/>
    </xf>
    <xf numFmtId="0" fontId="7" fillId="2" borderId="38" xfId="0" applyFont="1" applyFill="1" applyBorder="1" applyAlignment="1">
      <alignment horizontal="left" vertical="center" wrapText="1"/>
    </xf>
    <xf numFmtId="0" fontId="7" fillId="2" borderId="23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</cellXfs>
  <cellStyles count="6">
    <cellStyle name="Millares" xfId="1" builtinId="3"/>
    <cellStyle name="Normal" xfId="0" builtinId="0"/>
    <cellStyle name="Normal 2" xfId="3" xr:uid="{00000000-0005-0000-0000-000002000000}"/>
    <cellStyle name="Porcentaje" xfId="2" builtinId="5"/>
    <cellStyle name="Porcentual 2" xfId="4" xr:uid="{00000000-0005-0000-0000-000004000000}"/>
    <cellStyle name="Porcentual 3" xfId="5" xr:uid="{00000000-0005-0000-0000-000005000000}"/>
  </cellStyles>
  <dxfs count="17"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FCD0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400" b="1" baseline="0">
                <a:latin typeface="Arial" panose="020B0604020202020204" pitchFamily="34" charset="0"/>
              </a:rPr>
              <a:t>GRAFICO TENDENCIAL - </a:t>
            </a:r>
            <a:r>
              <a:rPr lang="es-CO" sz="1400" b="1" i="0" u="none" strike="noStrike" baseline="0">
                <a:effectLst/>
                <a:latin typeface="Arial" panose="020B0604020202020204" pitchFamily="34" charset="0"/>
              </a:rPr>
              <a:t>CUMPLIMIENTO ACTIVIDADES PROGRAMADAS</a:t>
            </a:r>
            <a:endParaRPr lang="es-CO" sz="1400" b="1" baseline="0">
              <a:latin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4989875285197193"/>
          <c:y val="1.11561739714042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245039516782954"/>
          <c:y val="1.7619067767891947E-2"/>
          <c:w val="0.87973856209150325"/>
          <c:h val="0.90410958904109584"/>
        </c:manualLayout>
      </c:layout>
      <c:lineChart>
        <c:grouping val="standard"/>
        <c:varyColors val="0"/>
        <c:ser>
          <c:idx val="0"/>
          <c:order val="0"/>
          <c:tx>
            <c:strRef>
              <c:f>'PLAN DE ACCIÓN 2022'!$C$51</c:f>
              <c:strCache>
                <c:ptCount val="1"/>
                <c:pt idx="0">
                  <c:v>% ejecución</c:v>
                </c:pt>
              </c:strCache>
            </c:strRef>
          </c:tx>
          <c:marker>
            <c:symbol val="none"/>
          </c:marker>
          <c:cat>
            <c:strRef>
              <c:f>'[2]% EJECUCION'!$C$4:$N$4</c:f>
              <c:strCache>
                <c:ptCount val="12"/>
                <c:pt idx="0">
                  <c:v>ENE.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Dic-17</c:v>
                </c:pt>
              </c:strCache>
            </c:strRef>
          </c:cat>
          <c:val>
            <c:numRef>
              <c:f>'PLAN DE ACCIÓN 2022'!$C$52:$C$63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A-4593-BBD4-EC57908A4C4A}"/>
            </c:ext>
          </c:extLst>
        </c:ser>
        <c:ser>
          <c:idx val="1"/>
          <c:order val="1"/>
          <c:tx>
            <c:strRef>
              <c:f>'PLAN DE ACCIÓN 2022'!$B$51</c:f>
              <c:strCache>
                <c:ptCount val="1"/>
                <c:pt idx="0">
                  <c:v> % Meta acumulada </c:v>
                </c:pt>
              </c:strCache>
            </c:strRef>
          </c:tx>
          <c:marker>
            <c:symbol val="none"/>
          </c:marker>
          <c:cat>
            <c:strRef>
              <c:f>'[2]% EJECUCION'!$C$4:$N$4</c:f>
              <c:strCache>
                <c:ptCount val="12"/>
                <c:pt idx="0">
                  <c:v>ENE.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Dic-17</c:v>
                </c:pt>
              </c:strCache>
            </c:strRef>
          </c:cat>
          <c:val>
            <c:numRef>
              <c:f>'PLAN DE ACCIÓN 2022'!$B$52:$B$63</c:f>
              <c:numCache>
                <c:formatCode>0%</c:formatCode>
                <c:ptCount val="12"/>
                <c:pt idx="0">
                  <c:v>0</c:v>
                </c:pt>
                <c:pt idx="1">
                  <c:v>0.12195121951219512</c:v>
                </c:pt>
                <c:pt idx="2">
                  <c:v>0.26829268292682928</c:v>
                </c:pt>
                <c:pt idx="3">
                  <c:v>0.3902439024390244</c:v>
                </c:pt>
                <c:pt idx="4">
                  <c:v>0.53658536585365857</c:v>
                </c:pt>
                <c:pt idx="5">
                  <c:v>0.6097560975609756</c:v>
                </c:pt>
                <c:pt idx="6">
                  <c:v>0.65853658536585369</c:v>
                </c:pt>
                <c:pt idx="7">
                  <c:v>0.75609756097560976</c:v>
                </c:pt>
                <c:pt idx="8">
                  <c:v>0.80487804878048785</c:v>
                </c:pt>
                <c:pt idx="9">
                  <c:v>0.80487804878048785</c:v>
                </c:pt>
                <c:pt idx="10">
                  <c:v>0.95121951219512191</c:v>
                </c:pt>
                <c:pt idx="1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A-4593-BBD4-EC57908A4C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7691824"/>
        <c:axId val="797703248"/>
      </c:lineChart>
      <c:catAx>
        <c:axId val="797691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97703248"/>
        <c:crosses val="autoZero"/>
        <c:auto val="1"/>
        <c:lblAlgn val="ctr"/>
        <c:lblOffset val="100"/>
        <c:noMultiLvlLbl val="0"/>
      </c:catAx>
      <c:valAx>
        <c:axId val="79770324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976918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42493266773026"/>
          <c:y val="0.79452222581766319"/>
          <c:w val="0.19562023288943439"/>
          <c:h val="0.10391231207730806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C0C0C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 alignWithMargins="0"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7" Type="http://schemas.openxmlformats.org/officeDocument/2006/relationships/chart" Target="../charts/chart1.xml"/><Relationship Id="rId2" Type="http://schemas.openxmlformats.org/officeDocument/2006/relationships/hyperlink" Target="#INDICE!A1"/><Relationship Id="rId1" Type="http://schemas.openxmlformats.org/officeDocument/2006/relationships/hyperlink" Target="#'FICHA T&#201;CNICA'!A1"/><Relationship Id="rId6" Type="http://schemas.openxmlformats.org/officeDocument/2006/relationships/image" Target="../media/image2.jpeg"/><Relationship Id="rId5" Type="http://schemas.openxmlformats.org/officeDocument/2006/relationships/hyperlink" Target="#Registros!A1"/><Relationship Id="rId4" Type="http://schemas.openxmlformats.org/officeDocument/2006/relationships/hyperlink" Target="#Gr&#225;fica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320293</xdr:colOff>
      <xdr:row>7</xdr:row>
      <xdr:rowOff>101525</xdr:rowOff>
    </xdr:from>
    <xdr:to>
      <xdr:col>8</xdr:col>
      <xdr:colOff>407275</xdr:colOff>
      <xdr:row>7</xdr:row>
      <xdr:rowOff>641525</xdr:rowOff>
    </xdr:to>
    <xdr:sp macro="" textlink="">
      <xdr:nvSpPr>
        <xdr:cNvPr id="2" name="Elips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254993" y="5426000"/>
          <a:ext cx="534657" cy="540000"/>
        </a:xfrm>
        <a:prstGeom prst="ellipse">
          <a:avLst/>
        </a:prstGeom>
        <a:solidFill>
          <a:schemeClr val="accent3">
            <a:lumMod val="75000"/>
          </a:schemeClr>
        </a:solidFill>
        <a:ln>
          <a:solidFill>
            <a:schemeClr val="accent3">
              <a:lumMod val="40000"/>
              <a:lumOff val="60000"/>
            </a:schemeClr>
          </a:solidFill>
        </a:ln>
        <a:effectLst>
          <a:glow rad="127000">
            <a:schemeClr val="accent3">
              <a:lumMod val="60000"/>
              <a:lumOff val="40000"/>
              <a:alpha val="40000"/>
            </a:schemeClr>
          </a:glow>
        </a:effectLst>
        <a:scene3d>
          <a:camera prst="orthographicFront"/>
          <a:lightRig rig="threePt" dir="t"/>
        </a:scene3d>
        <a:sp3d extrusionH="44450"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9</xdr:col>
      <xdr:colOff>220234</xdr:colOff>
      <xdr:row>7</xdr:row>
      <xdr:rowOff>11618</xdr:rowOff>
    </xdr:from>
    <xdr:to>
      <xdr:col>10</xdr:col>
      <xdr:colOff>325242</xdr:colOff>
      <xdr:row>7</xdr:row>
      <xdr:rowOff>685506</xdr:rowOff>
    </xdr:to>
    <xdr:pic>
      <xdr:nvPicPr>
        <xdr:cNvPr id="3" name="Imagen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50284" y="5336093"/>
          <a:ext cx="657458" cy="6738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394938</xdr:colOff>
      <xdr:row>7</xdr:row>
      <xdr:rowOff>185854</xdr:rowOff>
    </xdr:from>
    <xdr:to>
      <xdr:col>8</xdr:col>
      <xdr:colOff>406554</xdr:colOff>
      <xdr:row>7</xdr:row>
      <xdr:rowOff>569177</xdr:rowOff>
    </xdr:to>
    <xdr:sp macro="" textlink="">
      <xdr:nvSpPr>
        <xdr:cNvPr id="4" name="CuadroTexto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1329638" y="5510329"/>
          <a:ext cx="459291" cy="3833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600" b="1"/>
            <a:t>GF</a:t>
          </a:r>
        </a:p>
      </xdr:txBody>
    </xdr:sp>
    <xdr:clientData/>
  </xdr:twoCellAnchor>
  <xdr:twoCellAnchor>
    <xdr:from>
      <xdr:col>5</xdr:col>
      <xdr:colOff>360092</xdr:colOff>
      <xdr:row>7</xdr:row>
      <xdr:rowOff>126844</xdr:rowOff>
    </xdr:from>
    <xdr:to>
      <xdr:col>6</xdr:col>
      <xdr:colOff>447074</xdr:colOff>
      <xdr:row>7</xdr:row>
      <xdr:rowOff>666844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pSpPr/>
      </xdr:nvGrpSpPr>
      <xdr:grpSpPr>
        <a:xfrm>
          <a:off x="10347960" y="5567524"/>
          <a:ext cx="0" cy="540000"/>
          <a:chOff x="7271525" y="4761570"/>
          <a:chExt cx="540000" cy="540000"/>
        </a:xfrm>
      </xdr:grpSpPr>
      <xdr:sp macro="" textlink="">
        <xdr:nvSpPr>
          <xdr:cNvPr id="6" name="Elipse 5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/>
        </xdr:nvSpPr>
        <xdr:spPr>
          <a:xfrm>
            <a:off x="7271525" y="4761570"/>
            <a:ext cx="540000" cy="540000"/>
          </a:xfrm>
          <a:prstGeom prst="ellipse">
            <a:avLst/>
          </a:prstGeom>
          <a:effectLst>
            <a:glow rad="127000">
              <a:schemeClr val="accent1">
                <a:alpha val="40000"/>
              </a:schemeClr>
            </a:glow>
          </a:effectLst>
          <a:scene3d>
            <a:camera prst="orthographicFront"/>
            <a:lightRig rig="threePt" dir="t"/>
          </a:scene3d>
          <a:sp3d extrusionH="44450">
            <a:bevelT w="114300" prst="artDeco"/>
          </a:sp3d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CO" sz="1100"/>
          </a:p>
        </xdr:txBody>
      </xdr:sp>
      <xdr:sp macro="" textlink="">
        <xdr:nvSpPr>
          <xdr:cNvPr id="7" name="CuadroTexto 6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 txBox="1"/>
        </xdr:nvSpPr>
        <xdr:spPr>
          <a:xfrm>
            <a:off x="7319381" y="4856820"/>
            <a:ext cx="464634" cy="3833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O" sz="1600" b="1"/>
              <a:t>RG</a:t>
            </a:r>
          </a:p>
        </xdr:txBody>
      </xdr:sp>
    </xdr:grpSp>
    <xdr:clientData/>
  </xdr:twoCellAnchor>
  <xdr:twoCellAnchor editAs="oneCell">
    <xdr:from>
      <xdr:col>1</xdr:col>
      <xdr:colOff>1149819</xdr:colOff>
      <xdr:row>0</xdr:row>
      <xdr:rowOff>241835</xdr:rowOff>
    </xdr:from>
    <xdr:to>
      <xdr:col>3</xdr:col>
      <xdr:colOff>91440</xdr:colOff>
      <xdr:row>1</xdr:row>
      <xdr:rowOff>473159</xdr:rowOff>
    </xdr:to>
    <xdr:pic>
      <xdr:nvPicPr>
        <xdr:cNvPr id="8" name="Imagen 3" descr="C:\Users\inci6.INCI\AppData\Local\Microsoft\Windows\Temporary Internet Files\Content.Outlook\N8JGCM0T\Logo-INCI-siglas-para-formatos.jpg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2299" y="241835"/>
          <a:ext cx="2629701" cy="7342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0</xdr:colOff>
      <xdr:row>42</xdr:row>
      <xdr:rowOff>0</xdr:rowOff>
    </xdr:from>
    <xdr:to>
      <xdr:col>30</xdr:col>
      <xdr:colOff>2696189</xdr:colOff>
      <xdr:row>47</xdr:row>
      <xdr:rowOff>2421946</xdr:rowOff>
    </xdr:to>
    <xdr:graphicFrame macro="">
      <xdr:nvGraphicFramePr>
        <xdr:cNvPr id="9" name="Gráfico 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OneDrive/Escritorio/GESTION%20AMBIENTAL%20INCI/PIGA/plan%20de%20acci&#243;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GESTION%20AMBIENTAL%20INCI\PIGA\GESTI&#211;N%20DEL%20PLAN%20DE%20ACCI&#211;N%20Y%20PROGRAMAS%20AMBIEN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GESTION "/>
      <sheetName val="PROGRAMA"/>
      <sheetName val="% EJECUCION"/>
      <sheetName val="Registros"/>
      <sheetName val="Gráficas"/>
      <sheetName val="LISTA"/>
    </sheetNames>
    <sheetDataSet>
      <sheetData sheetId="0"/>
      <sheetData sheetId="1"/>
      <sheetData sheetId="2"/>
      <sheetData sheetId="3">
        <row r="4">
          <cell r="C4" t="str">
            <v>ENE.</v>
          </cell>
        </row>
      </sheetData>
      <sheetData sheetId="4"/>
      <sheetData sheetId="5"/>
      <sheetData sheetId="6">
        <row r="6">
          <cell r="B6" t="str">
            <v>CONSULTÉCNICOS S.A.S</v>
          </cell>
        </row>
        <row r="7">
          <cell r="B7" t="str">
            <v>GERENCIA Y ADMINISTRACIÓN DE PROYECTOS TÉCNICOS S.A.S</v>
          </cell>
        </row>
        <row r="8">
          <cell r="B8" t="str">
            <v>CONSULTORES E INTERVENTORES TÉCNICOS S.A.S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PLAN AACIÓN ANUAL 2021"/>
      <sheetName val=" GESTIÓN DE RESIDUOS"/>
      <sheetName val="% EJECUCION"/>
      <sheetName val="REGISTRO"/>
      <sheetName val="GRÁFICAS"/>
      <sheetName val="GESTIÓN P. AGUA Y ENERGÍA "/>
      <sheetName val="GRÁFICAS DE CONSUMO AGUA Y ENE"/>
      <sheetName val="GESTIÓN C.SOSTENIBLE Y I. P.S"/>
      <sheetName val="LISTA"/>
    </sheetNames>
    <sheetDataSet>
      <sheetData sheetId="0"/>
      <sheetData sheetId="1"/>
      <sheetData sheetId="2"/>
      <sheetData sheetId="3">
        <row r="4">
          <cell r="C4" t="str">
            <v>ENE.</v>
          </cell>
          <cell r="D4" t="str">
            <v>FEB</v>
          </cell>
          <cell r="E4" t="str">
            <v>MAR</v>
          </cell>
          <cell r="F4" t="str">
            <v>ABR</v>
          </cell>
          <cell r="G4" t="str">
            <v>MAY</v>
          </cell>
          <cell r="H4" t="str">
            <v>JUN</v>
          </cell>
          <cell r="I4" t="str">
            <v>JUL</v>
          </cell>
          <cell r="J4" t="str">
            <v>AGO</v>
          </cell>
          <cell r="K4" t="str">
            <v>SEP</v>
          </cell>
          <cell r="L4" t="str">
            <v>OCT</v>
          </cell>
          <cell r="M4" t="str">
            <v>NOV</v>
          </cell>
          <cell r="N4" t="str">
            <v>Dic-17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E63"/>
  <sheetViews>
    <sheetView showGridLines="0" tabSelected="1" view="pageBreakPreview" zoomScale="50" zoomScaleNormal="82" zoomScaleSheetLayoutView="50" workbookViewId="0">
      <selection activeCell="E4" sqref="E4:AD4"/>
    </sheetView>
  </sheetViews>
  <sheetFormatPr baseColWidth="10" defaultColWidth="11.44140625" defaultRowHeight="13.2" x14ac:dyDescent="0.25"/>
  <cols>
    <col min="1" max="1" width="11.44140625" style="1"/>
    <col min="2" max="2" width="37.33203125" style="41" customWidth="1"/>
    <col min="3" max="3" width="16.44140625" style="1" customWidth="1"/>
    <col min="4" max="4" width="45.6640625" style="1" customWidth="1"/>
    <col min="5" max="5" width="39.6640625" style="1" customWidth="1"/>
    <col min="6" max="7" width="6.6640625" style="1" hidden="1" customWidth="1"/>
    <col min="8" max="9" width="6.6640625" style="1" customWidth="1"/>
    <col min="10" max="10" width="8.33203125" style="1" customWidth="1"/>
    <col min="11" max="11" width="9" style="1" customWidth="1"/>
    <col min="12" max="12" width="8.44140625" style="1" customWidth="1"/>
    <col min="13" max="13" width="9.109375" style="1" customWidth="1"/>
    <col min="14" max="16" width="6.6640625" style="1" customWidth="1"/>
    <col min="17" max="17" width="8.88671875" style="1" customWidth="1"/>
    <col min="18" max="20" width="6.6640625" style="1" customWidth="1"/>
    <col min="21" max="21" width="8.5546875" style="1" customWidth="1"/>
    <col min="22" max="29" width="6.6640625" style="1" customWidth="1"/>
    <col min="30" max="30" width="20" style="41" customWidth="1"/>
    <col min="31" max="31" width="44.44140625" style="1" customWidth="1"/>
    <col min="32" max="16384" width="11.44140625" style="1"/>
  </cols>
  <sheetData>
    <row r="1" spans="1:31" ht="39.75" customHeight="1" x14ac:dyDescent="0.25">
      <c r="A1" s="78"/>
      <c r="B1" s="79"/>
      <c r="C1" s="79"/>
      <c r="D1" s="79"/>
      <c r="E1" s="225" t="s">
        <v>90</v>
      </c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227"/>
    </row>
    <row r="2" spans="1:31" ht="39.75" customHeight="1" x14ac:dyDescent="0.25">
      <c r="A2" s="80"/>
      <c r="B2" s="81"/>
      <c r="C2" s="82"/>
      <c r="D2" s="82"/>
      <c r="E2" s="228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  <c r="AA2" s="229"/>
      <c r="AB2" s="229"/>
      <c r="AC2" s="229"/>
      <c r="AD2" s="229"/>
      <c r="AE2" s="230"/>
    </row>
    <row r="3" spans="1:31" ht="50.1" customHeight="1" x14ac:dyDescent="0.25">
      <c r="A3" s="83" t="s">
        <v>44</v>
      </c>
      <c r="B3" s="83"/>
      <c r="C3" s="83"/>
      <c r="D3" s="83"/>
      <c r="E3" s="84" t="s">
        <v>0</v>
      </c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6"/>
      <c r="AE3" s="87"/>
    </row>
    <row r="4" spans="1:31" s="36" customFormat="1" ht="108" customHeight="1" x14ac:dyDescent="0.25">
      <c r="A4" s="90" t="s">
        <v>1</v>
      </c>
      <c r="B4" s="90"/>
      <c r="C4" s="90"/>
      <c r="D4" s="90"/>
      <c r="E4" s="91" t="s">
        <v>45</v>
      </c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3"/>
      <c r="AE4" s="88"/>
    </row>
    <row r="5" spans="1:31" ht="50.1" customHeight="1" x14ac:dyDescent="0.25">
      <c r="A5" s="90" t="s">
        <v>2</v>
      </c>
      <c r="B5" s="90"/>
      <c r="C5" s="90"/>
      <c r="D5" s="90"/>
      <c r="E5" s="94" t="s">
        <v>52</v>
      </c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6"/>
      <c r="AE5" s="88"/>
    </row>
    <row r="6" spans="1:31" ht="50.1" customHeight="1" x14ac:dyDescent="0.25">
      <c r="A6" s="97" t="s">
        <v>3</v>
      </c>
      <c r="B6" s="98"/>
      <c r="C6" s="98"/>
      <c r="D6" s="99"/>
      <c r="E6" s="94" t="s">
        <v>47</v>
      </c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1"/>
      <c r="AE6" s="88"/>
    </row>
    <row r="7" spans="1:31" ht="50.1" customHeight="1" x14ac:dyDescent="0.25">
      <c r="A7" s="90" t="s">
        <v>4</v>
      </c>
      <c r="B7" s="90"/>
      <c r="C7" s="90"/>
      <c r="D7" s="90"/>
      <c r="E7" s="94" t="s">
        <v>5</v>
      </c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1"/>
      <c r="AE7" s="88"/>
    </row>
    <row r="8" spans="1:31" ht="56.25" customHeight="1" x14ac:dyDescent="0.25">
      <c r="A8" s="102" t="s">
        <v>6</v>
      </c>
      <c r="B8" s="103"/>
      <c r="C8" s="103"/>
      <c r="D8" s="104"/>
      <c r="E8" s="2">
        <v>44589</v>
      </c>
      <c r="F8" s="105"/>
      <c r="G8" s="106"/>
      <c r="H8" s="106"/>
      <c r="I8" s="106"/>
      <c r="J8" s="106"/>
      <c r="K8" s="107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4"/>
      <c r="AE8" s="89"/>
    </row>
    <row r="9" spans="1:31" ht="20.100000000000001" customHeight="1" x14ac:dyDescent="0.25">
      <c r="A9" s="108" t="s">
        <v>7</v>
      </c>
      <c r="B9" s="108" t="s">
        <v>46</v>
      </c>
      <c r="C9" s="111" t="s">
        <v>8</v>
      </c>
      <c r="D9" s="112"/>
      <c r="E9" s="113" t="s">
        <v>9</v>
      </c>
      <c r="F9" s="114" t="s">
        <v>10</v>
      </c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21" t="s">
        <v>11</v>
      </c>
      <c r="AE9" s="124" t="s">
        <v>12</v>
      </c>
    </row>
    <row r="10" spans="1:31" ht="20.100000000000001" customHeight="1" x14ac:dyDescent="0.25">
      <c r="A10" s="109"/>
      <c r="B10" s="109"/>
      <c r="C10" s="111"/>
      <c r="D10" s="112"/>
      <c r="E10" s="113"/>
      <c r="F10" s="115" t="s">
        <v>13</v>
      </c>
      <c r="G10" s="116"/>
      <c r="H10" s="115" t="s">
        <v>14</v>
      </c>
      <c r="I10" s="116"/>
      <c r="J10" s="115" t="s">
        <v>15</v>
      </c>
      <c r="K10" s="116"/>
      <c r="L10" s="115" t="s">
        <v>16</v>
      </c>
      <c r="M10" s="116"/>
      <c r="N10" s="115" t="s">
        <v>17</v>
      </c>
      <c r="O10" s="116"/>
      <c r="P10" s="115" t="s">
        <v>18</v>
      </c>
      <c r="Q10" s="116"/>
      <c r="R10" s="115" t="s">
        <v>19</v>
      </c>
      <c r="S10" s="116"/>
      <c r="T10" s="115" t="s">
        <v>20</v>
      </c>
      <c r="U10" s="116"/>
      <c r="V10" s="115" t="s">
        <v>21</v>
      </c>
      <c r="W10" s="116"/>
      <c r="X10" s="115" t="s">
        <v>22</v>
      </c>
      <c r="Y10" s="116"/>
      <c r="Z10" s="115" t="s">
        <v>23</v>
      </c>
      <c r="AA10" s="116"/>
      <c r="AB10" s="115" t="s">
        <v>24</v>
      </c>
      <c r="AC10" s="116"/>
      <c r="AD10" s="122"/>
      <c r="AE10" s="125"/>
    </row>
    <row r="11" spans="1:31" ht="20.100000000000001" customHeight="1" x14ac:dyDescent="0.25">
      <c r="A11" s="110"/>
      <c r="B11" s="110"/>
      <c r="C11" s="111"/>
      <c r="D11" s="112"/>
      <c r="E11" s="113"/>
      <c r="F11" s="5" t="s">
        <v>25</v>
      </c>
      <c r="G11" s="6" t="s">
        <v>26</v>
      </c>
      <c r="H11" s="5" t="s">
        <v>25</v>
      </c>
      <c r="I11" s="6" t="s">
        <v>26</v>
      </c>
      <c r="J11" s="5" t="s">
        <v>25</v>
      </c>
      <c r="K11" s="6" t="s">
        <v>26</v>
      </c>
      <c r="L11" s="5" t="s">
        <v>25</v>
      </c>
      <c r="M11" s="6" t="s">
        <v>26</v>
      </c>
      <c r="N11" s="5" t="s">
        <v>25</v>
      </c>
      <c r="O11" s="6" t="s">
        <v>26</v>
      </c>
      <c r="P11" s="5" t="s">
        <v>25</v>
      </c>
      <c r="Q11" s="6" t="s">
        <v>26</v>
      </c>
      <c r="R11" s="5" t="s">
        <v>25</v>
      </c>
      <c r="S11" s="6" t="s">
        <v>26</v>
      </c>
      <c r="T11" s="5" t="s">
        <v>25</v>
      </c>
      <c r="U11" s="6" t="s">
        <v>26</v>
      </c>
      <c r="V11" s="5" t="s">
        <v>25</v>
      </c>
      <c r="W11" s="6" t="s">
        <v>26</v>
      </c>
      <c r="X11" s="5" t="s">
        <v>25</v>
      </c>
      <c r="Y11" s="6" t="s">
        <v>26</v>
      </c>
      <c r="Z11" s="5" t="s">
        <v>25</v>
      </c>
      <c r="AA11" s="6" t="s">
        <v>26</v>
      </c>
      <c r="AB11" s="5" t="s">
        <v>25</v>
      </c>
      <c r="AC11" s="6" t="s">
        <v>26</v>
      </c>
      <c r="AD11" s="123"/>
      <c r="AE11" s="126"/>
    </row>
    <row r="12" spans="1:31" ht="57" customHeight="1" x14ac:dyDescent="0.25">
      <c r="A12" s="117" t="s">
        <v>25</v>
      </c>
      <c r="B12" s="39" t="s">
        <v>54</v>
      </c>
      <c r="C12" s="119" t="s">
        <v>56</v>
      </c>
      <c r="D12" s="120"/>
      <c r="E12" s="62" t="s">
        <v>53</v>
      </c>
      <c r="F12" s="66"/>
      <c r="G12" s="8"/>
      <c r="H12" s="71">
        <v>1</v>
      </c>
      <c r="I12" s="72"/>
      <c r="J12" s="71">
        <v>1</v>
      </c>
      <c r="K12" s="72"/>
      <c r="L12" s="71">
        <v>1</v>
      </c>
      <c r="M12" s="72"/>
      <c r="N12" s="71">
        <v>1</v>
      </c>
      <c r="O12" s="72"/>
      <c r="P12" s="71"/>
      <c r="Q12" s="72"/>
      <c r="R12" s="71"/>
      <c r="S12" s="71"/>
      <c r="T12" s="71"/>
      <c r="U12" s="72"/>
      <c r="V12" s="71"/>
      <c r="W12" s="72"/>
      <c r="X12" s="71"/>
      <c r="Y12" s="72"/>
      <c r="Z12" s="71"/>
      <c r="AA12" s="72"/>
      <c r="AB12" s="71"/>
      <c r="AC12" s="72"/>
      <c r="AD12" s="9">
        <f>IF(COUNTA(F12,H12,J12,L12,N12,P12,R12,T12,V12,X12,Z12,AB12)=0,0,COUNTA(G12,I12,K12,M12,O12,Q12,S12,U12,W12,Y12,AA12,AC12)/COUNTA(F12,H12,J12,L12,N12,P12,R12,T12,V12,X12,Z12,AB12))</f>
        <v>0</v>
      </c>
      <c r="AE12" s="10"/>
    </row>
    <row r="13" spans="1:31" ht="48" customHeight="1" x14ac:dyDescent="0.25">
      <c r="A13" s="118"/>
      <c r="B13" s="39" t="s">
        <v>67</v>
      </c>
      <c r="C13" s="75" t="s">
        <v>84</v>
      </c>
      <c r="D13" s="75"/>
      <c r="E13" s="62" t="s">
        <v>53</v>
      </c>
      <c r="F13" s="16"/>
      <c r="G13" s="17"/>
      <c r="H13" s="45"/>
      <c r="I13" s="12"/>
      <c r="J13" s="11"/>
      <c r="K13" s="12"/>
      <c r="L13" s="11">
        <v>1</v>
      </c>
      <c r="M13" s="12"/>
      <c r="N13" s="11"/>
      <c r="O13" s="12"/>
      <c r="P13" s="11"/>
      <c r="Q13" s="12"/>
      <c r="R13" s="11"/>
      <c r="S13" s="12"/>
      <c r="T13" s="73"/>
      <c r="U13" s="12"/>
      <c r="V13" s="11"/>
      <c r="W13" s="12"/>
      <c r="X13" s="11"/>
      <c r="Y13" s="12"/>
      <c r="Z13" s="11"/>
      <c r="AA13" s="12"/>
      <c r="AB13" s="11"/>
      <c r="AC13" s="12"/>
      <c r="AD13" s="13">
        <f t="shared" ref="AD13:AD32" si="0">IF(COUNTA(F13,H13,J13,L13,N13,P13,R13,T13,V13,X13,Z13,AB13)=0,0,COUNTA(G13,I13,K13,M13,O13,Q13,S13,U13,W13,Y13,AA13,AC13)/COUNTA(F13,H13,J13,L13,N13,P13,R13,T13,V13,X13,Z13,AB13))</f>
        <v>0</v>
      </c>
      <c r="AE13" s="18"/>
    </row>
    <row r="14" spans="1:31" ht="48" customHeight="1" x14ac:dyDescent="0.25">
      <c r="A14" s="63"/>
      <c r="B14" s="39" t="s">
        <v>67</v>
      </c>
      <c r="C14" s="75" t="s">
        <v>85</v>
      </c>
      <c r="D14" s="75"/>
      <c r="E14" s="65" t="s">
        <v>86</v>
      </c>
      <c r="F14" s="67"/>
      <c r="G14" s="68"/>
      <c r="H14" s="45"/>
      <c r="I14" s="12"/>
      <c r="J14" s="11"/>
      <c r="K14" s="12"/>
      <c r="L14" s="11"/>
      <c r="M14" s="12"/>
      <c r="N14" s="11"/>
      <c r="O14" s="12"/>
      <c r="P14" s="11">
        <v>1</v>
      </c>
      <c r="Q14" s="12"/>
      <c r="R14" s="11"/>
      <c r="S14" s="12"/>
      <c r="T14" s="73"/>
      <c r="U14" s="12"/>
      <c r="V14" s="11"/>
      <c r="W14" s="12"/>
      <c r="X14" s="11"/>
      <c r="Y14" s="12"/>
      <c r="Z14" s="11"/>
      <c r="AA14" s="12"/>
      <c r="AB14" s="11"/>
      <c r="AC14" s="12"/>
      <c r="AD14" s="69"/>
      <c r="AE14" s="70"/>
    </row>
    <row r="15" spans="1:31" ht="47.25" customHeight="1" x14ac:dyDescent="0.25">
      <c r="A15" s="129" t="s">
        <v>27</v>
      </c>
      <c r="B15" s="39" t="s">
        <v>54</v>
      </c>
      <c r="C15" s="138" t="s">
        <v>55</v>
      </c>
      <c r="D15" s="139"/>
      <c r="E15" s="62" t="s">
        <v>53</v>
      </c>
      <c r="F15" s="7"/>
      <c r="G15" s="8"/>
      <c r="H15" s="25"/>
      <c r="I15" s="26"/>
      <c r="J15" s="25">
        <v>1</v>
      </c>
      <c r="K15" s="26"/>
      <c r="L15" s="25"/>
      <c r="M15" s="26"/>
      <c r="N15" s="25"/>
      <c r="O15" s="26"/>
      <c r="P15" s="25"/>
      <c r="Q15" s="26"/>
      <c r="R15" s="25"/>
      <c r="S15" s="26"/>
      <c r="T15" s="25"/>
      <c r="U15" s="26"/>
      <c r="V15" s="25"/>
      <c r="W15" s="26"/>
      <c r="X15" s="25"/>
      <c r="Y15" s="26"/>
      <c r="Z15" s="25"/>
      <c r="AA15" s="26"/>
      <c r="AB15" s="25"/>
      <c r="AC15" s="26"/>
      <c r="AD15" s="19">
        <f t="shared" si="0"/>
        <v>0</v>
      </c>
      <c r="AE15" s="20"/>
    </row>
    <row r="16" spans="1:31" ht="67.5" customHeight="1" x14ac:dyDescent="0.25">
      <c r="A16" s="130"/>
      <c r="B16" s="39" t="s">
        <v>54</v>
      </c>
      <c r="C16" s="140" t="s">
        <v>87</v>
      </c>
      <c r="D16" s="141"/>
      <c r="E16" s="62" t="s">
        <v>53</v>
      </c>
      <c r="F16" s="11"/>
      <c r="G16" s="12"/>
      <c r="H16" s="11"/>
      <c r="I16" s="12"/>
      <c r="J16" s="25">
        <v>1</v>
      </c>
      <c r="K16" s="12"/>
      <c r="L16" s="11"/>
      <c r="M16" s="12"/>
      <c r="N16" s="11"/>
      <c r="O16" s="12"/>
      <c r="P16" s="11"/>
      <c r="Q16" s="12"/>
      <c r="R16" s="11"/>
      <c r="S16" s="12"/>
      <c r="T16" s="11"/>
      <c r="U16" s="12"/>
      <c r="V16" s="11"/>
      <c r="W16" s="12"/>
      <c r="X16" s="11"/>
      <c r="Y16" s="12"/>
      <c r="Z16" s="11"/>
      <c r="AA16" s="12"/>
      <c r="AB16" s="11"/>
      <c r="AC16" s="12"/>
      <c r="AD16" s="21">
        <f t="shared" si="0"/>
        <v>0</v>
      </c>
      <c r="AE16" s="22"/>
    </row>
    <row r="17" spans="1:31" ht="67.5" customHeight="1" x14ac:dyDescent="0.25">
      <c r="A17" s="130"/>
      <c r="B17" s="39" t="s">
        <v>54</v>
      </c>
      <c r="C17" s="140" t="s">
        <v>57</v>
      </c>
      <c r="D17" s="141"/>
      <c r="E17" s="62" t="s">
        <v>53</v>
      </c>
      <c r="F17" s="11"/>
      <c r="G17" s="12"/>
      <c r="H17" s="11"/>
      <c r="I17" s="12"/>
      <c r="J17" s="11"/>
      <c r="K17" s="12"/>
      <c r="L17" s="11"/>
      <c r="M17" s="12"/>
      <c r="N17" s="11">
        <v>1</v>
      </c>
      <c r="O17" s="12"/>
      <c r="P17" s="11"/>
      <c r="Q17" s="12"/>
      <c r="R17" s="11"/>
      <c r="S17" s="12"/>
      <c r="T17" s="11"/>
      <c r="U17" s="12"/>
      <c r="V17" s="11"/>
      <c r="W17" s="12"/>
      <c r="X17" s="11"/>
      <c r="Y17" s="12"/>
      <c r="Z17" s="11"/>
      <c r="AA17" s="12"/>
      <c r="AB17" s="11"/>
      <c r="AC17" s="12"/>
      <c r="AD17" s="21">
        <f t="shared" si="0"/>
        <v>0</v>
      </c>
      <c r="AE17" s="22"/>
    </row>
    <row r="18" spans="1:31" ht="67.5" customHeight="1" x14ac:dyDescent="0.25">
      <c r="A18" s="130"/>
      <c r="B18" s="39" t="s">
        <v>54</v>
      </c>
      <c r="C18" s="140" t="s">
        <v>78</v>
      </c>
      <c r="D18" s="141"/>
      <c r="E18" s="14" t="s">
        <v>77</v>
      </c>
      <c r="F18" s="11"/>
      <c r="G18" s="12"/>
      <c r="H18" s="11">
        <v>1</v>
      </c>
      <c r="I18" s="12"/>
      <c r="J18" s="11"/>
      <c r="K18" s="12"/>
      <c r="L18" s="11"/>
      <c r="M18" s="12"/>
      <c r="N18" s="11"/>
      <c r="O18" s="12"/>
      <c r="P18" s="45"/>
      <c r="Q18" s="47"/>
      <c r="R18" s="45"/>
      <c r="S18" s="47"/>
      <c r="T18" s="45"/>
      <c r="U18" s="47"/>
      <c r="V18" s="45"/>
      <c r="W18" s="47"/>
      <c r="X18" s="45"/>
      <c r="Y18" s="47"/>
      <c r="Z18" s="45"/>
      <c r="AA18" s="47"/>
      <c r="AB18" s="45"/>
      <c r="AC18" s="12"/>
      <c r="AD18" s="21">
        <f t="shared" si="0"/>
        <v>0</v>
      </c>
      <c r="AE18" s="22"/>
    </row>
    <row r="19" spans="1:31" ht="67.5" customHeight="1" x14ac:dyDescent="0.25">
      <c r="A19" s="130"/>
      <c r="B19" s="39" t="s">
        <v>54</v>
      </c>
      <c r="C19" s="140" t="s">
        <v>79</v>
      </c>
      <c r="D19" s="141"/>
      <c r="E19" s="14" t="s">
        <v>81</v>
      </c>
      <c r="F19" s="11"/>
      <c r="G19" s="12"/>
      <c r="H19" s="11"/>
      <c r="I19" s="12"/>
      <c r="J19" s="11"/>
      <c r="K19" s="12"/>
      <c r="L19" s="11"/>
      <c r="M19" s="12"/>
      <c r="N19" s="11">
        <v>1</v>
      </c>
      <c r="O19" s="12"/>
      <c r="P19" s="45"/>
      <c r="Q19" s="47"/>
      <c r="R19" s="45"/>
      <c r="S19" s="47"/>
      <c r="T19" s="11">
        <v>1</v>
      </c>
      <c r="U19" s="47"/>
      <c r="V19" s="45"/>
      <c r="W19" s="47"/>
      <c r="X19" s="45"/>
      <c r="Y19" s="47"/>
      <c r="Z19" s="11">
        <v>1</v>
      </c>
      <c r="AA19" s="47"/>
      <c r="AB19" s="45"/>
      <c r="AC19" s="12"/>
      <c r="AD19" s="21"/>
      <c r="AE19" s="22"/>
    </row>
    <row r="20" spans="1:31" ht="68.25" customHeight="1" x14ac:dyDescent="0.25">
      <c r="A20" s="130"/>
      <c r="B20" s="39" t="s">
        <v>59</v>
      </c>
      <c r="C20" s="140" t="s">
        <v>80</v>
      </c>
      <c r="D20" s="141"/>
      <c r="E20" s="14" t="s">
        <v>77</v>
      </c>
      <c r="F20" s="11"/>
      <c r="G20" s="12"/>
      <c r="H20" s="11"/>
      <c r="I20" s="12"/>
      <c r="J20" s="11"/>
      <c r="K20" s="12"/>
      <c r="L20" s="11">
        <v>1</v>
      </c>
      <c r="M20" s="12"/>
      <c r="N20" s="11"/>
      <c r="O20" s="12"/>
      <c r="P20" s="11"/>
      <c r="Q20" s="12"/>
      <c r="R20" s="11"/>
      <c r="S20" s="12"/>
      <c r="T20" s="11"/>
      <c r="U20" s="12"/>
      <c r="V20" s="11"/>
      <c r="W20" s="12"/>
      <c r="X20" s="11"/>
      <c r="Y20" s="12"/>
      <c r="Z20" s="11"/>
      <c r="AA20" s="12"/>
      <c r="AB20" s="11"/>
      <c r="AC20" s="12"/>
      <c r="AD20" s="21">
        <f t="shared" si="0"/>
        <v>0</v>
      </c>
      <c r="AE20" s="15"/>
    </row>
    <row r="21" spans="1:31" ht="68.25" customHeight="1" x14ac:dyDescent="0.25">
      <c r="A21" s="130"/>
      <c r="B21" s="39" t="s">
        <v>59</v>
      </c>
      <c r="C21" s="142" t="s">
        <v>82</v>
      </c>
      <c r="D21" s="143"/>
      <c r="E21" s="14" t="s">
        <v>77</v>
      </c>
      <c r="F21" s="11"/>
      <c r="G21" s="12"/>
      <c r="H21" s="11"/>
      <c r="I21" s="12"/>
      <c r="J21" s="11"/>
      <c r="K21" s="12"/>
      <c r="L21" s="11"/>
      <c r="M21" s="12"/>
      <c r="N21" s="11">
        <v>1</v>
      </c>
      <c r="O21" s="12"/>
      <c r="P21" s="11"/>
      <c r="Q21" s="12"/>
      <c r="R21" s="11"/>
      <c r="S21" s="12"/>
      <c r="T21" s="11">
        <v>1</v>
      </c>
      <c r="U21" s="12"/>
      <c r="V21" s="11"/>
      <c r="W21" s="12"/>
      <c r="X21" s="11"/>
      <c r="Y21" s="12"/>
      <c r="Z21" s="11">
        <v>1</v>
      </c>
      <c r="AA21" s="12"/>
      <c r="AB21" s="11"/>
      <c r="AC21" s="12"/>
      <c r="AD21" s="21"/>
      <c r="AE21" s="15"/>
    </row>
    <row r="22" spans="1:31" ht="58.5" customHeight="1" x14ac:dyDescent="0.25">
      <c r="A22" s="130"/>
      <c r="B22" s="39" t="s">
        <v>65</v>
      </c>
      <c r="C22" s="75" t="s">
        <v>83</v>
      </c>
      <c r="D22" s="75"/>
      <c r="E22" s="60" t="s">
        <v>60</v>
      </c>
      <c r="F22" s="11"/>
      <c r="G22" s="12"/>
      <c r="H22" s="11">
        <v>1</v>
      </c>
      <c r="I22" s="12"/>
      <c r="J22" s="11"/>
      <c r="K22" s="12"/>
      <c r="L22" s="11"/>
      <c r="M22" s="12"/>
      <c r="N22" s="11"/>
      <c r="O22" s="12"/>
      <c r="P22" s="11"/>
      <c r="Q22" s="12"/>
      <c r="R22" s="11"/>
      <c r="S22" s="12"/>
      <c r="T22" s="11"/>
      <c r="U22" s="12"/>
      <c r="V22" s="11"/>
      <c r="W22" s="12"/>
      <c r="X22" s="11"/>
      <c r="Y22" s="12"/>
      <c r="Z22" s="11"/>
      <c r="AA22" s="12"/>
      <c r="AB22" s="11"/>
      <c r="AC22" s="12"/>
      <c r="AD22" s="21">
        <f t="shared" si="0"/>
        <v>0</v>
      </c>
      <c r="AE22" s="15"/>
    </row>
    <row r="23" spans="1:31" ht="58.5" customHeight="1" x14ac:dyDescent="0.25">
      <c r="A23" s="130"/>
      <c r="B23" s="39" t="s">
        <v>59</v>
      </c>
      <c r="C23" s="131" t="s">
        <v>61</v>
      </c>
      <c r="D23" s="132"/>
      <c r="E23" s="60" t="s">
        <v>60</v>
      </c>
      <c r="F23" s="11"/>
      <c r="G23" s="12"/>
      <c r="H23" s="11"/>
      <c r="I23" s="12"/>
      <c r="J23" s="11">
        <v>1</v>
      </c>
      <c r="K23" s="12"/>
      <c r="L23" s="11"/>
      <c r="M23" s="12"/>
      <c r="N23" s="11"/>
      <c r="O23" s="12"/>
      <c r="P23" s="11"/>
      <c r="Q23" s="12"/>
      <c r="R23" s="11"/>
      <c r="S23" s="12"/>
      <c r="T23" s="45"/>
      <c r="U23" s="12"/>
      <c r="V23" s="11"/>
      <c r="W23" s="12"/>
      <c r="X23" s="11"/>
      <c r="Y23" s="12"/>
      <c r="Z23" s="11"/>
      <c r="AA23" s="12"/>
      <c r="AB23" s="11"/>
      <c r="AC23" s="12"/>
      <c r="AD23" s="21">
        <f>IF(COUNTA(F23,H23,J23,L23,N23,P23,R23,T23,V23,X23,Z23,AB23)=0,0,COUNTA(G23,I23,K23,M23,O23,Q23,S23,U23,W23,Y23,AA23,AC23)/COUNTA(F23,H23,J23,L23,N23,P23,R23,T23,V23,X23,Z23,AB23))</f>
        <v>0</v>
      </c>
      <c r="AE23" s="15"/>
    </row>
    <row r="24" spans="1:31" ht="60" customHeight="1" x14ac:dyDescent="0.25">
      <c r="A24" s="130"/>
      <c r="B24" s="39" t="s">
        <v>59</v>
      </c>
      <c r="C24" s="133" t="s">
        <v>62</v>
      </c>
      <c r="D24" s="134"/>
      <c r="E24" s="62" t="s">
        <v>53</v>
      </c>
      <c r="F24" s="23"/>
      <c r="G24" s="24"/>
      <c r="H24" s="23"/>
      <c r="I24" s="24"/>
      <c r="J24" s="23">
        <v>1</v>
      </c>
      <c r="K24" s="24"/>
      <c r="L24" s="23"/>
      <c r="M24" s="24"/>
      <c r="N24" s="23"/>
      <c r="O24" s="24"/>
      <c r="P24" s="23"/>
      <c r="Q24" s="24"/>
      <c r="R24" s="23"/>
      <c r="S24" s="24"/>
      <c r="T24" s="23"/>
      <c r="U24" s="24"/>
      <c r="V24" s="23"/>
      <c r="W24" s="24"/>
      <c r="X24" s="23"/>
      <c r="Y24" s="24"/>
      <c r="Z24" s="23"/>
      <c r="AA24" s="24"/>
      <c r="AB24" s="23"/>
      <c r="AC24" s="24"/>
      <c r="AD24" s="21">
        <f t="shared" si="0"/>
        <v>0</v>
      </c>
      <c r="AE24" s="15"/>
    </row>
    <row r="25" spans="1:31" ht="52.5" customHeight="1" x14ac:dyDescent="0.25">
      <c r="A25" s="130"/>
      <c r="B25" s="39" t="s">
        <v>74</v>
      </c>
      <c r="C25" s="131" t="s">
        <v>66</v>
      </c>
      <c r="D25" s="135"/>
      <c r="E25" s="62" t="s">
        <v>53</v>
      </c>
      <c r="F25" s="23"/>
      <c r="G25" s="24"/>
      <c r="H25" s="23"/>
      <c r="I25" s="24"/>
      <c r="J25" s="23"/>
      <c r="K25" s="24"/>
      <c r="L25" s="23">
        <v>1</v>
      </c>
      <c r="M25" s="24"/>
      <c r="N25" s="23"/>
      <c r="O25" s="24"/>
      <c r="P25" s="23"/>
      <c r="Q25" s="24"/>
      <c r="R25" s="46"/>
      <c r="S25" s="24"/>
      <c r="T25" s="23">
        <v>1</v>
      </c>
      <c r="U25" s="24"/>
      <c r="V25" s="23"/>
      <c r="W25" s="24"/>
      <c r="X25" s="23"/>
      <c r="Y25" s="24"/>
      <c r="Z25" s="23">
        <v>1</v>
      </c>
      <c r="AA25" s="24"/>
      <c r="AB25" s="23"/>
      <c r="AC25" s="24"/>
      <c r="AD25" s="21">
        <f t="shared" si="0"/>
        <v>0</v>
      </c>
      <c r="AE25" s="15"/>
    </row>
    <row r="26" spans="1:31" ht="39.75" customHeight="1" x14ac:dyDescent="0.25">
      <c r="A26" s="130"/>
      <c r="B26" s="39" t="s">
        <v>63</v>
      </c>
      <c r="C26" s="133" t="s">
        <v>64</v>
      </c>
      <c r="D26" s="134"/>
      <c r="E26" s="62" t="s">
        <v>53</v>
      </c>
      <c r="F26" s="23"/>
      <c r="G26" s="24"/>
      <c r="H26" s="23"/>
      <c r="I26" s="24"/>
      <c r="J26" s="23"/>
      <c r="K26" s="24"/>
      <c r="L26" s="23"/>
      <c r="M26" s="24"/>
      <c r="N26" s="23"/>
      <c r="O26" s="24"/>
      <c r="P26" s="23"/>
      <c r="Q26" s="24"/>
      <c r="R26" s="23">
        <v>1</v>
      </c>
      <c r="S26" s="24"/>
      <c r="T26" s="23"/>
      <c r="U26" s="24"/>
      <c r="V26" s="23"/>
      <c r="W26" s="24"/>
      <c r="X26" s="23"/>
      <c r="Y26" s="24"/>
      <c r="Z26" s="23"/>
      <c r="AA26" s="24"/>
      <c r="AB26" s="23"/>
      <c r="AC26" s="24"/>
      <c r="AD26" s="21">
        <f t="shared" si="0"/>
        <v>0</v>
      </c>
      <c r="AE26" s="15"/>
    </row>
    <row r="27" spans="1:31" ht="45.75" customHeight="1" x14ac:dyDescent="0.25">
      <c r="A27" s="130"/>
      <c r="B27" s="39" t="s">
        <v>67</v>
      </c>
      <c r="C27" s="136" t="s">
        <v>70</v>
      </c>
      <c r="D27" s="137"/>
      <c r="E27" s="14" t="s">
        <v>58</v>
      </c>
      <c r="F27" s="23"/>
      <c r="G27" s="24"/>
      <c r="H27" s="23"/>
      <c r="I27" s="24"/>
      <c r="J27" s="23"/>
      <c r="K27" s="24"/>
      <c r="L27" s="23"/>
      <c r="M27" s="24"/>
      <c r="N27" s="23"/>
      <c r="O27" s="24"/>
      <c r="P27" s="23"/>
      <c r="Q27" s="24"/>
      <c r="R27" s="23"/>
      <c r="S27" s="24"/>
      <c r="T27" s="23"/>
      <c r="U27" s="24"/>
      <c r="V27" s="23">
        <v>1</v>
      </c>
      <c r="W27" s="24"/>
      <c r="X27" s="23"/>
      <c r="Y27" s="24"/>
      <c r="Z27" s="23"/>
      <c r="AA27" s="24"/>
      <c r="AB27" s="23"/>
      <c r="AC27" s="24"/>
      <c r="AD27" s="21">
        <f t="shared" si="0"/>
        <v>0</v>
      </c>
      <c r="AE27" s="22"/>
    </row>
    <row r="28" spans="1:31" ht="57" customHeight="1" x14ac:dyDescent="0.25">
      <c r="A28" s="42"/>
      <c r="B28" s="39" t="s">
        <v>67</v>
      </c>
      <c r="C28" s="127" t="s">
        <v>68</v>
      </c>
      <c r="D28" s="128"/>
      <c r="E28" s="62" t="s">
        <v>53</v>
      </c>
      <c r="F28" s="48"/>
      <c r="G28" s="49"/>
      <c r="H28" s="48"/>
      <c r="I28" s="49"/>
      <c r="J28" s="48"/>
      <c r="K28" s="49"/>
      <c r="L28" s="48"/>
      <c r="M28" s="49"/>
      <c r="N28" s="48"/>
      <c r="O28" s="49"/>
      <c r="P28" s="48">
        <v>1</v>
      </c>
      <c r="Q28" s="49"/>
      <c r="R28" s="48"/>
      <c r="S28" s="49"/>
      <c r="T28" s="48"/>
      <c r="U28" s="49"/>
      <c r="V28" s="48"/>
      <c r="W28" s="49"/>
      <c r="X28" s="48"/>
      <c r="Y28" s="49"/>
      <c r="Z28" s="48"/>
      <c r="AA28" s="49"/>
      <c r="AB28" s="48"/>
      <c r="AC28" s="49"/>
      <c r="AD28" s="21">
        <f t="shared" si="0"/>
        <v>0</v>
      </c>
      <c r="AE28" s="50"/>
    </row>
    <row r="29" spans="1:31" ht="57" customHeight="1" x14ac:dyDescent="0.25">
      <c r="A29" s="61"/>
      <c r="B29" s="39" t="s">
        <v>69</v>
      </c>
      <c r="C29" s="127" t="s">
        <v>71</v>
      </c>
      <c r="D29" s="128"/>
      <c r="E29" s="14" t="s">
        <v>58</v>
      </c>
      <c r="F29" s="48"/>
      <c r="G29" s="49"/>
      <c r="H29" s="48"/>
      <c r="I29" s="49"/>
      <c r="J29" s="48"/>
      <c r="K29" s="49"/>
      <c r="L29" s="48"/>
      <c r="M29" s="49"/>
      <c r="N29" s="48">
        <v>1</v>
      </c>
      <c r="O29" s="49"/>
      <c r="P29" s="48"/>
      <c r="Q29" s="49"/>
      <c r="R29" s="48"/>
      <c r="S29" s="49"/>
      <c r="T29" s="48"/>
      <c r="U29" s="49"/>
      <c r="V29" s="48"/>
      <c r="W29" s="49"/>
      <c r="X29" s="48"/>
      <c r="Y29" s="49"/>
      <c r="Z29" s="48"/>
      <c r="AA29" s="49"/>
      <c r="AB29" s="48"/>
      <c r="AC29" s="49"/>
      <c r="AD29" s="21">
        <f t="shared" si="0"/>
        <v>0</v>
      </c>
      <c r="AE29" s="50"/>
    </row>
    <row r="30" spans="1:31" ht="57" customHeight="1" x14ac:dyDescent="0.25">
      <c r="A30" s="61"/>
      <c r="B30" s="39" t="s">
        <v>69</v>
      </c>
      <c r="C30" s="127" t="s">
        <v>72</v>
      </c>
      <c r="D30" s="128"/>
      <c r="E30" s="14" t="s">
        <v>58</v>
      </c>
      <c r="F30" s="48"/>
      <c r="G30" s="49"/>
      <c r="H30" s="48"/>
      <c r="I30" s="49"/>
      <c r="J30" s="48"/>
      <c r="K30" s="49"/>
      <c r="L30" s="48"/>
      <c r="M30" s="49"/>
      <c r="N30" s="48"/>
      <c r="O30" s="49"/>
      <c r="P30" s="48"/>
      <c r="Q30" s="49"/>
      <c r="R30" s="48"/>
      <c r="S30" s="49"/>
      <c r="T30" s="48"/>
      <c r="U30" s="49"/>
      <c r="V30" s="48"/>
      <c r="W30" s="49"/>
      <c r="X30" s="48"/>
      <c r="Y30" s="49"/>
      <c r="Z30" s="48">
        <v>1</v>
      </c>
      <c r="AA30" s="49"/>
      <c r="AB30" s="48"/>
      <c r="AC30" s="49"/>
      <c r="AD30" s="21">
        <f t="shared" si="0"/>
        <v>0</v>
      </c>
      <c r="AE30" s="50"/>
    </row>
    <row r="31" spans="1:31" ht="57" customHeight="1" x14ac:dyDescent="0.25">
      <c r="A31" s="42"/>
      <c r="B31" s="39" t="s">
        <v>69</v>
      </c>
      <c r="C31" s="153" t="s">
        <v>73</v>
      </c>
      <c r="D31" s="154"/>
      <c r="E31" s="14" t="s">
        <v>58</v>
      </c>
      <c r="F31" s="48"/>
      <c r="G31" s="49"/>
      <c r="H31" s="48">
        <v>1</v>
      </c>
      <c r="I31" s="49"/>
      <c r="J31" s="48"/>
      <c r="K31" s="49"/>
      <c r="L31" s="48"/>
      <c r="M31" s="49"/>
      <c r="N31" s="48"/>
      <c r="O31" s="49"/>
      <c r="P31" s="48"/>
      <c r="Q31" s="49"/>
      <c r="R31" s="48"/>
      <c r="S31" s="49"/>
      <c r="T31" s="48"/>
      <c r="U31" s="49"/>
      <c r="V31" s="48"/>
      <c r="W31" s="49"/>
      <c r="X31" s="48"/>
      <c r="Y31" s="49"/>
      <c r="Z31" s="48"/>
      <c r="AA31" s="49"/>
      <c r="AB31" s="48"/>
      <c r="AC31" s="49"/>
      <c r="AD31" s="21">
        <f t="shared" si="0"/>
        <v>0</v>
      </c>
      <c r="AE31" s="50"/>
    </row>
    <row r="32" spans="1:31" ht="45" customHeight="1" x14ac:dyDescent="0.25">
      <c r="A32" s="59" t="s">
        <v>75</v>
      </c>
      <c r="B32" s="39" t="s">
        <v>74</v>
      </c>
      <c r="C32" s="76" t="s">
        <v>76</v>
      </c>
      <c r="D32" s="77"/>
      <c r="E32" s="62" t="s">
        <v>53</v>
      </c>
      <c r="F32" s="48"/>
      <c r="G32" s="49"/>
      <c r="H32" s="48">
        <v>1</v>
      </c>
      <c r="I32" s="49"/>
      <c r="J32" s="48">
        <v>1</v>
      </c>
      <c r="K32" s="49"/>
      <c r="L32" s="48">
        <v>1</v>
      </c>
      <c r="M32" s="49"/>
      <c r="N32" s="48">
        <v>1</v>
      </c>
      <c r="O32" s="49"/>
      <c r="P32" s="48">
        <v>1</v>
      </c>
      <c r="Q32" s="49"/>
      <c r="R32" s="48">
        <v>1</v>
      </c>
      <c r="S32" s="49"/>
      <c r="T32" s="48">
        <v>1</v>
      </c>
      <c r="U32" s="49"/>
      <c r="V32" s="48">
        <v>1</v>
      </c>
      <c r="W32" s="49"/>
      <c r="X32" s="48"/>
      <c r="Y32" s="49"/>
      <c r="Z32" s="48">
        <v>1</v>
      </c>
      <c r="AA32" s="49"/>
      <c r="AB32" s="48">
        <v>1</v>
      </c>
      <c r="AC32" s="49"/>
      <c r="AD32" s="37">
        <f t="shared" si="0"/>
        <v>0</v>
      </c>
      <c r="AE32" s="10"/>
    </row>
    <row r="33" spans="1:31" ht="45" customHeight="1" x14ac:dyDescent="0.25">
      <c r="A33" s="74"/>
      <c r="B33" s="39" t="s">
        <v>74</v>
      </c>
      <c r="C33" s="76" t="s">
        <v>88</v>
      </c>
      <c r="D33" s="77"/>
      <c r="E33" s="64" t="s">
        <v>53</v>
      </c>
      <c r="F33" s="48"/>
      <c r="G33" s="49"/>
      <c r="H33" s="48"/>
      <c r="I33" s="49"/>
      <c r="J33" s="48"/>
      <c r="K33" s="49"/>
      <c r="L33" s="48"/>
      <c r="M33" s="49"/>
      <c r="N33" s="48"/>
      <c r="O33" s="49"/>
      <c r="P33" s="48"/>
      <c r="Q33" s="49"/>
      <c r="R33" s="48"/>
      <c r="S33" s="49"/>
      <c r="T33" s="48"/>
      <c r="U33" s="49"/>
      <c r="V33" s="48"/>
      <c r="W33" s="49"/>
      <c r="X33" s="48"/>
      <c r="Y33" s="49"/>
      <c r="Z33" s="48">
        <v>1</v>
      </c>
      <c r="AA33" s="49"/>
      <c r="AB33" s="48"/>
      <c r="AC33" s="49"/>
      <c r="AD33" s="37"/>
      <c r="AE33" s="27"/>
    </row>
    <row r="34" spans="1:31" ht="39.75" customHeight="1" x14ac:dyDescent="0.25">
      <c r="A34" s="35" t="s">
        <v>28</v>
      </c>
      <c r="B34" s="39" t="s">
        <v>74</v>
      </c>
      <c r="C34" s="155" t="s">
        <v>89</v>
      </c>
      <c r="D34" s="156"/>
      <c r="E34" s="65" t="s">
        <v>86</v>
      </c>
      <c r="F34" s="25"/>
      <c r="G34" s="26"/>
      <c r="H34" s="25"/>
      <c r="I34" s="26"/>
      <c r="J34" s="25"/>
      <c r="K34" s="26"/>
      <c r="L34" s="25"/>
      <c r="M34" s="26"/>
      <c r="N34" s="25"/>
      <c r="O34" s="26"/>
      <c r="P34" s="48"/>
      <c r="Q34" s="49"/>
      <c r="R34" s="48"/>
      <c r="S34" s="49"/>
      <c r="T34" s="48"/>
      <c r="U34" s="49"/>
      <c r="V34" s="48"/>
      <c r="W34" s="49"/>
      <c r="X34" s="48"/>
      <c r="Y34" s="49"/>
      <c r="Z34" s="48"/>
      <c r="AA34" s="49"/>
      <c r="AB34" s="48">
        <v>1</v>
      </c>
      <c r="AC34" s="49"/>
      <c r="AD34" s="38">
        <f>IF(COUNTA(F34,H34,J34,L34,N34,P34,R34,T34,V34,X34,Z34,AB34)=0,0,COUNTA(G34,I34,K34,M34,O34,Q34,S34,U34,W34,Y34,AA34,AC34)/COUNTA(F34,H34,J34,L34,N34,P34,R34,T34,V34,X34,Z34,AB34))</f>
        <v>0</v>
      </c>
      <c r="AE34" s="27"/>
    </row>
    <row r="35" spans="1:31" ht="35.1" customHeight="1" x14ac:dyDescent="0.25">
      <c r="A35" s="157"/>
      <c r="B35" s="158"/>
      <c r="C35" s="158"/>
      <c r="D35" s="158"/>
      <c r="E35" s="159"/>
      <c r="F35" s="28">
        <f t="shared" ref="F35:AC35" si="1">SUM(F12:F34)</f>
        <v>0</v>
      </c>
      <c r="G35" s="43">
        <f t="shared" si="1"/>
        <v>0</v>
      </c>
      <c r="H35" s="28">
        <f t="shared" si="1"/>
        <v>5</v>
      </c>
      <c r="I35" s="40">
        <f t="shared" si="1"/>
        <v>0</v>
      </c>
      <c r="J35" s="28">
        <f t="shared" si="1"/>
        <v>6</v>
      </c>
      <c r="K35" s="40">
        <f t="shared" si="1"/>
        <v>0</v>
      </c>
      <c r="L35" s="28">
        <f t="shared" si="1"/>
        <v>5</v>
      </c>
      <c r="M35" s="40">
        <f t="shared" si="1"/>
        <v>0</v>
      </c>
      <c r="N35" s="28">
        <f t="shared" si="1"/>
        <v>6</v>
      </c>
      <c r="O35" s="40">
        <f t="shared" si="1"/>
        <v>0</v>
      </c>
      <c r="P35" s="28">
        <f t="shared" si="1"/>
        <v>3</v>
      </c>
      <c r="Q35" s="40">
        <f t="shared" si="1"/>
        <v>0</v>
      </c>
      <c r="R35" s="28">
        <f t="shared" si="1"/>
        <v>2</v>
      </c>
      <c r="S35" s="40">
        <f t="shared" si="1"/>
        <v>0</v>
      </c>
      <c r="T35" s="28">
        <f t="shared" si="1"/>
        <v>4</v>
      </c>
      <c r="U35" s="40">
        <f t="shared" si="1"/>
        <v>0</v>
      </c>
      <c r="V35" s="28">
        <f t="shared" si="1"/>
        <v>2</v>
      </c>
      <c r="W35" s="40">
        <f t="shared" si="1"/>
        <v>0</v>
      </c>
      <c r="X35" s="28">
        <f t="shared" si="1"/>
        <v>0</v>
      </c>
      <c r="Y35" s="40">
        <f t="shared" si="1"/>
        <v>0</v>
      </c>
      <c r="Z35" s="28">
        <f t="shared" si="1"/>
        <v>6</v>
      </c>
      <c r="AA35" s="40">
        <f t="shared" si="1"/>
        <v>0</v>
      </c>
      <c r="AB35" s="28">
        <f t="shared" si="1"/>
        <v>2</v>
      </c>
      <c r="AC35" s="40">
        <f t="shared" si="1"/>
        <v>0</v>
      </c>
      <c r="AD35" s="144" t="s">
        <v>29</v>
      </c>
      <c r="AE35" s="145"/>
    </row>
    <row r="36" spans="1:31" ht="35.1" customHeight="1" x14ac:dyDescent="0.25">
      <c r="A36" s="148" t="s">
        <v>30</v>
      </c>
      <c r="B36" s="149"/>
      <c r="C36" s="149"/>
      <c r="D36" s="149"/>
      <c r="E36" s="150"/>
      <c r="F36" s="151">
        <f>+F35</f>
        <v>0</v>
      </c>
      <c r="G36" s="152"/>
      <c r="H36" s="151">
        <f>+H35+F36</f>
        <v>5</v>
      </c>
      <c r="I36" s="152"/>
      <c r="J36" s="151">
        <f>+J35+H36</f>
        <v>11</v>
      </c>
      <c r="K36" s="152"/>
      <c r="L36" s="151">
        <f>+L35+J36</f>
        <v>16</v>
      </c>
      <c r="M36" s="152"/>
      <c r="N36" s="151">
        <f>+N35+L36</f>
        <v>22</v>
      </c>
      <c r="O36" s="152"/>
      <c r="P36" s="151">
        <f>+P35+N36</f>
        <v>25</v>
      </c>
      <c r="Q36" s="152"/>
      <c r="R36" s="151">
        <f>+R35+P36</f>
        <v>27</v>
      </c>
      <c r="S36" s="152"/>
      <c r="T36" s="151">
        <f>+T35+R36</f>
        <v>31</v>
      </c>
      <c r="U36" s="152"/>
      <c r="V36" s="151">
        <f>+V35+T36</f>
        <v>33</v>
      </c>
      <c r="W36" s="152"/>
      <c r="X36" s="151">
        <f>+X35+V36</f>
        <v>33</v>
      </c>
      <c r="Y36" s="152"/>
      <c r="Z36" s="151">
        <f>+Z35+X36</f>
        <v>39</v>
      </c>
      <c r="AA36" s="152"/>
      <c r="AB36" s="151">
        <f>+AB35+Z36</f>
        <v>41</v>
      </c>
      <c r="AC36" s="152"/>
      <c r="AD36" s="146"/>
      <c r="AE36" s="147"/>
    </row>
    <row r="37" spans="1:31" ht="35.1" customHeight="1" x14ac:dyDescent="0.25">
      <c r="A37" s="148" t="s">
        <v>49</v>
      </c>
      <c r="B37" s="149"/>
      <c r="C37" s="149"/>
      <c r="D37" s="149"/>
      <c r="E37" s="150"/>
      <c r="F37" s="160">
        <f>+F36/$AB$36</f>
        <v>0</v>
      </c>
      <c r="G37" s="161"/>
      <c r="H37" s="160">
        <f t="shared" ref="H37" si="2">+H36/$AB$36</f>
        <v>0.12195121951219512</v>
      </c>
      <c r="I37" s="161"/>
      <c r="J37" s="160">
        <f t="shared" ref="J37" si="3">+J36/$AB$36</f>
        <v>0.26829268292682928</v>
      </c>
      <c r="K37" s="161"/>
      <c r="L37" s="160">
        <f t="shared" ref="L37" si="4">+L36/$AB$36</f>
        <v>0.3902439024390244</v>
      </c>
      <c r="M37" s="161"/>
      <c r="N37" s="160">
        <f t="shared" ref="N37" si="5">+N36/$AB$36</f>
        <v>0.53658536585365857</v>
      </c>
      <c r="O37" s="161"/>
      <c r="P37" s="160">
        <f t="shared" ref="P37" si="6">+P36/$AB$36</f>
        <v>0.6097560975609756</v>
      </c>
      <c r="Q37" s="161"/>
      <c r="R37" s="160">
        <f t="shared" ref="R37" si="7">+R36/$AB$36</f>
        <v>0.65853658536585369</v>
      </c>
      <c r="S37" s="161"/>
      <c r="T37" s="160">
        <f t="shared" ref="T37" si="8">+T36/$AB$36</f>
        <v>0.75609756097560976</v>
      </c>
      <c r="U37" s="161"/>
      <c r="V37" s="160">
        <f t="shared" ref="V37" si="9">+V36/$AB$36</f>
        <v>0.80487804878048785</v>
      </c>
      <c r="W37" s="161"/>
      <c r="X37" s="160">
        <f t="shared" ref="X37" si="10">+X36/$AB$36</f>
        <v>0.80487804878048785</v>
      </c>
      <c r="Y37" s="161"/>
      <c r="Z37" s="160">
        <f t="shared" ref="Z37" si="11">+Z36/$AB$36</f>
        <v>0.95121951219512191</v>
      </c>
      <c r="AA37" s="161"/>
      <c r="AB37" s="160">
        <f t="shared" ref="AB37" si="12">+AB36/$AB$36</f>
        <v>1</v>
      </c>
      <c r="AC37" s="161"/>
      <c r="AD37" s="163">
        <f>+AB39</f>
        <v>0</v>
      </c>
      <c r="AE37" s="164"/>
    </row>
    <row r="38" spans="1:31" ht="35.1" customHeight="1" x14ac:dyDescent="0.25">
      <c r="A38" s="157" t="s">
        <v>31</v>
      </c>
      <c r="B38" s="158"/>
      <c r="C38" s="158"/>
      <c r="D38" s="158"/>
      <c r="E38" s="159"/>
      <c r="F38" s="151">
        <f>+G35</f>
        <v>0</v>
      </c>
      <c r="G38" s="152"/>
      <c r="H38" s="151">
        <f>+I35+F38</f>
        <v>0</v>
      </c>
      <c r="I38" s="152"/>
      <c r="J38" s="151">
        <f>+K35+H38</f>
        <v>0</v>
      </c>
      <c r="K38" s="152"/>
      <c r="L38" s="151">
        <f>+M35+J38</f>
        <v>0</v>
      </c>
      <c r="M38" s="152"/>
      <c r="N38" s="151">
        <f>+O35+L38</f>
        <v>0</v>
      </c>
      <c r="O38" s="152"/>
      <c r="P38" s="151">
        <f>+Q35+N38</f>
        <v>0</v>
      </c>
      <c r="Q38" s="152"/>
      <c r="R38" s="151">
        <f>+S35+P38</f>
        <v>0</v>
      </c>
      <c r="S38" s="152"/>
      <c r="T38" s="151">
        <f>+U35+R38</f>
        <v>0</v>
      </c>
      <c r="U38" s="152"/>
      <c r="V38" s="151">
        <f>+W35+T38</f>
        <v>0</v>
      </c>
      <c r="W38" s="152"/>
      <c r="X38" s="151">
        <f>+Y35+V38</f>
        <v>0</v>
      </c>
      <c r="Y38" s="152"/>
      <c r="Z38" s="151">
        <f>+AA35+X38</f>
        <v>0</v>
      </c>
      <c r="AA38" s="152"/>
      <c r="AB38" s="151">
        <f>+AC35+Z38</f>
        <v>0</v>
      </c>
      <c r="AC38" s="152"/>
      <c r="AD38" s="165"/>
      <c r="AE38" s="166"/>
    </row>
    <row r="39" spans="1:31" ht="35.1" customHeight="1" x14ac:dyDescent="0.25">
      <c r="A39" s="222" t="s">
        <v>32</v>
      </c>
      <c r="B39" s="223"/>
      <c r="C39" s="223"/>
      <c r="D39" s="223"/>
      <c r="E39" s="224"/>
      <c r="F39" s="162">
        <f>IF($AB$36=0,0,+F38/$AB$36)</f>
        <v>0</v>
      </c>
      <c r="G39" s="162"/>
      <c r="H39" s="162">
        <f>IF($AB$36=0,0,+H38/$AB$36)</f>
        <v>0</v>
      </c>
      <c r="I39" s="162"/>
      <c r="J39" s="162">
        <f>IF($AB$36=0,0,+J38/$AB$36)</f>
        <v>0</v>
      </c>
      <c r="K39" s="162"/>
      <c r="L39" s="162">
        <f>IF($AB$36=0,0,+L38/$AB$36)</f>
        <v>0</v>
      </c>
      <c r="M39" s="162"/>
      <c r="N39" s="162">
        <f>IF($AB$36=0,0,+N38/$AB$36)</f>
        <v>0</v>
      </c>
      <c r="O39" s="162"/>
      <c r="P39" s="162">
        <f>IF($AB$36=0,0,+P38/$AB$36)</f>
        <v>0</v>
      </c>
      <c r="Q39" s="162"/>
      <c r="R39" s="162">
        <f>IF($AB$36=0,0,+R38/$AB$36)</f>
        <v>0</v>
      </c>
      <c r="S39" s="162"/>
      <c r="T39" s="162">
        <f>IF($AB$36=0,0,+T38/$AB$36)</f>
        <v>0</v>
      </c>
      <c r="U39" s="162"/>
      <c r="V39" s="162">
        <f>IF($AB$36=0,0,+V38/$AB$36)</f>
        <v>0</v>
      </c>
      <c r="W39" s="162"/>
      <c r="X39" s="162">
        <f>IF($AB$36=0,0,+X38/$AB$36)</f>
        <v>0</v>
      </c>
      <c r="Y39" s="162"/>
      <c r="Z39" s="162">
        <f>IF($AB$36=0,0,+Z38/$AB$36)</f>
        <v>0</v>
      </c>
      <c r="AA39" s="162"/>
      <c r="AB39" s="162">
        <f>IF($AB$36=0,0,+AB38/$AB$36)</f>
        <v>0</v>
      </c>
      <c r="AC39" s="162"/>
      <c r="AD39" s="167"/>
      <c r="AE39" s="168"/>
    </row>
    <row r="40" spans="1:31" x14ac:dyDescent="0.25">
      <c r="C40" s="29"/>
      <c r="D40" s="29"/>
      <c r="E40" s="29"/>
      <c r="F40" s="30"/>
      <c r="G40" s="30"/>
      <c r="H40" s="30"/>
      <c r="I40" s="30"/>
    </row>
    <row r="41" spans="1:31" ht="33.75" customHeight="1" x14ac:dyDescent="0.25">
      <c r="A41" s="219" t="s">
        <v>33</v>
      </c>
      <c r="B41" s="220"/>
      <c r="C41" s="220"/>
      <c r="D41" s="220"/>
      <c r="E41" s="220"/>
      <c r="F41" s="220"/>
      <c r="G41" s="220"/>
      <c r="H41" s="220"/>
      <c r="I41" s="220"/>
      <c r="J41" s="220"/>
      <c r="K41" s="220"/>
      <c r="L41" s="220"/>
      <c r="M41" s="220"/>
      <c r="N41" s="220"/>
      <c r="O41" s="220"/>
      <c r="P41" s="220"/>
      <c r="Q41" s="220"/>
      <c r="R41" s="220"/>
      <c r="S41" s="220"/>
      <c r="T41" s="220"/>
      <c r="U41" s="220"/>
      <c r="V41" s="220"/>
      <c r="W41" s="220"/>
      <c r="X41" s="220"/>
      <c r="Y41" s="220"/>
      <c r="Z41" s="220"/>
      <c r="AA41" s="220"/>
      <c r="AB41" s="220"/>
      <c r="AC41" s="220"/>
      <c r="AD41" s="220"/>
      <c r="AE41" s="221"/>
    </row>
    <row r="42" spans="1:31" x14ac:dyDescent="0.25">
      <c r="C42" s="29"/>
      <c r="D42" s="29"/>
      <c r="E42" s="29"/>
      <c r="F42" s="30"/>
      <c r="G42" s="30"/>
      <c r="H42" s="30"/>
      <c r="I42" s="30"/>
    </row>
    <row r="43" spans="1:31" ht="24.75" customHeight="1" x14ac:dyDescent="0.25">
      <c r="A43" s="195" t="s">
        <v>34</v>
      </c>
      <c r="B43" s="196"/>
      <c r="C43" s="196"/>
      <c r="D43" s="196"/>
      <c r="E43" s="196"/>
      <c r="F43" s="196"/>
      <c r="G43" s="196"/>
      <c r="H43" s="196"/>
      <c r="I43" s="196"/>
      <c r="J43" s="196"/>
      <c r="K43" s="196"/>
      <c r="L43" s="196"/>
      <c r="M43" s="196"/>
      <c r="N43" s="196"/>
      <c r="O43" s="196"/>
      <c r="P43" s="196"/>
      <c r="Q43" s="196"/>
      <c r="R43" s="196"/>
      <c r="S43" s="196"/>
      <c r="T43" s="197"/>
      <c r="U43" s="31"/>
    </row>
    <row r="44" spans="1:31" ht="24.75" customHeight="1" x14ac:dyDescent="0.25">
      <c r="A44" s="198" t="s">
        <v>35</v>
      </c>
      <c r="B44" s="199"/>
      <c r="C44" s="199"/>
      <c r="D44" s="199"/>
      <c r="E44" s="199"/>
      <c r="F44" s="199"/>
      <c r="G44" s="200"/>
      <c r="H44" s="198" t="s">
        <v>36</v>
      </c>
      <c r="I44" s="200"/>
      <c r="J44" s="204" t="s">
        <v>37</v>
      </c>
      <c r="K44" s="205"/>
      <c r="L44" s="206"/>
      <c r="M44" s="210" t="s">
        <v>38</v>
      </c>
      <c r="N44" s="211"/>
      <c r="O44" s="211"/>
      <c r="P44" s="212"/>
      <c r="Q44" s="213" t="s">
        <v>39</v>
      </c>
      <c r="R44" s="214"/>
      <c r="S44" s="214"/>
      <c r="T44" s="215"/>
      <c r="U44" s="31"/>
    </row>
    <row r="45" spans="1:31" ht="24.75" customHeight="1" x14ac:dyDescent="0.25">
      <c r="A45" s="201"/>
      <c r="B45" s="202"/>
      <c r="C45" s="202"/>
      <c r="D45" s="202"/>
      <c r="E45" s="202"/>
      <c r="F45" s="202"/>
      <c r="G45" s="203"/>
      <c r="H45" s="201"/>
      <c r="I45" s="203"/>
      <c r="J45" s="207"/>
      <c r="K45" s="208"/>
      <c r="L45" s="209"/>
      <c r="M45" s="32">
        <v>1</v>
      </c>
      <c r="N45" s="32">
        <v>2</v>
      </c>
      <c r="O45" s="32">
        <v>3</v>
      </c>
      <c r="P45" s="32">
        <v>4</v>
      </c>
      <c r="Q45" s="216"/>
      <c r="R45" s="217"/>
      <c r="S45" s="217"/>
      <c r="T45" s="218"/>
      <c r="U45" s="31"/>
    </row>
    <row r="46" spans="1:31" ht="30" customHeight="1" x14ac:dyDescent="0.25">
      <c r="A46" s="169" t="s">
        <v>40</v>
      </c>
      <c r="B46" s="170"/>
      <c r="C46" s="171"/>
      <c r="D46" s="175" t="s">
        <v>48</v>
      </c>
      <c r="E46" s="176"/>
      <c r="F46" s="176"/>
      <c r="G46" s="177"/>
      <c r="H46" s="184">
        <v>1</v>
      </c>
      <c r="I46" s="185"/>
      <c r="J46" s="190" t="s">
        <v>42</v>
      </c>
      <c r="K46" s="191"/>
      <c r="L46" s="191"/>
      <c r="M46" s="33">
        <f>+F35+H35+J35</f>
        <v>11</v>
      </c>
      <c r="N46" s="33">
        <f>+L35+N35+P35</f>
        <v>14</v>
      </c>
      <c r="O46" s="33">
        <f>+R35+T35+V35</f>
        <v>8</v>
      </c>
      <c r="P46" s="33">
        <f>+X35+Z35+AB35</f>
        <v>8</v>
      </c>
      <c r="Q46" s="192">
        <f>+P46+O46+N46+M46</f>
        <v>41</v>
      </c>
      <c r="R46" s="193"/>
      <c r="S46" s="193"/>
      <c r="T46" s="194"/>
      <c r="U46" s="34"/>
    </row>
    <row r="47" spans="1:31" ht="30" customHeight="1" x14ac:dyDescent="0.25">
      <c r="A47" s="172"/>
      <c r="B47" s="173"/>
      <c r="C47" s="174"/>
      <c r="D47" s="178"/>
      <c r="E47" s="179"/>
      <c r="F47" s="179"/>
      <c r="G47" s="180"/>
      <c r="H47" s="186"/>
      <c r="I47" s="187"/>
      <c r="J47" s="190" t="s">
        <v>41</v>
      </c>
      <c r="K47" s="191"/>
      <c r="L47" s="191"/>
      <c r="M47" s="33">
        <f>+G35+I35+K35</f>
        <v>0</v>
      </c>
      <c r="N47" s="33">
        <f>+M35+O35+Q35</f>
        <v>0</v>
      </c>
      <c r="O47" s="33">
        <f>+S35+U35+W35</f>
        <v>0</v>
      </c>
      <c r="P47" s="33">
        <f>+Y35+AA35+AC35</f>
        <v>0</v>
      </c>
      <c r="Q47" s="192">
        <f>+P47+O47+N47+M47</f>
        <v>0</v>
      </c>
      <c r="R47" s="193"/>
      <c r="S47" s="193"/>
      <c r="T47" s="194"/>
      <c r="U47" s="34"/>
    </row>
    <row r="48" spans="1:31" ht="196.5" customHeight="1" x14ac:dyDescent="0.25">
      <c r="A48" s="172"/>
      <c r="B48" s="173"/>
      <c r="C48" s="174"/>
      <c r="D48" s="181"/>
      <c r="E48" s="182"/>
      <c r="F48" s="182"/>
      <c r="G48" s="183"/>
      <c r="H48" s="188"/>
      <c r="I48" s="189"/>
      <c r="J48" s="191" t="s">
        <v>43</v>
      </c>
      <c r="K48" s="191"/>
      <c r="L48" s="191"/>
      <c r="M48" s="56">
        <f>IFERROR(M46/M47,0)</f>
        <v>0</v>
      </c>
      <c r="N48" s="57">
        <f>IFERROR(N46/N47,0)</f>
        <v>0</v>
      </c>
      <c r="O48" s="57">
        <f>IFERROR(O46/O47,0)</f>
        <v>0</v>
      </c>
      <c r="P48" s="58">
        <f>IFERROR(P46/P47,0)</f>
        <v>0</v>
      </c>
      <c r="Q48" s="56">
        <f ca="1">IFERROR(Q47/Q48,0)</f>
        <v>0</v>
      </c>
      <c r="R48" s="57"/>
      <c r="S48" s="57"/>
      <c r="T48" s="58"/>
      <c r="U48" s="34"/>
    </row>
    <row r="50" spans="1:30" x14ac:dyDescent="0.25">
      <c r="B50" s="44"/>
      <c r="W50" s="44"/>
      <c r="AD50" s="1"/>
    </row>
    <row r="51" spans="1:30" x14ac:dyDescent="0.25">
      <c r="A51" s="54" t="s">
        <v>50</v>
      </c>
      <c r="B51" s="53" t="str">
        <f>+A37</f>
        <v>% Meta acumulada</v>
      </c>
      <c r="C51" s="55" t="s">
        <v>51</v>
      </c>
      <c r="W51" s="44"/>
      <c r="AD51" s="1"/>
    </row>
    <row r="52" spans="1:30" x14ac:dyDescent="0.25">
      <c r="A52" s="51">
        <v>44562</v>
      </c>
      <c r="B52" s="52">
        <f>+F37</f>
        <v>0</v>
      </c>
      <c r="C52" s="52">
        <f>+F39</f>
        <v>0</v>
      </c>
      <c r="D52" s="52"/>
      <c r="F52" s="52"/>
      <c r="H52" s="52"/>
      <c r="J52" s="52"/>
      <c r="L52" s="52"/>
      <c r="N52" s="52"/>
      <c r="P52" s="52"/>
      <c r="W52" s="41"/>
      <c r="AD52" s="1"/>
    </row>
    <row r="53" spans="1:30" x14ac:dyDescent="0.25">
      <c r="A53" s="51">
        <v>44593</v>
      </c>
      <c r="B53" s="52">
        <f>+H37</f>
        <v>0.12195121951219512</v>
      </c>
      <c r="C53" s="52">
        <f>+H39</f>
        <v>0</v>
      </c>
      <c r="W53" s="41"/>
      <c r="AD53" s="1"/>
    </row>
    <row r="54" spans="1:30" x14ac:dyDescent="0.25">
      <c r="A54" s="51">
        <v>44621</v>
      </c>
      <c r="B54" s="52">
        <f>+J37</f>
        <v>0.26829268292682928</v>
      </c>
      <c r="C54" s="52">
        <f>+J39</f>
        <v>0</v>
      </c>
      <c r="W54" s="41"/>
      <c r="AD54" s="1"/>
    </row>
    <row r="55" spans="1:30" x14ac:dyDescent="0.25">
      <c r="A55" s="51">
        <v>44652</v>
      </c>
      <c r="B55" s="52">
        <f>+L37</f>
        <v>0.3902439024390244</v>
      </c>
      <c r="C55" s="52">
        <f>+L39</f>
        <v>0</v>
      </c>
      <c r="W55" s="41"/>
      <c r="AD55" s="1"/>
    </row>
    <row r="56" spans="1:30" x14ac:dyDescent="0.25">
      <c r="A56" s="51">
        <v>44682</v>
      </c>
      <c r="B56" s="52">
        <f>+N37</f>
        <v>0.53658536585365857</v>
      </c>
      <c r="C56" s="52">
        <f>+N39</f>
        <v>0</v>
      </c>
      <c r="W56" s="41"/>
      <c r="AD56" s="1"/>
    </row>
    <row r="57" spans="1:30" x14ac:dyDescent="0.25">
      <c r="A57" s="51">
        <v>44713</v>
      </c>
      <c r="B57" s="52">
        <f>+P37</f>
        <v>0.6097560975609756</v>
      </c>
      <c r="C57" s="52">
        <f>+P39</f>
        <v>0</v>
      </c>
      <c r="W57" s="41"/>
      <c r="AD57" s="1"/>
    </row>
    <row r="58" spans="1:30" x14ac:dyDescent="0.25">
      <c r="A58" s="51">
        <v>44743</v>
      </c>
      <c r="B58" s="52">
        <f>+R37</f>
        <v>0.65853658536585369</v>
      </c>
      <c r="C58" s="52">
        <f>+R39</f>
        <v>0</v>
      </c>
    </row>
    <row r="59" spans="1:30" x14ac:dyDescent="0.25">
      <c r="A59" s="51">
        <v>44774</v>
      </c>
      <c r="B59" s="52">
        <f>+T37</f>
        <v>0.75609756097560976</v>
      </c>
      <c r="C59" s="52">
        <f>+T39</f>
        <v>0</v>
      </c>
    </row>
    <row r="60" spans="1:30" x14ac:dyDescent="0.25">
      <c r="A60" s="51">
        <v>44805</v>
      </c>
      <c r="B60" s="52">
        <f>+V37</f>
        <v>0.80487804878048785</v>
      </c>
      <c r="C60" s="52">
        <f>+V39</f>
        <v>0</v>
      </c>
    </row>
    <row r="61" spans="1:30" x14ac:dyDescent="0.25">
      <c r="A61" s="51">
        <v>44835</v>
      </c>
      <c r="B61" s="52">
        <f>+X37</f>
        <v>0.80487804878048785</v>
      </c>
      <c r="C61" s="52">
        <f>+X39</f>
        <v>0</v>
      </c>
    </row>
    <row r="62" spans="1:30" x14ac:dyDescent="0.25">
      <c r="A62" s="51">
        <v>44866</v>
      </c>
      <c r="B62" s="52">
        <f>+Z37</f>
        <v>0.95121951219512191</v>
      </c>
      <c r="C62" s="52">
        <f>+Z39</f>
        <v>0</v>
      </c>
    </row>
    <row r="63" spans="1:30" x14ac:dyDescent="0.25">
      <c r="A63" s="51">
        <v>44896</v>
      </c>
      <c r="B63" s="52">
        <f>+AB37</f>
        <v>1</v>
      </c>
      <c r="C63" s="52">
        <f>+AB39</f>
        <v>0</v>
      </c>
    </row>
  </sheetData>
  <mergeCells count="129">
    <mergeCell ref="E1:AE2"/>
    <mergeCell ref="AD37:AE39"/>
    <mergeCell ref="A46:C48"/>
    <mergeCell ref="D46:G48"/>
    <mergeCell ref="H46:I48"/>
    <mergeCell ref="J46:L46"/>
    <mergeCell ref="Q46:T46"/>
    <mergeCell ref="J47:L47"/>
    <mergeCell ref="Q47:T47"/>
    <mergeCell ref="J48:L48"/>
    <mergeCell ref="A43:T43"/>
    <mergeCell ref="A44:G45"/>
    <mergeCell ref="H44:I45"/>
    <mergeCell ref="J44:L45"/>
    <mergeCell ref="M44:P44"/>
    <mergeCell ref="Q44:T45"/>
    <mergeCell ref="T39:U39"/>
    <mergeCell ref="V39:W39"/>
    <mergeCell ref="X39:Y39"/>
    <mergeCell ref="Z39:AA39"/>
    <mergeCell ref="AB39:AC39"/>
    <mergeCell ref="A41:AE41"/>
    <mergeCell ref="AB38:AC38"/>
    <mergeCell ref="A39:E39"/>
    <mergeCell ref="F39:G39"/>
    <mergeCell ref="H39:I39"/>
    <mergeCell ref="J39:K39"/>
    <mergeCell ref="L39:M39"/>
    <mergeCell ref="N39:O39"/>
    <mergeCell ref="P39:Q39"/>
    <mergeCell ref="R39:S39"/>
    <mergeCell ref="P38:Q38"/>
    <mergeCell ref="R38:S38"/>
    <mergeCell ref="X37:Y37"/>
    <mergeCell ref="Z37:AA37"/>
    <mergeCell ref="AB37:AC37"/>
    <mergeCell ref="A37:E37"/>
    <mergeCell ref="T38:U38"/>
    <mergeCell ref="V38:W38"/>
    <mergeCell ref="X38:Y38"/>
    <mergeCell ref="Z38:AA38"/>
    <mergeCell ref="A38:E38"/>
    <mergeCell ref="F38:G38"/>
    <mergeCell ref="H38:I38"/>
    <mergeCell ref="J38:K38"/>
    <mergeCell ref="L38:M38"/>
    <mergeCell ref="N38:O38"/>
    <mergeCell ref="F37:G37"/>
    <mergeCell ref="H37:I37"/>
    <mergeCell ref="J37:K37"/>
    <mergeCell ref="L37:M37"/>
    <mergeCell ref="N37:O37"/>
    <mergeCell ref="P37:Q37"/>
    <mergeCell ref="R37:S37"/>
    <mergeCell ref="T37:U37"/>
    <mergeCell ref="V37:W37"/>
    <mergeCell ref="AD35:AE36"/>
    <mergeCell ref="A36:E36"/>
    <mergeCell ref="F36:G36"/>
    <mergeCell ref="H36:I36"/>
    <mergeCell ref="J36:K36"/>
    <mergeCell ref="L36:M36"/>
    <mergeCell ref="N36:O36"/>
    <mergeCell ref="P36:Q36"/>
    <mergeCell ref="C31:D31"/>
    <mergeCell ref="R36:S36"/>
    <mergeCell ref="T36:U36"/>
    <mergeCell ref="V36:W36"/>
    <mergeCell ref="X36:Y36"/>
    <mergeCell ref="Z36:AA36"/>
    <mergeCell ref="AB36:AC36"/>
    <mergeCell ref="C34:D34"/>
    <mergeCell ref="A35:E35"/>
    <mergeCell ref="C30:D30"/>
    <mergeCell ref="C32:D32"/>
    <mergeCell ref="A15:A27"/>
    <mergeCell ref="C23:D23"/>
    <mergeCell ref="C24:D24"/>
    <mergeCell ref="C25:D25"/>
    <mergeCell ref="C26:D26"/>
    <mergeCell ref="C27:D27"/>
    <mergeCell ref="C28:D28"/>
    <mergeCell ref="C15:D15"/>
    <mergeCell ref="C16:D16"/>
    <mergeCell ref="C17:D17"/>
    <mergeCell ref="C18:D18"/>
    <mergeCell ref="C20:D20"/>
    <mergeCell ref="C22:D22"/>
    <mergeCell ref="C19:D19"/>
    <mergeCell ref="C21:D21"/>
    <mergeCell ref="C29:D29"/>
    <mergeCell ref="C12:D12"/>
    <mergeCell ref="C13:D13"/>
    <mergeCell ref="AD9:AD11"/>
    <mergeCell ref="AE9:AE11"/>
    <mergeCell ref="F10:G10"/>
    <mergeCell ref="H10:I10"/>
    <mergeCell ref="J10:K10"/>
    <mergeCell ref="L10:M10"/>
    <mergeCell ref="N10:O10"/>
    <mergeCell ref="P10:Q10"/>
    <mergeCell ref="R10:S10"/>
    <mergeCell ref="T10:U10"/>
    <mergeCell ref="V10:W10"/>
    <mergeCell ref="X10:Y10"/>
    <mergeCell ref="Z10:AA10"/>
    <mergeCell ref="C14:D14"/>
    <mergeCell ref="C33:D33"/>
    <mergeCell ref="A1:D2"/>
    <mergeCell ref="A3:D3"/>
    <mergeCell ref="E3:AD3"/>
    <mergeCell ref="AE3:AE8"/>
    <mergeCell ref="A4:D4"/>
    <mergeCell ref="E4:AD4"/>
    <mergeCell ref="A5:D5"/>
    <mergeCell ref="E5:AD5"/>
    <mergeCell ref="A6:D6"/>
    <mergeCell ref="E6:AD6"/>
    <mergeCell ref="A7:D7"/>
    <mergeCell ref="E7:AD7"/>
    <mergeCell ref="A8:D8"/>
    <mergeCell ref="F8:K8"/>
    <mergeCell ref="A9:A11"/>
    <mergeCell ref="B9:B11"/>
    <mergeCell ref="C9:D11"/>
    <mergeCell ref="E9:E11"/>
    <mergeCell ref="F9:AC9"/>
    <mergeCell ref="AB10:AC10"/>
    <mergeCell ref="A12:A13"/>
  </mergeCells>
  <conditionalFormatting sqref="F34 H34 J34 L34 N34 P34 R34 T34 V34 X34 Z34 AB34">
    <cfRule type="cellIs" dxfId="16" priority="26" operator="equal">
      <formula>1</formula>
    </cfRule>
  </conditionalFormatting>
  <conditionalFormatting sqref="W12:W23 Y12:Y23 U12:U23 AA12:AA23 AC12:AC23 G12:G23 I12:I23 M12:M23 O12:O23 Q12:Q23 S13:S23 K12:K23 I28:I34 K28:K34 M28:M34 O28:O34 Q28:Q34 S28:S34 U28:U34 W28:W34 Y28:Y34 AA28:AA34 AC28:AC34 G28:G34">
    <cfRule type="cellIs" dxfId="15" priority="25" operator="equal">
      <formula>1</formula>
    </cfRule>
  </conditionalFormatting>
  <conditionalFormatting sqref="S12:T12">
    <cfRule type="cellIs" dxfId="14" priority="16" operator="equal">
      <formula>1</formula>
    </cfRule>
  </conditionalFormatting>
  <conditionalFormatting sqref="G24:G26">
    <cfRule type="cellIs" dxfId="13" priority="14" operator="equal">
      <formula>1</formula>
    </cfRule>
  </conditionalFormatting>
  <conditionalFormatting sqref="X12:X23 V12:V23 AB12:AB23 F12:F23 H12:H23 L12:L23 R12:R23 F28:F33 H28:H33 J28:J33 L28:L33 N28:N33 P28:P34 R28:R34 T28:T34 V28:V34 X28:X34 AB28:AB34 T13:T23 Z12:Z23 P12:P23 J12:J23 N12:N23 Z28:Z34">
    <cfRule type="cellIs" dxfId="12" priority="24" operator="equal">
      <formula>1</formula>
    </cfRule>
  </conditionalFormatting>
  <conditionalFormatting sqref="F27">
    <cfRule type="cellIs" dxfId="11" priority="23" operator="equal">
      <formula>1</formula>
    </cfRule>
  </conditionalFormatting>
  <conditionalFormatting sqref="G27">
    <cfRule type="cellIs" dxfId="10" priority="22" operator="equal">
      <formula>1</formula>
    </cfRule>
  </conditionalFormatting>
  <conditionalFormatting sqref="H27 J27 L27 N27 P27 R27 T27 V27 Z27 AB27 X27">
    <cfRule type="cellIs" dxfId="9" priority="21" operator="equal">
      <formula>1</formula>
    </cfRule>
  </conditionalFormatting>
  <conditionalFormatting sqref="I27 K27 M27 O27 Q27 S27 U27 W27 Y27 AA27 AC27">
    <cfRule type="cellIs" dxfId="8" priority="20" operator="equal">
      <formula>1</formula>
    </cfRule>
  </conditionalFormatting>
  <conditionalFormatting sqref="F24:F26">
    <cfRule type="cellIs" dxfId="7" priority="15" operator="equal">
      <formula>1</formula>
    </cfRule>
  </conditionalFormatting>
  <conditionalFormatting sqref="H24:H26 J24:J26 L24:L26 N24:N26 P24:P26 R24:R26 T24:T26 V24:V26 Z24:Z26 AB24:AB26 X24:X26">
    <cfRule type="cellIs" dxfId="6" priority="13" operator="equal">
      <formula>1</formula>
    </cfRule>
  </conditionalFormatting>
  <conditionalFormatting sqref="I24:I26 K24:K26 M24:M26 O24:O26 Q24:Q26 S24:S26 U24:U26 W24:W26 Y24:Y26 AA24:AA26 AC24:AC26">
    <cfRule type="cellIs" dxfId="5" priority="12" operator="equal">
      <formula>1</formula>
    </cfRule>
  </conditionalFormatting>
  <conditionalFormatting sqref="S32:S33 U32:U33 W32:W33 Y32:Y33 AA32:AA33 AC32:AC33 Q32:Q33 G32:G33 I32:I33 K32:K33 M32:M33 O32:O33">
    <cfRule type="cellIs" dxfId="4" priority="8" operator="equal">
      <formula>1</formula>
    </cfRule>
  </conditionalFormatting>
  <conditionalFormatting sqref="R32:R33 T32:T33 V32:V33 X32:X33 F32:F33 H32:H33 J32:J33 L32:L33 N32:N33 P32:P33 AB32:AB34 Z32:Z33">
    <cfRule type="cellIs" dxfId="3" priority="9" operator="equal">
      <formula>1</formula>
    </cfRule>
  </conditionalFormatting>
  <conditionalFormatting sqref="T12">
    <cfRule type="cellIs" dxfId="2" priority="3" operator="equal">
      <formula>1</formula>
    </cfRule>
  </conditionalFormatting>
  <conditionalFormatting sqref="T12">
    <cfRule type="cellIs" dxfId="1" priority="1" operator="equal">
      <formula>1</formula>
    </cfRule>
  </conditionalFormatting>
  <conditionalFormatting sqref="S12:T12">
    <cfRule type="cellIs" dxfId="0" priority="2" operator="equal">
      <formula>1</formula>
    </cfRule>
  </conditionalFormatting>
  <pageMargins left="0.7" right="0.7" top="0.75" bottom="0.75" header="0.3" footer="0.3"/>
  <pageSetup scale="1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 DE ACCIÓN 2022</vt:lpstr>
      <vt:lpstr>'PLAN DE ACCIÓN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ROBERT TORRES VELANDIA</cp:lastModifiedBy>
  <dcterms:created xsi:type="dcterms:W3CDTF">2021-07-27T19:00:20Z</dcterms:created>
  <dcterms:modified xsi:type="dcterms:W3CDTF">2022-01-31T16:17:18Z</dcterms:modified>
</cp:coreProperties>
</file>