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ESTADOS FINANCIEROS 2021\"/>
    </mc:Choice>
  </mc:AlternateContent>
  <bookViews>
    <workbookView xWindow="0" yWindow="0" windowWidth="20490" windowHeight="7455" firstSheet="1" activeTab="1"/>
  </bookViews>
  <sheets>
    <sheet name="B Prueba" sheetId="8" state="hidden" r:id="rId1"/>
    <sheet name="ANEXO 1" sheetId="1" r:id="rId2"/>
    <sheet name="ANEXO 2" sheetId="2" r:id="rId3"/>
    <sheet name="ANEXO 3" sheetId="3" r:id="rId4"/>
    <sheet name="ANEXO 4" sheetId="4" r:id="rId5"/>
    <sheet name="ANEXO 5" sheetId="7" r:id="rId6"/>
    <sheet name="NOTAS A LOS ESTADOS FINANCIEROS" sheetId="6" r:id="rId7"/>
  </sheets>
  <externalReferences>
    <externalReference r:id="rId8"/>
  </externalReferences>
  <definedNames>
    <definedName name="_xlnm.Print_Area" localSheetId="3">'ANEXO 3'!$A$1:$G$49</definedName>
    <definedName name="_xlnm.Print_Area" localSheetId="4">'ANEXO 4'!$A$1:$G$93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I52" i="2"/>
  <c r="I37" i="2"/>
  <c r="C68" i="2"/>
  <c r="I32" i="1"/>
  <c r="I31" i="1"/>
  <c r="I22" i="1"/>
  <c r="C31" i="1"/>
  <c r="H361" i="8"/>
  <c r="H360" i="8"/>
  <c r="H357" i="8"/>
  <c r="H356" i="8"/>
  <c r="I411" i="8"/>
  <c r="H411" i="8"/>
  <c r="I389" i="8"/>
  <c r="H389" i="8"/>
  <c r="I355" i="8"/>
  <c r="H355" i="8"/>
  <c r="I210" i="8"/>
  <c r="H210" i="8"/>
  <c r="I2" i="8"/>
  <c r="H2" i="8"/>
  <c r="D19" i="4" l="1"/>
  <c r="G156" i="6" l="1"/>
  <c r="I254" i="6" l="1"/>
  <c r="G39" i="6"/>
  <c r="G27" i="6"/>
  <c r="C42" i="2" l="1"/>
  <c r="G317" i="6"/>
  <c r="G314" i="6"/>
  <c r="G197" i="6"/>
  <c r="G362" i="6"/>
  <c r="G142" i="6"/>
  <c r="E80" i="6"/>
  <c r="G77" i="6" s="1"/>
  <c r="G104" i="6"/>
  <c r="G260" i="6"/>
  <c r="G360" i="6"/>
  <c r="I359" i="6" l="1"/>
  <c r="D76" i="4" s="1"/>
  <c r="F16" i="4" l="1"/>
  <c r="K81" i="2" l="1"/>
  <c r="G180" i="6" l="1"/>
  <c r="E291" i="6" l="1"/>
  <c r="G191" i="6"/>
  <c r="K23" i="2" l="1"/>
  <c r="K14" i="1" s="1"/>
  <c r="K14" i="2"/>
  <c r="K13" i="1" s="1"/>
  <c r="G157" i="6" l="1"/>
  <c r="G189" i="6"/>
  <c r="I20" i="2" s="1"/>
  <c r="G126" i="6" l="1"/>
  <c r="D25" i="4" l="1"/>
  <c r="D24" i="4" s="1"/>
  <c r="G245" i="6" l="1"/>
  <c r="D17" i="4" s="1"/>
  <c r="G212" i="6"/>
  <c r="E40" i="2" l="1"/>
  <c r="E20" i="1" s="1"/>
  <c r="D52" i="4" l="1"/>
  <c r="E18" i="2" l="1"/>
  <c r="E14" i="1" s="1"/>
  <c r="E14" i="2"/>
  <c r="E13" i="1" s="1"/>
  <c r="E327" i="6"/>
  <c r="G324" i="6" s="1"/>
  <c r="G276" i="6"/>
  <c r="G161" i="6" l="1"/>
  <c r="I15" i="2" l="1"/>
  <c r="G12" i="6"/>
  <c r="C15" i="2" s="1"/>
  <c r="C45" i="2" l="1"/>
  <c r="E91" i="6" l="1"/>
  <c r="E85" i="6"/>
  <c r="E30" i="2" l="1"/>
  <c r="E16" i="1" s="1"/>
  <c r="E62" i="2"/>
  <c r="E21" i="1" s="1"/>
  <c r="E24" i="2" l="1"/>
  <c r="E12" i="2" l="1"/>
  <c r="E15" i="1"/>
  <c r="G332" i="6"/>
  <c r="G249" i="6"/>
  <c r="I244" i="6" s="1"/>
  <c r="I155" i="6"/>
  <c r="D18" i="4" l="1"/>
  <c r="D16" i="4" s="1"/>
  <c r="E75" i="2"/>
  <c r="E36" i="1" s="1"/>
  <c r="C83" i="2"/>
  <c r="C82" i="2"/>
  <c r="D45" i="4" l="1"/>
  <c r="G264" i="6"/>
  <c r="G146" i="6"/>
  <c r="C22" i="2"/>
  <c r="F37" i="3" l="1"/>
  <c r="F34" i="4"/>
  <c r="F70" i="4"/>
  <c r="F21" i="3" l="1"/>
  <c r="F19" i="3" s="1"/>
  <c r="F32" i="4"/>
  <c r="K26" i="2"/>
  <c r="I43" i="2"/>
  <c r="K33" i="2"/>
  <c r="K31" i="2" s="1"/>
  <c r="F68" i="4"/>
  <c r="F35" i="3"/>
  <c r="F33" i="3"/>
  <c r="F31" i="3" s="1"/>
  <c r="F75" i="4"/>
  <c r="F73" i="4" s="1"/>
  <c r="F63" i="4"/>
  <c r="F27" i="3" s="1"/>
  <c r="F49" i="4"/>
  <c r="F26" i="3" s="1"/>
  <c r="F40" i="4"/>
  <c r="F27" i="4"/>
  <c r="F17" i="3" s="1"/>
  <c r="F24" i="4"/>
  <c r="F16" i="3" s="1"/>
  <c r="F21" i="4"/>
  <c r="F15" i="3" s="1"/>
  <c r="F13" i="4"/>
  <c r="F38" i="4" l="1"/>
  <c r="F11" i="4"/>
  <c r="K12" i="2"/>
  <c r="K36" i="2" s="1"/>
  <c r="K15" i="1"/>
  <c r="F13" i="3"/>
  <c r="K19" i="1"/>
  <c r="K18" i="1" s="1"/>
  <c r="F25" i="3"/>
  <c r="F23" i="3" s="1"/>
  <c r="F14" i="3"/>
  <c r="I75" i="2"/>
  <c r="I36" i="1" s="1"/>
  <c r="I44" i="2"/>
  <c r="I34" i="2"/>
  <c r="I33" i="2" s="1"/>
  <c r="I31" i="2" s="1"/>
  <c r="F11" i="3" l="1"/>
  <c r="F29" i="3" s="1"/>
  <c r="H32" i="7"/>
  <c r="F66" i="4"/>
  <c r="F78" i="4" s="1"/>
  <c r="I19" i="1"/>
  <c r="I18" i="1" s="1"/>
  <c r="F40" i="3" l="1"/>
  <c r="C46" i="2"/>
  <c r="K42" i="2" l="1"/>
  <c r="K25" i="1"/>
  <c r="D29" i="4"/>
  <c r="G369" i="6"/>
  <c r="D35" i="4" s="1"/>
  <c r="D75" i="4"/>
  <c r="E311" i="6"/>
  <c r="I263" i="6"/>
  <c r="D21" i="4"/>
  <c r="D15" i="3" s="1"/>
  <c r="G242" i="6"/>
  <c r="D14" i="4" s="1"/>
  <c r="I18" i="2"/>
  <c r="I17" i="2"/>
  <c r="C64" i="2"/>
  <c r="C32" i="2"/>
  <c r="G137" i="6"/>
  <c r="C55" i="2"/>
  <c r="G96" i="6"/>
  <c r="C47" i="2" s="1"/>
  <c r="I241" i="6" l="1"/>
  <c r="D13" i="4"/>
  <c r="K28" i="1"/>
  <c r="K51" i="2"/>
  <c r="K67" i="2" s="1"/>
  <c r="C31" i="2"/>
  <c r="I19" i="2"/>
  <c r="D46" i="4"/>
  <c r="D71" i="4"/>
  <c r="D70" i="4" s="1"/>
  <c r="D68" i="4" s="1"/>
  <c r="D73" i="4"/>
  <c r="D37" i="3"/>
  <c r="D35" i="3" s="1"/>
  <c r="D16" i="3"/>
  <c r="D14" i="3"/>
  <c r="G83" i="6"/>
  <c r="C44" i="2" s="1"/>
  <c r="G15" i="6"/>
  <c r="C16" i="2" s="1"/>
  <c r="G71" i="6"/>
  <c r="C28" i="2" s="1"/>
  <c r="G67" i="6"/>
  <c r="C26" i="2" s="1"/>
  <c r="G65" i="6"/>
  <c r="C25" i="2" s="1"/>
  <c r="G21" i="6"/>
  <c r="E37" i="2" s="1"/>
  <c r="E19" i="1" l="1"/>
  <c r="E18" i="1" s="1"/>
  <c r="E35" i="2"/>
  <c r="E67" i="2" s="1"/>
  <c r="C14" i="2"/>
  <c r="I11" i="6"/>
  <c r="C43" i="2"/>
  <c r="C20" i="2"/>
  <c r="D33" i="3"/>
  <c r="D31" i="3" s="1"/>
  <c r="I20" i="6"/>
  <c r="C38" i="2"/>
  <c r="C37" i="2" s="1"/>
  <c r="C19" i="1" s="1"/>
  <c r="D13" i="3"/>
  <c r="G408" i="6"/>
  <c r="I82" i="2" s="1"/>
  <c r="G404" i="6"/>
  <c r="I73" i="2" s="1"/>
  <c r="G382" i="6"/>
  <c r="C77" i="2" s="1"/>
  <c r="G380" i="6"/>
  <c r="C76" i="2" s="1"/>
  <c r="G377" i="6"/>
  <c r="G371" i="6"/>
  <c r="D36" i="4" s="1"/>
  <c r="D34" i="4" s="1"/>
  <c r="D32" i="4" s="1"/>
  <c r="G357" i="6"/>
  <c r="G351" i="6"/>
  <c r="D50" i="4"/>
  <c r="D47" i="4"/>
  <c r="G304" i="6"/>
  <c r="D44" i="4" s="1"/>
  <c r="G301" i="6"/>
  <c r="D43" i="4" s="1"/>
  <c r="G295" i="6"/>
  <c r="D42" i="4" s="1"/>
  <c r="G257" i="6"/>
  <c r="I211" i="6"/>
  <c r="C63" i="2"/>
  <c r="C62" i="2" s="1"/>
  <c r="C21" i="1" s="1"/>
  <c r="G140" i="6"/>
  <c r="G124" i="6"/>
  <c r="C54" i="2" s="1"/>
  <c r="G122" i="6"/>
  <c r="C52" i="2" s="1"/>
  <c r="G120" i="6"/>
  <c r="C51" i="2" s="1"/>
  <c r="G107" i="6"/>
  <c r="C50" i="2" s="1"/>
  <c r="C49" i="2"/>
  <c r="G101" i="6"/>
  <c r="C48" i="2" s="1"/>
  <c r="C41" i="2"/>
  <c r="G69" i="6"/>
  <c r="G25" i="6"/>
  <c r="J8" i="7"/>
  <c r="E72" i="2"/>
  <c r="E35" i="1" s="1"/>
  <c r="K72" i="2"/>
  <c r="K35" i="1" s="1"/>
  <c r="K75" i="2"/>
  <c r="K36" i="1" s="1"/>
  <c r="C81" i="2"/>
  <c r="E81" i="2"/>
  <c r="E40" i="1" s="1"/>
  <c r="K40" i="1"/>
  <c r="K17" i="1"/>
  <c r="K12" i="1" s="1"/>
  <c r="K21" i="1" s="1"/>
  <c r="K30" i="1" s="1"/>
  <c r="I136" i="6" l="1"/>
  <c r="C33" i="2"/>
  <c r="C30" i="2" s="1"/>
  <c r="C16" i="1" s="1"/>
  <c r="D51" i="4"/>
  <c r="I331" i="6"/>
  <c r="C13" i="1"/>
  <c r="C75" i="2"/>
  <c r="I376" i="6"/>
  <c r="C35" i="1" s="1"/>
  <c r="C73" i="2"/>
  <c r="C72" i="2" s="1"/>
  <c r="I275" i="6"/>
  <c r="E12" i="1"/>
  <c r="E30" i="1" s="1"/>
  <c r="D41" i="4"/>
  <c r="D40" i="4" s="1"/>
  <c r="I21" i="2"/>
  <c r="I407" i="6"/>
  <c r="I81" i="2"/>
  <c r="I40" i="1" s="1"/>
  <c r="I64" i="6"/>
  <c r="C27" i="2"/>
  <c r="I196" i="6"/>
  <c r="I214" i="6" s="1"/>
  <c r="I24" i="2"/>
  <c r="I24" i="6"/>
  <c r="C19" i="2"/>
  <c r="C18" i="2" s="1"/>
  <c r="I356" i="6"/>
  <c r="D64" i="4"/>
  <c r="C40" i="2"/>
  <c r="C35" i="2" s="1"/>
  <c r="I256" i="6"/>
  <c r="I271" i="6" s="1"/>
  <c r="D28" i="4"/>
  <c r="D27" i="4" s="1"/>
  <c r="D11" i="4" s="1"/>
  <c r="I26" i="2"/>
  <c r="I15" i="1" s="1"/>
  <c r="D21" i="3"/>
  <c r="D19" i="3" s="1"/>
  <c r="I403" i="6"/>
  <c r="I35" i="1" s="1"/>
  <c r="I72" i="2"/>
  <c r="I379" i="6"/>
  <c r="C36" i="1" s="1"/>
  <c r="I368" i="6"/>
  <c r="I373" i="6" s="1"/>
  <c r="I74" i="6"/>
  <c r="I384" i="6"/>
  <c r="C40" i="1" s="1"/>
  <c r="I14" i="2" l="1"/>
  <c r="I13" i="1" s="1"/>
  <c r="I23" i="2"/>
  <c r="I14" i="1" s="1"/>
  <c r="I365" i="6"/>
  <c r="D63" i="4"/>
  <c r="D27" i="3" s="1"/>
  <c r="D49" i="4"/>
  <c r="C24" i="2"/>
  <c r="C12" i="2" s="1"/>
  <c r="I151" i="6"/>
  <c r="I411" i="6"/>
  <c r="C20" i="1"/>
  <c r="C18" i="1" s="1"/>
  <c r="C14" i="1"/>
  <c r="D17" i="3"/>
  <c r="D11" i="3" s="1"/>
  <c r="D25" i="3"/>
  <c r="I388" i="6"/>
  <c r="I12" i="2" l="1"/>
  <c r="I36" i="2" s="1"/>
  <c r="D38" i="4"/>
  <c r="D66" i="4" s="1"/>
  <c r="D78" i="4" s="1"/>
  <c r="I12" i="1"/>
  <c r="I21" i="1" s="1"/>
  <c r="D26" i="3"/>
  <c r="D23" i="3" s="1"/>
  <c r="D29" i="3" s="1"/>
  <c r="D40" i="3" s="1"/>
  <c r="I45" i="2" s="1"/>
  <c r="H27" i="7" s="1"/>
  <c r="C15" i="1"/>
  <c r="C12" i="1" s="1"/>
  <c r="C30" i="1" s="1"/>
  <c r="C67" i="2"/>
  <c r="J29" i="7" l="1"/>
  <c r="I42" i="2"/>
  <c r="I51" i="2" s="1"/>
  <c r="J22" i="7"/>
  <c r="G222" i="6"/>
  <c r="I218" i="6" s="1"/>
  <c r="I235" i="6" s="1"/>
  <c r="I237" i="6" l="1"/>
  <c r="J34" i="7"/>
  <c r="I67" i="2"/>
  <c r="I25" i="1"/>
  <c r="I28" i="1" s="1"/>
  <c r="I30" i="1" s="1"/>
  <c r="J14" i="7"/>
  <c r="J11" i="7" s="1"/>
</calcChain>
</file>

<file path=xl/sharedStrings.xml><?xml version="1.0" encoding="utf-8"?>
<sst xmlns="http://schemas.openxmlformats.org/spreadsheetml/2006/main" count="1120" uniqueCount="573">
  <si>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</si>
  <si>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</si>
  <si>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</si>
  <si>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</si>
  <si>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</si>
  <si>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</si>
  <si>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</si>
  <si>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</si>
  <si>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</si>
  <si>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</si>
  <si>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</si>
  <si>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</si>
  <si>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</si>
  <si>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</si>
  <si>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pasivos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</si>
  <si>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</si>
  <si>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</si>
  <si>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</si>
  <si>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</si>
  <si>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</si>
  <si>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</si>
  <si>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</si>
  <si>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</si>
  <si>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</si>
  <si>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</si>
  <si>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</si>
  <si>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</si>
  <si>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</si>
  <si>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</si>
  <si>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</si>
  <si>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</si>
  <si>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Acreedoras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</si>
  <si>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</si>
  <si>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</si>
  <si>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</si>
  <si>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</si>
  <si>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</si>
  <si>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</si>
  <si>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</si>
  <si>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</si>
  <si>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</si>
  <si>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</si>
  <si>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</si>
  <si>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</si>
  <si>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</si>
  <si>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</si>
  <si>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</si>
  <si>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</si>
  <si>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</si>
  <si>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</si>
  <si>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</si>
  <si>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</si>
  <si>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</si>
  <si>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</si>
  <si>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 xml:space="preserve">Transferencias por cobrar 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</si>
  <si>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</si>
  <si>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</si>
  <si>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</si>
  <si>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</si>
  <si>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</si>
  <si>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</si>
  <si>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</si>
  <si>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Ingresos recibidos por anticipado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</si>
  <si>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</si>
  <si>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</si>
  <si>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</si>
  <si>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</si>
  <si>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</si>
  <si>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líquidez a valor del mercado</t>
  </si>
  <si>
    <t>Propiedad planta y equipo</t>
  </si>
  <si>
    <t>Terrenos</t>
  </si>
  <si>
    <t>Contrucciones en curso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</si>
  <si>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</si>
  <si>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</si>
  <si>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</si>
  <si>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</si>
  <si>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</si>
  <si>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</si>
  <si>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</si>
  <si>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Impacto por la transición del nuevo marco normativo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</si>
  <si>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</si>
  <si>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</si>
  <si>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</si>
  <si>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</si>
  <si>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</si>
  <si>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</si>
  <si>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</si>
  <si>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Depreciación acomulada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</si>
  <si>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</si>
  <si>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</si>
  <si>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</si>
  <si>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</si>
  <si>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</si>
  <si>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</si>
  <si>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</si>
  <si>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Acreedoras de control</t>
  </si>
  <si>
    <t>Bienes y derechos retirados</t>
  </si>
  <si>
    <t>Pasivos contingentes por el contra (DB)</t>
  </si>
  <si>
    <t>Responsabilidades en proceso</t>
  </si>
  <si>
    <t>Bienes aprehendidos e incautados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</si>
  <si>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</si>
  <si>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</si>
  <si>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</si>
  <si>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</si>
  <si>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>Acreedores de control por el contra (DB)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</si>
  <si>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</si>
  <si>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</si>
  <si>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</si>
  <si>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</si>
  <si>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</si>
  <si>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</si>
  <si>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Fisacales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</si>
  <si>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</si>
  <si>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</si>
  <si>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</si>
  <si>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</si>
  <si>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</si>
  <si>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</si>
  <si>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</si>
  <si>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</si>
  <si>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</si>
  <si>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>Operaciones interistitucionales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</si>
  <si>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</si>
  <si>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</si>
  <si>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</si>
  <si>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</si>
  <si>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</si>
  <si>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</si>
  <si>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</si>
  <si>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</si>
  <si>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</si>
  <si>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</si>
  <si>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revajas y descuentos en ventas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</si>
  <si>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</si>
  <si>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</si>
  <si>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</si>
  <si>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</si>
  <si>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</si>
  <si>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</si>
  <si>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</si>
  <si>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</si>
  <si>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</si>
  <si>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</si>
  <si>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</si>
  <si>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</si>
  <si>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</si>
  <si>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</si>
  <si>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</si>
  <si>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</si>
  <si>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</si>
  <si>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</si>
  <si>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</si>
  <si>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</si>
  <si>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</si>
  <si>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</si>
  <si>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</si>
  <si>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</si>
  <si>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</si>
  <si>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</si>
  <si>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</si>
  <si>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</si>
  <si>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</si>
  <si>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</si>
  <si>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014098289 - Gastos Generales</t>
  </si>
  <si>
    <t>Banco Davivienda - Cuenta No. 014098271 - Transferencias</t>
  </si>
  <si>
    <t>Banco Davivienda - Cuenta No. 014098297 - Rentas Administradas</t>
  </si>
  <si>
    <t>INVERSIONES E INSTRUMENTOS DERIVADOS</t>
  </si>
  <si>
    <t>Acerias paz del rio</t>
  </si>
  <si>
    <t>CUENTAS POR COBRAR</t>
  </si>
  <si>
    <t>Sanciones-Fallos procesos disciplinarios</t>
  </si>
  <si>
    <t>Venta de bienes-Manufacturados</t>
  </si>
  <si>
    <t>MUNICIPIO DE FUNZA</t>
  </si>
  <si>
    <t>YAQUELINES GUZMAN TIMOTE</t>
  </si>
  <si>
    <t>SERVICIO GEOLOGICO COLOMBIANO</t>
  </si>
  <si>
    <t>ALMACENES ÉXITO</t>
  </si>
  <si>
    <t>PONTIFICIA UNIVERSIDAD JAVERIANA</t>
  </si>
  <si>
    <t>SUPERINTENDENCIA DE INDUSTRIA Y COMERCIO</t>
  </si>
  <si>
    <t>EQUIPAMIENTOS URBANOS NACIONALES DE COLOMBIA S.A.S</t>
  </si>
  <si>
    <t>INSTITUTO DEPARTAMENTAL DE REHABILITACION Y EDUCACION ESPECIAL DEL CESAR</t>
  </si>
  <si>
    <t>Otras cuentas por cobrar-Incapacidades</t>
  </si>
  <si>
    <t>CAJA DE COMPENSACION FAMILIAR COMPENSAR</t>
  </si>
  <si>
    <t>POSITIVA COMPAÑIA DE SEGUROS S. A.</t>
  </si>
  <si>
    <t>SALUD TOTAL ENTIDAD PROMOTORA DE SALUD DEL REGIMEN CONTRIBUTIVO S A</t>
  </si>
  <si>
    <t>ENTIDAD PROMOTORA DE SALUD SANITAS S A</t>
  </si>
  <si>
    <t>ENTIDAD PROMOTORA DE SALUD FAMISANAR LTDA CAFAM COLSUBSIDIO</t>
  </si>
  <si>
    <t>NUEVA EMPRESA PROMOTORA DE SALUD S.A.</t>
  </si>
  <si>
    <t>EPS SURAMERICANA  S. A</t>
  </si>
  <si>
    <t>CAFESALUD ENTIDAD PROMOTORA DE SALUD SA</t>
  </si>
  <si>
    <t>ENTIDAD PROMOTORA DE SALUD ORGANISMO COOPERATIVO SALUDCOOP</t>
  </si>
  <si>
    <t>COOMEVA ENTIDAD PROMOTORA DE SALUD SA</t>
  </si>
  <si>
    <t>ALIANSALUD ENTIDAD PROMOTORA DE SALUD S.A.</t>
  </si>
  <si>
    <t>ADMINISTRADORA COLOMBIANA DE PENSIONES COLPENSIONES</t>
  </si>
  <si>
    <t xml:space="preserve">MEDIMÁS EPS S.A.S.  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</si>
  <si>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</si>
  <si>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</si>
  <si>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</si>
  <si>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</si>
  <si>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</si>
  <si>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</si>
  <si>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Construcciones en curso</t>
  </si>
  <si>
    <t>Maquinaria y Equipo</t>
  </si>
  <si>
    <t>Muebles y enseres y equipo de oficina</t>
  </si>
  <si>
    <t>Equipos de comunicación y computo</t>
  </si>
  <si>
    <t>Equipo de comunicación</t>
  </si>
  <si>
    <t>Equipo de computo</t>
  </si>
  <si>
    <t>Propiedad Planta y Equipo no explotados</t>
  </si>
  <si>
    <t>Urbanos</t>
  </si>
  <si>
    <t>Maquinaria industrial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</si>
  <si>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</si>
  <si>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</si>
  <si>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</si>
  <si>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</si>
  <si>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</si>
  <si>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</si>
  <si>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</si>
  <si>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</si>
  <si>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</si>
  <si>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</si>
  <si>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</si>
  <si>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</si>
  <si>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</si>
  <si>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</si>
  <si>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</si>
  <si>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</si>
  <si>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</si>
  <si>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</si>
  <si>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</si>
  <si>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</si>
  <si>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</si>
  <si>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</si>
  <si>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</si>
  <si>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</si>
  <si>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</si>
  <si>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</si>
  <si>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</si>
  <si>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</si>
  <si>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</si>
  <si>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</si>
  <si>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Ministerio de Hacienda y Crédito Público</t>
  </si>
  <si>
    <t>Activos Intangibles</t>
  </si>
  <si>
    <t>Derechos</t>
  </si>
  <si>
    <t>Licencias</t>
  </si>
  <si>
    <t>Softwares</t>
  </si>
  <si>
    <t>Amortización acomulada de activos intangibles</t>
  </si>
  <si>
    <t>CUENTAS POR PAGAR</t>
  </si>
  <si>
    <t>Adquisición de Bienes y servicios nacionales</t>
  </si>
  <si>
    <t>Contribución contrato de obra Pública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</si>
  <si>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</si>
  <si>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</si>
  <si>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</si>
  <si>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</si>
  <si>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</si>
  <si>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</si>
  <si>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</si>
  <si>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</si>
  <si>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</si>
  <si>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</si>
  <si>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</si>
  <si>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</si>
  <si>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</si>
  <si>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</si>
  <si>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Contratos de Construcción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</si>
  <si>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</si>
  <si>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</si>
  <si>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</si>
  <si>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</si>
  <si>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</si>
  <si>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Impuesto sobre vehiculos automotores</t>
  </si>
  <si>
    <t>Saldos a favor de beneficiario</t>
  </si>
  <si>
    <t>Aportes al Icbf y sena</t>
  </si>
  <si>
    <t>Servicios Públicos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</si>
  <si>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</si>
  <si>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</si>
  <si>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</si>
  <si>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</si>
  <si>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</si>
  <si>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</si>
  <si>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</si>
  <si>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</si>
  <si>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</si>
  <si>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</si>
  <si>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de pensiones - empleador</t>
  </si>
  <si>
    <t>Aportes a seguridad social en salud - empleador</t>
  </si>
  <si>
    <t>Capacitación Bienestar Social y Estímulos</t>
  </si>
  <si>
    <t>Aportes a cajas de compensación familiar</t>
  </si>
  <si>
    <t>Incapacidades</t>
  </si>
  <si>
    <t>LUIS ARNULFO DELGADO ZARATE</t>
  </si>
  <si>
    <t>PATRIMONIO DE LAS ENTIDADES DE GOBIERNO</t>
  </si>
  <si>
    <t>Capital Fiscal</t>
  </si>
  <si>
    <t>Impactos por la transición al nuevo marco normativo</t>
  </si>
  <si>
    <t xml:space="preserve">TOTAL PATRIMONIO </t>
  </si>
  <si>
    <t>TOTAL PASIVO MÁS PATRIMONIO</t>
  </si>
  <si>
    <t>INGRESOS</t>
  </si>
  <si>
    <t>INGRESOS FISCALES</t>
  </si>
  <si>
    <t>Disciplinarios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</si>
  <si>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</si>
  <si>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</si>
  <si>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</si>
  <si>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</si>
  <si>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</si>
  <si>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</si>
  <si>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Devoluciones, rebajas y descuentos en venta de bienes</t>
  </si>
  <si>
    <t>TRANSFERENCIAS Y SUBVENCIONES</t>
  </si>
  <si>
    <t>Otras transferencias</t>
  </si>
  <si>
    <t>OPERACIONES INTERINSTITUCIONALES</t>
  </si>
  <si>
    <t>Funcionamiento</t>
  </si>
  <si>
    <t>Inversión</t>
  </si>
  <si>
    <t>Retenciones Dian-Recursos nación</t>
  </si>
  <si>
    <t>Cuota de fiscalización y auditaje</t>
  </si>
  <si>
    <t>Ingresos Diversos</t>
  </si>
  <si>
    <t>Fotocopias</t>
  </si>
  <si>
    <t>Sobrantes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</si>
  <si>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</si>
  <si>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</si>
  <si>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</si>
  <si>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</si>
  <si>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</si>
  <si>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</si>
  <si>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</si>
  <si>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</si>
  <si>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</si>
  <si>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</si>
  <si>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Auxilio de conectividad digital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</si>
  <si>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</si>
  <si>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</si>
  <si>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</si>
  <si>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</si>
  <si>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</si>
  <si>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</si>
  <si>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</si>
  <si>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</si>
  <si>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</si>
  <si>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</si>
  <si>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</si>
  <si>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</si>
  <si>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dirección</t>
  </si>
  <si>
    <t>Prima de coordinación</t>
  </si>
  <si>
    <t>Gastos de personal Diversos</t>
  </si>
  <si>
    <t>Remuneración por servicios técnicos</t>
  </si>
  <si>
    <t>Otros gastos de personal diversos - Contratistas</t>
  </si>
  <si>
    <t>Vigilancia y seguridad</t>
  </si>
  <si>
    <t>Mantenimiento</t>
  </si>
  <si>
    <t>Servicios públicos</t>
  </si>
  <si>
    <t>Otros gastos generales</t>
  </si>
  <si>
    <t>Impuestos Contribuciones y tasas</t>
  </si>
  <si>
    <t>Impuesto predial unificado</t>
  </si>
  <si>
    <t>Municipio de Santander de Quilichao</t>
  </si>
  <si>
    <t>Bogotá Distrito capital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</si>
  <si>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</si>
  <si>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</si>
  <si>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</si>
  <si>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</si>
  <si>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</si>
  <si>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</si>
  <si>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</si>
  <si>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</si>
  <si>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Financieros</t>
  </si>
  <si>
    <t>Administración y emisión de titulos valores</t>
  </si>
  <si>
    <t>Gastos diversos</t>
  </si>
  <si>
    <t>Propiedades planta y equipo no explotados</t>
  </si>
  <si>
    <t>Multas y sanciones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</si>
  <si>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</si>
  <si>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</si>
  <si>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</si>
  <si>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</si>
  <si>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</si>
  <si>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</si>
  <si>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</si>
  <si>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</si>
  <si>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</si>
  <si>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</si>
  <si>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</si>
  <si>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</si>
  <si>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</si>
  <si>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</si>
  <si>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</si>
  <si>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</si>
  <si>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</si>
  <si>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</si>
  <si>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</si>
  <si>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</si>
  <si>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</si>
  <si>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</si>
  <si>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</si>
  <si>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</si>
  <si>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</si>
  <si>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</si>
  <si>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</si>
  <si>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</si>
  <si>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</si>
  <si>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LENI YULIED ÁVILA ESPITIA</t>
  </si>
  <si>
    <t>Contadora Pública - 158524-T</t>
  </si>
  <si>
    <t>A 31 DE ENERO 2021</t>
  </si>
  <si>
    <t>SALDO DEL PATRIMONIO A 31 DE ENERO 2021</t>
  </si>
  <si>
    <t>SALDO DEL PATRIMONIO A ENERO 31 DE 2020</t>
  </si>
  <si>
    <t>GAS NATURAL S.A ESP</t>
  </si>
  <si>
    <t>CODENSA</t>
  </si>
  <si>
    <t>CIEL INGENIERIA</t>
  </si>
  <si>
    <t>INSTITUTO NACIONAL PARA CIEGOS INCI</t>
  </si>
  <si>
    <t>VARIACIONES PATRIMONIALES DURANTE 2021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</si>
  <si>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</si>
  <si>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</si>
  <si>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</si>
  <si>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</si>
  <si>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</si>
  <si>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</si>
  <si>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</si>
  <si>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</si>
  <si>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</si>
  <si>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</si>
  <si>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</si>
  <si>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</si>
  <si>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</si>
  <si>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</si>
  <si>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</si>
  <si>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</si>
  <si>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</si>
  <si>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</si>
  <si>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</si>
  <si>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</si>
  <si>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</si>
  <si>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</si>
  <si>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</si>
  <si>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</si>
  <si>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Comisiones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</si>
  <si>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</si>
  <si>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</si>
  <si>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</si>
  <si>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</si>
  <si>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</si>
  <si>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</si>
  <si>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</si>
  <si>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</si>
  <si>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</si>
  <si>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</si>
  <si>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</si>
  <si>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</si>
  <si>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</si>
  <si>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</si>
  <si>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</si>
  <si>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</si>
  <si>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</si>
  <si>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</si>
  <si>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</si>
  <si>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</si>
  <si>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</si>
  <si>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</si>
  <si>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</si>
  <si>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</si>
  <si>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</si>
  <si>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</si>
  <si>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</si>
  <si>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</si>
  <si>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</si>
  <si>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</si>
  <si>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</si>
  <si>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</si>
  <si>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</si>
  <si>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</si>
  <si>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</si>
  <si>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</si>
  <si>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</si>
  <si>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</si>
  <si>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</si>
  <si>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</si>
  <si>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</si>
  <si>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</si>
  <si>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</si>
  <si>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</si>
  <si>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</si>
  <si>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</si>
  <si>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</si>
  <si>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</si>
  <si>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</si>
  <si>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</si>
  <si>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</si>
  <si>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</si>
  <si>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</si>
  <si>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</si>
  <si>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</si>
  <si>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</si>
  <si>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</si>
  <si>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</si>
  <si>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</si>
  <si>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</si>
  <si>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</si>
  <si>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</si>
  <si>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</si>
  <si>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</si>
  <si>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</si>
  <si>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</si>
  <si>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</si>
  <si>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</si>
  <si>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</si>
  <si>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</si>
  <si>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</si>
  <si>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</si>
  <si>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</si>
  <si>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</si>
  <si>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</si>
  <si>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</si>
  <si>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</si>
  <si>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</si>
  <si>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</si>
  <si>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</si>
  <si>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BENEFICIOS A LOS EMPLEADOS A CORTO PLAZO</t>
  </si>
  <si>
    <t>Aportes a riesgos laborales</t>
  </si>
  <si>
    <t>Capacitación, bienestar social y estímulos</t>
  </si>
  <si>
    <t>Aportes a fondos pensionales - empleador</t>
  </si>
  <si>
    <t>LITIGIOS Y DEMANDAS</t>
  </si>
  <si>
    <t>OTROS PASIVOS</t>
  </si>
  <si>
    <t>INGRESOS RECIBIDOS POR ANTICIPADO</t>
  </si>
  <si>
    <t>Ventas</t>
  </si>
  <si>
    <t>Ventas de bienes</t>
  </si>
  <si>
    <t>CAPITAL FISCAL</t>
  </si>
  <si>
    <t>Capital fiscal nación</t>
  </si>
  <si>
    <t>Excedentes financieros distribuidos a la entidad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</si>
  <si>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</si>
  <si>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</si>
  <si>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</si>
  <si>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</si>
  <si>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</si>
  <si>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</si>
  <si>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</si>
  <si>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</si>
  <si>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</si>
  <si>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</si>
  <si>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</si>
  <si>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</si>
  <si>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</si>
  <si>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</si>
  <si>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</si>
  <si>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</si>
  <si>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</si>
  <si>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</si>
  <si>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</si>
  <si>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</si>
  <si>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</si>
  <si>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</si>
  <si>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</si>
  <si>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</si>
  <si>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</si>
  <si>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</si>
  <si>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</si>
  <si>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</si>
  <si>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</si>
  <si>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</si>
  <si>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</si>
  <si>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</si>
  <si>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</si>
  <si>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</si>
  <si>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</si>
  <si>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</si>
  <si>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</si>
  <si>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</si>
  <si>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</si>
  <si>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</si>
  <si>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</si>
  <si>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</si>
  <si>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DEPRECIACIÓN DE PROPIEDADES, PLANTA Y EQUIPO</t>
  </si>
  <si>
    <t>AMORTIZACIÓN DE ACTIVOS INTANGIBLES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</si>
  <si>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</si>
  <si>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</si>
  <si>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</si>
  <si>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</si>
  <si>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</si>
  <si>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</si>
  <si>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</si>
  <si>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</si>
  <si>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</si>
  <si>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PRUEBA</t>
  </si>
  <si>
    <t>UTILIDAD</t>
  </si>
  <si>
    <t>COMPARATIVO ENERO 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</si>
</sst>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  <numFmt numFmtId="167" formatCode="_([$$-409]* #,##0.00_);_([$$-409]* \(#,##0.00\);_([$$-409]* &quot;-&quot;??_);_(@_)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319">
    <xf numFmtId="0" fontId="0" fillId="0" borderId="0" xfId="0" applyFont="1" applyAlignment="1"/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5" fillId="0" borderId="0" xfId="0" applyFont="1"/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1" fontId="3" fillId="0" borderId="0" xfId="0" applyNumberFormat="1" applyFont="1" applyAlignment="1">
      <alignment horizontal="right" vertical="center"/>
    </xf>
    <xf numFmtId="0" fontId="3" fillId="0" borderId="0" xfId="0" applyFont="1"/>
    <xf numFmtId="166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2" fillId="0" borderId="0" xfId="0" applyFont="1"/>
    <xf numFmtId="166" fontId="2" fillId="0" borderId="0" xfId="0" applyNumberFormat="1" applyFont="1" applyAlignment="1">
      <alignment horizontal="left" vertical="center"/>
    </xf>
    <xf numFmtId="166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4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6" fontId="4" fillId="0" borderId="0" xfId="0" applyNumberFormat="1" applyFont="1"/>
    <xf numFmtId="166" fontId="5" fillId="0" borderId="0" xfId="0" applyNumberFormat="1" applyFont="1"/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166" fontId="4" fillId="0" borderId="2" xfId="0" applyNumberFormat="1" applyFont="1" applyBorder="1" applyAlignment="1"/>
    <xf numFmtId="166" fontId="4" fillId="0" borderId="2" xfId="0" applyNumberFormat="1" applyFont="1" applyBorder="1"/>
    <xf numFmtId="166" fontId="4" fillId="0" borderId="0" xfId="0" applyNumberFormat="1" applyFont="1" applyAlignment="1"/>
    <xf numFmtId="0" fontId="4" fillId="0" borderId="0" xfId="0" applyFont="1" applyAlignment="1">
      <alignment wrapText="1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1" fontId="5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/>
    <xf numFmtId="166" fontId="4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166" fontId="2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2" fillId="0" borderId="0" xfId="1" applyFont="1" applyAlignment="1">
      <alignment vertical="center"/>
    </xf>
    <xf numFmtId="0" fontId="2" fillId="0" borderId="0" xfId="0" applyFont="1" applyAlignment="1"/>
    <xf numFmtId="4" fontId="4" fillId="0" borderId="0" xfId="0" applyNumberFormat="1" applyFont="1" applyBorder="1"/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 applyBorder="1"/>
    <xf numFmtId="166" fontId="2" fillId="0" borderId="2" xfId="0" applyNumberFormat="1" applyFont="1" applyBorder="1" applyAlignme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4" xfId="0" applyNumberFormat="1" applyFont="1" applyBorder="1" applyAlignment="1"/>
    <xf numFmtId="1" fontId="3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66" fontId="3" fillId="0" borderId="0" xfId="0" applyNumberFormat="1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vertical="center"/>
    </xf>
    <xf numFmtId="166" fontId="3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166" fontId="4" fillId="0" borderId="4" xfId="0" applyNumberFormat="1" applyFont="1" applyBorder="1"/>
    <xf numFmtId="166" fontId="4" fillId="0" borderId="0" xfId="0" applyNumberFormat="1" applyFont="1" applyBorder="1"/>
    <xf numFmtId="166" fontId="9" fillId="0" borderId="0" xfId="0" applyNumberFormat="1" applyFont="1" applyAlignment="1">
      <alignment horizontal="left" vertical="center" wrapText="1"/>
    </xf>
    <xf numFmtId="166" fontId="2" fillId="0" borderId="4" xfId="0" applyNumberFormat="1" applyFont="1" applyBorder="1"/>
    <xf numFmtId="166" fontId="4" fillId="0" borderId="4" xfId="0" applyNumberFormat="1" applyFont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3" fillId="0" borderId="0" xfId="0" applyNumberFormat="1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4" fontId="2" fillId="0" borderId="0" xfId="0" applyNumberFormat="1" applyFont="1" applyAlignment="1">
      <alignment vertical="center" wrapText="1"/>
    </xf>
    <xf numFmtId="0" fontId="4" fillId="0" borderId="0" xfId="0" applyFont="1"/>
    <xf numFmtId="0" fontId="2" fillId="0" borderId="0" xfId="0" applyFont="1" applyAlignment="1"/>
    <xf numFmtId="166" fontId="2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1" fontId="2" fillId="0" borderId="0" xfId="0" applyNumberFormat="1" applyFont="1" applyFill="1" applyAlignment="1">
      <alignment vertical="center"/>
    </xf>
    <xf numFmtId="165" fontId="2" fillId="0" borderId="0" xfId="1" applyFont="1" applyFill="1" applyAlignment="1">
      <alignment vertical="center"/>
    </xf>
    <xf numFmtId="166" fontId="4" fillId="0" borderId="0" xfId="0" applyNumberFormat="1" applyFont="1" applyFill="1"/>
    <xf numFmtId="166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/>
    </xf>
    <xf numFmtId="1" fontId="4" fillId="0" borderId="0" xfId="0" applyNumberFormat="1" applyFont="1" applyFill="1"/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/>
    <xf numFmtId="1" fontId="3" fillId="0" borderId="0" xfId="0" applyNumberFormat="1" applyFont="1" applyFill="1" applyAlignment="1">
      <alignment vertical="center"/>
    </xf>
    <xf numFmtId="0" fontId="2" fillId="0" borderId="0" xfId="0" applyFont="1" applyFill="1"/>
    <xf numFmtId="166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right" vertical="center"/>
    </xf>
    <xf numFmtId="166" fontId="5" fillId="0" borderId="2" xfId="0" applyNumberFormat="1" applyFont="1" applyFill="1" applyBorder="1"/>
    <xf numFmtId="166" fontId="5" fillId="0" borderId="4" xfId="0" applyNumberFormat="1" applyFont="1" applyFill="1" applyBorder="1"/>
    <xf numFmtId="166" fontId="3" fillId="0" borderId="2" xfId="0" applyNumberFormat="1" applyFont="1" applyFill="1" applyBorder="1"/>
    <xf numFmtId="166" fontId="4" fillId="0" borderId="0" xfId="0" applyNumberFormat="1" applyFont="1" applyFill="1" applyAlignment="1"/>
    <xf numFmtId="166" fontId="5" fillId="0" borderId="0" xfId="0" applyNumberFormat="1" applyFont="1" applyFill="1" applyBorder="1"/>
    <xf numFmtId="166" fontId="5" fillId="0" borderId="1" xfId="0" applyNumberFormat="1" applyFont="1" applyFill="1" applyBorder="1"/>
    <xf numFmtId="166" fontId="5" fillId="0" borderId="2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  <xf numFmtId="0" fontId="2" fillId="0" borderId="0" xfId="0" applyFont="1" applyBorder="1"/>
    <xf numFmtId="166" fontId="3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/>
    <xf numFmtId="164" fontId="0" fillId="0" borderId="0" xfId="0" applyNumberFormat="1" applyFont="1" applyAlignment="1"/>
    <xf numFmtId="164" fontId="4" fillId="0" borderId="0" xfId="0" applyNumberFormat="1" applyFont="1"/>
    <xf numFmtId="0" fontId="2" fillId="0" borderId="0" xfId="0" applyFont="1" applyAlignment="1"/>
    <xf numFmtId="166" fontId="10" fillId="0" borderId="0" xfId="0" applyNumberFormat="1" applyFont="1"/>
    <xf numFmtId="0" fontId="10" fillId="0" borderId="0" xfId="0" applyFont="1"/>
    <xf numFmtId="166" fontId="10" fillId="0" borderId="0" xfId="0" applyNumberFormat="1" applyFont="1" applyBorder="1"/>
    <xf numFmtId="166" fontId="10" fillId="0" borderId="0" xfId="0" applyNumberFormat="1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left" vertical="center"/>
    </xf>
    <xf numFmtId="166" fontId="2" fillId="0" borderId="0" xfId="0" applyNumberFormat="1" applyFont="1" applyFill="1"/>
    <xf numFmtId="166" fontId="2" fillId="0" borderId="4" xfId="0" applyNumberFormat="1" applyFont="1" applyBorder="1" applyAlignment="1"/>
    <xf numFmtId="166" fontId="2" fillId="0" borderId="0" xfId="0" applyNumberFormat="1" applyFont="1" applyBorder="1" applyAlignment="1"/>
    <xf numFmtId="166" fontId="2" fillId="0" borderId="0" xfId="0" applyNumberFormat="1" applyFont="1" applyAlignment="1"/>
    <xf numFmtId="166" fontId="2" fillId="0" borderId="2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Fill="1" applyBorder="1"/>
    <xf numFmtId="1" fontId="2" fillId="0" borderId="0" xfId="0" applyNumberFormat="1" applyFont="1"/>
    <xf numFmtId="166" fontId="2" fillId="0" borderId="0" xfId="0" applyNumberFormat="1" applyFont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 wrapText="1"/>
    </xf>
    <xf numFmtId="43" fontId="3" fillId="0" borderId="0" xfId="2" applyFont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Font="1" applyFill="1" applyBorder="1" applyAlignment="1">
      <alignment horizontal="right" vertical="center"/>
    </xf>
    <xf numFmtId="0" fontId="2" fillId="0" borderId="0" xfId="3" applyFont="1" applyAlignment="1">
      <alignment vertical="center" wrapText="1"/>
    </xf>
    <xf numFmtId="166" fontId="2" fillId="0" borderId="0" xfId="3" applyNumberFormat="1" applyFont="1" applyAlignment="1">
      <alignment vertical="center"/>
    </xf>
    <xf numFmtId="0" fontId="2" fillId="0" borderId="0" xfId="3" applyFont="1" applyAlignment="1"/>
    <xf numFmtId="166" fontId="3" fillId="0" borderId="0" xfId="3" applyNumberFormat="1" applyFont="1" applyAlignment="1">
      <alignment vertical="center"/>
    </xf>
    <xf numFmtId="0" fontId="2" fillId="0" borderId="6" xfId="3" applyFont="1" applyBorder="1" applyAlignment="1">
      <alignment vertical="center" wrapText="1"/>
    </xf>
    <xf numFmtId="0" fontId="2" fillId="0" borderId="7" xfId="3" applyFont="1" applyBorder="1" applyAlignment="1">
      <alignment vertical="center" wrapText="1"/>
    </xf>
    <xf numFmtId="0" fontId="2" fillId="0" borderId="8" xfId="3" applyFont="1" applyBorder="1" applyAlignment="1">
      <alignment vertical="center" wrapText="1"/>
    </xf>
    <xf numFmtId="0" fontId="2" fillId="0" borderId="9" xfId="3" applyFont="1" applyBorder="1" applyAlignment="1">
      <alignment vertical="center" wrapText="1"/>
    </xf>
    <xf numFmtId="0" fontId="3" fillId="0" borderId="0" xfId="3" applyFont="1" applyBorder="1" applyAlignment="1">
      <alignment vertical="center"/>
    </xf>
    <xf numFmtId="165" fontId="3" fillId="0" borderId="0" xfId="3" applyNumberFormat="1" applyFont="1" applyBorder="1" applyAlignment="1"/>
    <xf numFmtId="0" fontId="2" fillId="0" borderId="10" xfId="3" applyFont="1" applyBorder="1" applyAlignment="1">
      <alignment vertical="center" wrapText="1"/>
    </xf>
    <xf numFmtId="0" fontId="2" fillId="0" borderId="11" xfId="3" applyFont="1" applyBorder="1" applyAlignment="1">
      <alignment vertical="center" wrapText="1"/>
    </xf>
    <xf numFmtId="0" fontId="2" fillId="0" borderId="4" xfId="3" applyFont="1" applyBorder="1" applyAlignment="1">
      <alignment vertical="center" wrapText="1"/>
    </xf>
    <xf numFmtId="0" fontId="2" fillId="0" borderId="12" xfId="3" applyFont="1" applyBorder="1" applyAlignment="1">
      <alignment vertical="center" wrapText="1"/>
    </xf>
    <xf numFmtId="0" fontId="7" fillId="0" borderId="10" xfId="3" applyFont="1" applyBorder="1" applyAlignment="1"/>
    <xf numFmtId="165" fontId="2" fillId="0" borderId="0" xfId="4" applyNumberFormat="1" applyFont="1" applyBorder="1" applyAlignment="1"/>
    <xf numFmtId="0" fontId="2" fillId="0" borderId="0" xfId="3" applyFont="1" applyBorder="1" applyAlignment="1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wrapText="1"/>
    </xf>
    <xf numFmtId="1" fontId="2" fillId="0" borderId="0" xfId="3" applyNumberFormat="1" applyFont="1" applyAlignment="1">
      <alignment vertical="center"/>
    </xf>
    <xf numFmtId="0" fontId="2" fillId="0" borderId="4" xfId="3" applyFont="1" applyFill="1" applyBorder="1" applyAlignment="1">
      <alignment wrapText="1"/>
    </xf>
    <xf numFmtId="0" fontId="2" fillId="0" borderId="0" xfId="3" applyFont="1" applyFill="1" applyAlignment="1">
      <alignment vertical="center" wrapText="1"/>
    </xf>
    <xf numFmtId="0" fontId="2" fillId="0" borderId="0" xfId="3" applyFont="1"/>
    <xf numFmtId="1" fontId="3" fillId="0" borderId="0" xfId="3" applyNumberFormat="1" applyFont="1" applyAlignment="1">
      <alignment vertical="center"/>
    </xf>
    <xf numFmtId="166" fontId="2" fillId="0" borderId="0" xfId="3" applyNumberFormat="1" applyFont="1" applyFill="1" applyAlignment="1">
      <alignment vertical="center"/>
    </xf>
    <xf numFmtId="166" fontId="2" fillId="0" borderId="0" xfId="3" applyNumberFormat="1" applyFont="1" applyAlignment="1">
      <alignment horizontal="right" vertical="center"/>
    </xf>
    <xf numFmtId="1" fontId="2" fillId="0" borderId="0" xfId="3" applyNumberFormat="1" applyFont="1" applyAlignment="1">
      <alignment horizontal="right" vertical="center"/>
    </xf>
    <xf numFmtId="0" fontId="2" fillId="0" borderId="0" xfId="3" applyFont="1" applyFill="1"/>
    <xf numFmtId="166" fontId="2" fillId="0" borderId="0" xfId="3" applyNumberFormat="1" applyFont="1" applyAlignment="1">
      <alignment horizontal="left" vertical="center"/>
    </xf>
    <xf numFmtId="166" fontId="2" fillId="0" borderId="0" xfId="3" applyNumberFormat="1" applyFont="1" applyBorder="1" applyAlignment="1">
      <alignment vertical="center"/>
    </xf>
    <xf numFmtId="0" fontId="5" fillId="0" borderId="0" xfId="3" applyFont="1" applyFill="1" applyBorder="1" applyAlignment="1"/>
    <xf numFmtId="0" fontId="5" fillId="0" borderId="0" xfId="3" applyFont="1" applyBorder="1" applyAlignment="1"/>
    <xf numFmtId="1" fontId="2" fillId="0" borderId="0" xfId="3" applyNumberFormat="1" applyFont="1" applyAlignment="1">
      <alignment horizontal="left" vertical="center"/>
    </xf>
    <xf numFmtId="0" fontId="2" fillId="0" borderId="0" xfId="3" applyFont="1" applyFill="1" applyAlignment="1"/>
    <xf numFmtId="0" fontId="4" fillId="0" borderId="0" xfId="3" applyFont="1"/>
    <xf numFmtId="166" fontId="3" fillId="0" borderId="0" xfId="3" applyNumberFormat="1" applyFont="1" applyFill="1" applyAlignment="1">
      <alignment horizontal="center" vertical="center"/>
    </xf>
    <xf numFmtId="0" fontId="2" fillId="0" borderId="0" xfId="3" applyFont="1" applyAlignment="1">
      <alignment horizontal="right" vertical="center"/>
    </xf>
    <xf numFmtId="166" fontId="2" fillId="0" borderId="0" xfId="3" applyNumberFormat="1" applyFont="1" applyFill="1" applyAlignment="1">
      <alignment horizontal="center" vertical="center"/>
    </xf>
    <xf numFmtId="166" fontId="3" fillId="0" borderId="0" xfId="3" applyNumberFormat="1" applyFont="1" applyFill="1" applyAlignment="1">
      <alignment vertical="center"/>
    </xf>
    <xf numFmtId="166" fontId="3" fillId="0" borderId="0" xfId="3" applyNumberFormat="1" applyFont="1" applyAlignment="1">
      <alignment horizontal="right" vertical="center"/>
    </xf>
    <xf numFmtId="1" fontId="3" fillId="0" borderId="0" xfId="3" applyNumberFormat="1" applyFont="1" applyAlignment="1">
      <alignment horizontal="right" vertical="center"/>
    </xf>
    <xf numFmtId="1" fontId="2" fillId="0" borderId="0" xfId="3" applyNumberFormat="1" applyFont="1" applyFill="1" applyAlignment="1">
      <alignment vertical="center"/>
    </xf>
    <xf numFmtId="44" fontId="2" fillId="0" borderId="0" xfId="0" applyNumberFormat="1" applyFont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165" fontId="2" fillId="0" borderId="0" xfId="1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 vertical="center"/>
    </xf>
    <xf numFmtId="165" fontId="0" fillId="0" borderId="0" xfId="1" applyFont="1" applyFill="1" applyBorder="1" applyAlignment="1">
      <alignment horizontal="right"/>
    </xf>
    <xf numFmtId="165" fontId="2" fillId="0" borderId="0" xfId="1" applyFont="1" applyFill="1" applyBorder="1" applyAlignment="1">
      <alignment vertical="center"/>
    </xf>
    <xf numFmtId="165" fontId="2" fillId="0" borderId="0" xfId="1" applyFont="1" applyFill="1" applyBorder="1" applyAlignment="1"/>
    <xf numFmtId="165" fontId="3" fillId="0" borderId="0" xfId="1" applyFont="1" applyFill="1" applyBorder="1" applyAlignment="1">
      <alignment vertical="center"/>
    </xf>
    <xf numFmtId="165" fontId="13" fillId="0" borderId="0" xfId="1" applyFont="1" applyFill="1" applyBorder="1" applyAlignment="1">
      <alignment vertical="center"/>
    </xf>
    <xf numFmtId="165" fontId="15" fillId="0" borderId="0" xfId="1" applyFont="1" applyFill="1" applyBorder="1" applyAlignment="1"/>
    <xf numFmtId="165" fontId="3" fillId="0" borderId="0" xfId="1" applyFont="1" applyFill="1" applyBorder="1" applyAlignment="1">
      <alignment horizontal="right"/>
    </xf>
    <xf numFmtId="165" fontId="13" fillId="0" borderId="0" xfId="1" applyFont="1" applyFill="1" applyBorder="1" applyAlignment="1"/>
    <xf numFmtId="4" fontId="14" fillId="0" borderId="0" xfId="0" applyNumberFormat="1" applyFont="1" applyBorder="1" applyAlignment="1">
      <alignment horizontal="right" wrapText="1"/>
    </xf>
    <xf numFmtId="1" fontId="16" fillId="0" borderId="0" xfId="0" applyNumberFormat="1" applyFont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166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5" fontId="3" fillId="0" borderId="5" xfId="1" applyFont="1" applyFill="1" applyBorder="1" applyAlignment="1">
      <alignment horizontal="right" vertical="center"/>
    </xf>
    <xf numFmtId="165" fontId="3" fillId="0" borderId="5" xfId="1" applyFont="1" applyFill="1" applyBorder="1" applyAlignment="1">
      <alignment vertical="center"/>
    </xf>
    <xf numFmtId="166" fontId="2" fillId="0" borderId="4" xfId="0" applyNumberFormat="1" applyFont="1" applyFill="1" applyBorder="1"/>
    <xf numFmtId="0" fontId="2" fillId="0" borderId="0" xfId="0" applyFont="1" applyAlignment="1"/>
    <xf numFmtId="165" fontId="3" fillId="0" borderId="0" xfId="1" applyFont="1" applyFill="1" applyBorder="1" applyAlignment="1">
      <alignment horizontal="center" vertical="center"/>
    </xf>
    <xf numFmtId="165" fontId="2" fillId="0" borderId="0" xfId="4" applyNumberFormat="1" applyFont="1" applyBorder="1" applyAlignment="1">
      <alignment vertical="center"/>
    </xf>
    <xf numFmtId="166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/>
    <xf numFmtId="167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/>
    <xf numFmtId="166" fontId="4" fillId="0" borderId="2" xfId="0" applyNumberFormat="1" applyFont="1" applyFill="1" applyBorder="1"/>
    <xf numFmtId="166" fontId="4" fillId="0" borderId="0" xfId="0" applyNumberFormat="1" applyFont="1" applyFill="1" applyBorder="1"/>
    <xf numFmtId="166" fontId="4" fillId="0" borderId="0" xfId="0" applyNumberFormat="1" applyFont="1" applyFill="1" applyBorder="1" applyAlignment="1"/>
    <xf numFmtId="166" fontId="9" fillId="0" borderId="0" xfId="0" applyNumberFormat="1" applyFont="1" applyFill="1" applyAlignment="1">
      <alignment horizontal="right" vertical="center" wrapText="1"/>
    </xf>
    <xf numFmtId="166" fontId="3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2" fillId="0" borderId="0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/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Fill="1" applyAlignment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4" fillId="0" borderId="13" xfId="5" applyFont="1" applyBorder="1" applyAlignment="1">
      <alignment wrapText="1"/>
    </xf>
    <xf numFmtId="4" fontId="14" fillId="0" borderId="13" xfId="5" applyNumberFormat="1" applyFont="1" applyBorder="1" applyAlignment="1">
      <alignment wrapText="1"/>
    </xf>
    <xf numFmtId="0" fontId="1" fillId="0" borderId="0" xfId="5"/>
    <xf numFmtId="0" fontId="14" fillId="0" borderId="13" xfId="5" applyNumberFormat="1" applyFont="1" applyBorder="1" applyAlignment="1">
      <alignment wrapText="1"/>
    </xf>
    <xf numFmtId="49" fontId="14" fillId="0" borderId="13" xfId="5" applyNumberFormat="1" applyFont="1" applyBorder="1" applyAlignment="1">
      <alignment wrapText="1"/>
    </xf>
    <xf numFmtId="4" fontId="14" fillId="0" borderId="13" xfId="5" applyNumberFormat="1" applyFont="1" applyBorder="1" applyAlignment="1">
      <alignment horizontal="right" wrapText="1"/>
    </xf>
    <xf numFmtId="4" fontId="1" fillId="0" borderId="0" xfId="5" applyNumberFormat="1"/>
    <xf numFmtId="0" fontId="18" fillId="0" borderId="0" xfId="5" applyFont="1"/>
    <xf numFmtId="0" fontId="14" fillId="4" borderId="13" xfId="5" applyNumberFormat="1" applyFont="1" applyFill="1" applyBorder="1" applyAlignment="1">
      <alignment wrapText="1"/>
    </xf>
    <xf numFmtId="49" fontId="14" fillId="4" borderId="13" xfId="5" applyNumberFormat="1" applyFont="1" applyFill="1" applyBorder="1" applyAlignment="1">
      <alignment wrapText="1"/>
    </xf>
    <xf numFmtId="4" fontId="14" fillId="4" borderId="13" xfId="5" applyNumberFormat="1" applyFont="1" applyFill="1" applyBorder="1" applyAlignment="1">
      <alignment horizontal="right" wrapText="1"/>
    </xf>
    <xf numFmtId="0" fontId="1" fillId="4" borderId="0" xfId="5" applyFill="1"/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left" vertical="center" wrapText="1"/>
    </xf>
    <xf numFmtId="166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1" fontId="3" fillId="0" borderId="0" xfId="0" applyNumberFormat="1" applyFont="1" applyFill="1" applyBorder="1" applyAlignment="1">
      <alignment horizontal="left" vertical="top"/>
    </xf>
    <xf numFmtId="16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2" fillId="0" borderId="0" xfId="3" applyFont="1" applyBorder="1" applyAlignment="1">
      <alignment vertical="center" wrapText="1"/>
    </xf>
    <xf numFmtId="0" fontId="4" fillId="0" borderId="0" xfId="3" applyFont="1" applyFill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7"/>
  <sheetViews>
    <sheetView showGridLines="0" topLeftCell="A64" workbookViewId="0">
      <selection activeCell="G67" sqref="G67"/>
    </sheetView>
  </sheetViews>
  <sheetFormatPr baseColWidth="10" defaultRowHeight="15" x14ac:dyDescent="0.25"/>
  <cols>
    <col min="1" max="1" width="14.28515625" style="291" customWidth="1"/>
    <col min="2" max="2" width="71.42578125" style="291" customWidth="1"/>
    <col min="3" max="3" width="15.7109375" style="295" bestFit="1" customWidth="1"/>
    <col min="4" max="4" width="17.140625" style="295" bestFit="1" customWidth="1"/>
    <col min="5" max="5" width="17.7109375" style="295" bestFit="1" customWidth="1"/>
    <col min="6" max="6" width="15.7109375" style="295" bestFit="1" customWidth="1"/>
    <col min="7" max="7" width="11.42578125" style="291"/>
    <col min="8" max="8" width="15.28515625" style="291" bestFit="1" customWidth="1"/>
    <col min="9" max="16384" width="11.42578125" style="291"/>
  </cols>
  <sheetData>
    <row r="1" spans="1:9" x14ac:dyDescent="0.25">
      <c r="A1" s="289" t="s">
        <v>400</v>
      </c>
      <c r="B1" s="289" t="s">
        <v>401</v>
      </c>
      <c r="C1" s="290" t="s">
        <v>402</v>
      </c>
      <c r="D1" s="290" t="s">
        <v>403</v>
      </c>
      <c r="E1" s="290" t="s">
        <v>404</v>
      </c>
      <c r="F1" s="290" t="s">
        <v>405</v>
      </c>
    </row>
    <row r="2" spans="1:9" x14ac:dyDescent="0.25">
      <c r="A2" s="292">
        <v>1</v>
      </c>
      <c r="B2" s="293" t="s">
        <v>406</v>
      </c>
      <c r="C2" s="294">
        <v>8896522481.8400002</v>
      </c>
      <c r="D2" s="294">
        <v>105966125.45</v>
      </c>
      <c r="E2" s="294">
        <v>76611538</v>
      </c>
      <c r="F2" s="294">
        <v>8925877069.2900009</v>
      </c>
      <c r="H2" s="295">
        <f>+C2+D2-E2</f>
        <v>8925877069.2900009</v>
      </c>
      <c r="I2" s="295">
        <f>+F2-H2</f>
        <v>0</v>
      </c>
    </row>
    <row r="3" spans="1:9" s="300" customFormat="1" x14ac:dyDescent="0.25">
      <c r="A3" s="297">
        <v>11</v>
      </c>
      <c r="B3" s="298" t="s">
        <v>407</v>
      </c>
      <c r="C3" s="299">
        <v>3525969</v>
      </c>
      <c r="D3" s="299">
        <v>28684950</v>
      </c>
      <c r="E3" s="299">
        <v>0</v>
      </c>
      <c r="F3" s="299">
        <v>32210919</v>
      </c>
    </row>
    <row r="4" spans="1:9" x14ac:dyDescent="0.25">
      <c r="A4" s="292">
        <v>1105</v>
      </c>
      <c r="B4" s="293" t="s">
        <v>408</v>
      </c>
      <c r="C4" s="294">
        <v>0</v>
      </c>
      <c r="D4" s="294">
        <v>0</v>
      </c>
      <c r="E4" s="294">
        <v>0</v>
      </c>
      <c r="F4" s="294">
        <v>0</v>
      </c>
    </row>
    <row r="5" spans="1:9" x14ac:dyDescent="0.25">
      <c r="A5" s="292">
        <v>110502</v>
      </c>
      <c r="B5" s="293" t="s">
        <v>409</v>
      </c>
      <c r="C5" s="294">
        <v>0</v>
      </c>
      <c r="D5" s="294">
        <v>0</v>
      </c>
      <c r="E5" s="294">
        <v>0</v>
      </c>
      <c r="F5" s="294">
        <v>0</v>
      </c>
    </row>
    <row r="6" spans="1:9" x14ac:dyDescent="0.25">
      <c r="A6" s="292">
        <v>110502001</v>
      </c>
      <c r="B6" s="293" t="s">
        <v>410</v>
      </c>
      <c r="C6" s="294">
        <v>315735</v>
      </c>
      <c r="D6" s="294">
        <v>0</v>
      </c>
      <c r="E6" s="294">
        <v>0</v>
      </c>
      <c r="F6" s="294">
        <v>315735</v>
      </c>
    </row>
    <row r="7" spans="1:9" x14ac:dyDescent="0.25">
      <c r="A7" s="292">
        <v>110502002</v>
      </c>
      <c r="B7" s="293" t="s">
        <v>411</v>
      </c>
      <c r="C7" s="294">
        <v>-315735</v>
      </c>
      <c r="D7" s="294">
        <v>0</v>
      </c>
      <c r="E7" s="294">
        <v>0</v>
      </c>
      <c r="F7" s="294">
        <v>-315735</v>
      </c>
    </row>
    <row r="8" spans="1:9" x14ac:dyDescent="0.25">
      <c r="A8" s="292">
        <v>110502003</v>
      </c>
      <c r="B8" s="293" t="s">
        <v>412</v>
      </c>
      <c r="C8" s="294">
        <v>0</v>
      </c>
      <c r="D8" s="294">
        <v>0</v>
      </c>
      <c r="E8" s="294">
        <v>0</v>
      </c>
      <c r="F8" s="294">
        <v>0</v>
      </c>
    </row>
    <row r="9" spans="1:9" x14ac:dyDescent="0.25">
      <c r="A9" s="292">
        <v>1110</v>
      </c>
      <c r="B9" s="293" t="s">
        <v>413</v>
      </c>
      <c r="C9" s="294">
        <v>3525969</v>
      </c>
      <c r="D9" s="294">
        <v>28684950</v>
      </c>
      <c r="E9" s="294">
        <v>0</v>
      </c>
      <c r="F9" s="294">
        <v>32210919</v>
      </c>
    </row>
    <row r="10" spans="1:9" x14ac:dyDescent="0.25">
      <c r="A10" s="292">
        <v>111005</v>
      </c>
      <c r="B10" s="293" t="s">
        <v>411</v>
      </c>
      <c r="C10" s="294">
        <v>3525969</v>
      </c>
      <c r="D10" s="294">
        <v>28684950</v>
      </c>
      <c r="E10" s="294">
        <v>0</v>
      </c>
      <c r="F10" s="294">
        <v>32210919</v>
      </c>
    </row>
    <row r="11" spans="1:9" x14ac:dyDescent="0.25">
      <c r="A11" s="292">
        <v>111005001</v>
      </c>
      <c r="B11" s="293" t="s">
        <v>411</v>
      </c>
      <c r="C11" s="294">
        <v>3525969</v>
      </c>
      <c r="D11" s="294">
        <v>28684950</v>
      </c>
      <c r="E11" s="294">
        <v>0</v>
      </c>
      <c r="F11" s="294">
        <v>32210919</v>
      </c>
    </row>
    <row r="12" spans="1:9" x14ac:dyDescent="0.25">
      <c r="A12" s="292">
        <v>12</v>
      </c>
      <c r="B12" s="293" t="s">
        <v>166</v>
      </c>
      <c r="C12" s="294">
        <v>1000</v>
      </c>
      <c r="D12" s="294">
        <v>0</v>
      </c>
      <c r="E12" s="294">
        <v>0</v>
      </c>
      <c r="F12" s="294">
        <v>1000</v>
      </c>
    </row>
    <row r="13" spans="1:9" ht="26.25" x14ac:dyDescent="0.25">
      <c r="A13" s="292">
        <v>1222</v>
      </c>
      <c r="B13" s="293" t="s">
        <v>414</v>
      </c>
      <c r="C13" s="294">
        <v>1000</v>
      </c>
      <c r="D13" s="294">
        <v>0</v>
      </c>
      <c r="E13" s="294">
        <v>0</v>
      </c>
      <c r="F13" s="294">
        <v>1000</v>
      </c>
    </row>
    <row r="14" spans="1:9" x14ac:dyDescent="0.25">
      <c r="A14" s="292">
        <v>122202</v>
      </c>
      <c r="B14" s="293" t="s">
        <v>415</v>
      </c>
      <c r="C14" s="294">
        <v>1000</v>
      </c>
      <c r="D14" s="294">
        <v>0</v>
      </c>
      <c r="E14" s="294">
        <v>0</v>
      </c>
      <c r="F14" s="294">
        <v>1000</v>
      </c>
    </row>
    <row r="15" spans="1:9" x14ac:dyDescent="0.25">
      <c r="A15" s="292">
        <v>122202001</v>
      </c>
      <c r="B15" s="293" t="s">
        <v>415</v>
      </c>
      <c r="C15" s="294">
        <v>1000</v>
      </c>
      <c r="D15" s="294">
        <v>0</v>
      </c>
      <c r="E15" s="294">
        <v>0</v>
      </c>
      <c r="F15" s="294">
        <v>1000</v>
      </c>
    </row>
    <row r="16" spans="1:9" x14ac:dyDescent="0.25">
      <c r="A16" s="292">
        <v>13</v>
      </c>
      <c r="B16" s="293" t="s">
        <v>168</v>
      </c>
      <c r="C16" s="294">
        <v>171094841</v>
      </c>
      <c r="D16" s="294">
        <v>33614368</v>
      </c>
      <c r="E16" s="294">
        <v>26200928</v>
      </c>
      <c r="F16" s="294">
        <v>178508281</v>
      </c>
    </row>
    <row r="17" spans="1:6" x14ac:dyDescent="0.25">
      <c r="A17" s="292">
        <v>1311</v>
      </c>
      <c r="B17" s="293" t="s">
        <v>416</v>
      </c>
      <c r="C17" s="294">
        <v>11789060</v>
      </c>
      <c r="D17" s="294">
        <v>11789060</v>
      </c>
      <c r="E17" s="294">
        <v>11789060</v>
      </c>
      <c r="F17" s="294">
        <v>11789060</v>
      </c>
    </row>
    <row r="18" spans="1:6" x14ac:dyDescent="0.25">
      <c r="A18" s="292">
        <v>131102</v>
      </c>
      <c r="B18" s="293" t="s">
        <v>360</v>
      </c>
      <c r="C18" s="294">
        <v>0</v>
      </c>
      <c r="D18" s="294">
        <v>11789060</v>
      </c>
      <c r="E18" s="294">
        <v>0</v>
      </c>
      <c r="F18" s="294">
        <v>11789060</v>
      </c>
    </row>
    <row r="19" spans="1:6" x14ac:dyDescent="0.25">
      <c r="A19" s="292">
        <v>131102003</v>
      </c>
      <c r="B19" s="293" t="s">
        <v>417</v>
      </c>
      <c r="C19" s="294">
        <v>0</v>
      </c>
      <c r="D19" s="294">
        <v>11789060</v>
      </c>
      <c r="E19" s="294">
        <v>0</v>
      </c>
      <c r="F19" s="294">
        <v>11789060</v>
      </c>
    </row>
    <row r="20" spans="1:6" x14ac:dyDescent="0.25">
      <c r="A20" s="292">
        <v>131104</v>
      </c>
      <c r="B20" s="293" t="s">
        <v>418</v>
      </c>
      <c r="C20" s="294">
        <v>11789060</v>
      </c>
      <c r="D20" s="294">
        <v>0</v>
      </c>
      <c r="E20" s="294">
        <v>11789060</v>
      </c>
      <c r="F20" s="294">
        <v>0</v>
      </c>
    </row>
    <row r="21" spans="1:6" x14ac:dyDescent="0.25">
      <c r="A21" s="292">
        <v>131104004</v>
      </c>
      <c r="B21" s="293" t="s">
        <v>419</v>
      </c>
      <c r="C21" s="294">
        <v>0</v>
      </c>
      <c r="D21" s="294">
        <v>0</v>
      </c>
      <c r="E21" s="294">
        <v>0</v>
      </c>
      <c r="F21" s="294">
        <v>0</v>
      </c>
    </row>
    <row r="22" spans="1:6" x14ac:dyDescent="0.25">
      <c r="A22" s="292">
        <v>131104008</v>
      </c>
      <c r="B22" s="293" t="s">
        <v>418</v>
      </c>
      <c r="C22" s="294">
        <v>11789060</v>
      </c>
      <c r="D22" s="294">
        <v>0</v>
      </c>
      <c r="E22" s="294">
        <v>11789060</v>
      </c>
      <c r="F22" s="294">
        <v>0</v>
      </c>
    </row>
    <row r="23" spans="1:6" x14ac:dyDescent="0.25">
      <c r="A23" s="292">
        <v>1316</v>
      </c>
      <c r="B23" s="293" t="s">
        <v>295</v>
      </c>
      <c r="C23" s="294">
        <v>91054973</v>
      </c>
      <c r="D23" s="294">
        <v>21825308</v>
      </c>
      <c r="E23" s="294">
        <v>13942950</v>
      </c>
      <c r="F23" s="294">
        <v>98937331</v>
      </c>
    </row>
    <row r="24" spans="1:6" x14ac:dyDescent="0.25">
      <c r="A24" s="292">
        <v>131604</v>
      </c>
      <c r="B24" s="293" t="s">
        <v>130</v>
      </c>
      <c r="C24" s="294">
        <v>88807073</v>
      </c>
      <c r="D24" s="294">
        <v>0</v>
      </c>
      <c r="E24" s="294">
        <v>0</v>
      </c>
      <c r="F24" s="294">
        <v>88807073</v>
      </c>
    </row>
    <row r="25" spans="1:6" x14ac:dyDescent="0.25">
      <c r="A25" s="292">
        <v>131604001</v>
      </c>
      <c r="B25" s="293" t="s">
        <v>130</v>
      </c>
      <c r="C25" s="294">
        <v>88807073</v>
      </c>
      <c r="D25" s="294">
        <v>0</v>
      </c>
      <c r="E25" s="294">
        <v>0</v>
      </c>
      <c r="F25" s="294">
        <v>88807073</v>
      </c>
    </row>
    <row r="26" spans="1:6" x14ac:dyDescent="0.25">
      <c r="A26" s="292">
        <v>131606</v>
      </c>
      <c r="B26" s="293" t="s">
        <v>131</v>
      </c>
      <c r="C26" s="294">
        <v>2247900</v>
      </c>
      <c r="D26" s="294">
        <v>21825308</v>
      </c>
      <c r="E26" s="294">
        <v>13942950</v>
      </c>
      <c r="F26" s="294">
        <v>10130258</v>
      </c>
    </row>
    <row r="27" spans="1:6" x14ac:dyDescent="0.25">
      <c r="A27" s="292">
        <v>131606001</v>
      </c>
      <c r="B27" s="293" t="s">
        <v>131</v>
      </c>
      <c r="C27" s="294">
        <v>2247900</v>
      </c>
      <c r="D27" s="294">
        <v>21825308</v>
      </c>
      <c r="E27" s="294">
        <v>13942950</v>
      </c>
      <c r="F27" s="294">
        <v>10130258</v>
      </c>
    </row>
    <row r="28" spans="1:6" x14ac:dyDescent="0.25">
      <c r="A28" s="292">
        <v>1317</v>
      </c>
      <c r="B28" s="293" t="s">
        <v>420</v>
      </c>
      <c r="C28" s="294">
        <v>0</v>
      </c>
      <c r="D28" s="294">
        <v>0</v>
      </c>
      <c r="E28" s="294">
        <v>0</v>
      </c>
      <c r="F28" s="294">
        <v>0</v>
      </c>
    </row>
    <row r="29" spans="1:6" x14ac:dyDescent="0.25">
      <c r="A29" s="292">
        <v>131720</v>
      </c>
      <c r="B29" s="293" t="s">
        <v>421</v>
      </c>
      <c r="C29" s="294">
        <v>0</v>
      </c>
      <c r="D29" s="294">
        <v>0</v>
      </c>
      <c r="E29" s="294">
        <v>0</v>
      </c>
      <c r="F29" s="294">
        <v>0</v>
      </c>
    </row>
    <row r="30" spans="1:6" x14ac:dyDescent="0.25">
      <c r="A30" s="292">
        <v>131720001</v>
      </c>
      <c r="B30" s="293" t="s">
        <v>421</v>
      </c>
      <c r="C30" s="294">
        <v>0</v>
      </c>
      <c r="D30" s="294">
        <v>0</v>
      </c>
      <c r="E30" s="294">
        <v>0</v>
      </c>
      <c r="F30" s="294">
        <v>0</v>
      </c>
    </row>
    <row r="31" spans="1:6" x14ac:dyDescent="0.25">
      <c r="A31" s="292">
        <v>1337</v>
      </c>
      <c r="B31" s="293" t="s">
        <v>422</v>
      </c>
      <c r="C31" s="294">
        <v>0</v>
      </c>
      <c r="D31" s="294">
        <v>0</v>
      </c>
      <c r="E31" s="294">
        <v>0</v>
      </c>
      <c r="F31" s="294">
        <v>0</v>
      </c>
    </row>
    <row r="32" spans="1:6" x14ac:dyDescent="0.25">
      <c r="A32" s="292">
        <v>133712</v>
      </c>
      <c r="B32" s="293" t="s">
        <v>303</v>
      </c>
      <c r="C32" s="294">
        <v>0</v>
      </c>
      <c r="D32" s="294">
        <v>0</v>
      </c>
      <c r="E32" s="294">
        <v>0</v>
      </c>
      <c r="F32" s="294">
        <v>0</v>
      </c>
    </row>
    <row r="33" spans="1:6" x14ac:dyDescent="0.25">
      <c r="A33" s="292">
        <v>133712001</v>
      </c>
      <c r="B33" s="293" t="s">
        <v>303</v>
      </c>
      <c r="C33" s="294">
        <v>0</v>
      </c>
      <c r="D33" s="294">
        <v>0</v>
      </c>
      <c r="E33" s="294">
        <v>0</v>
      </c>
      <c r="F33" s="294">
        <v>0</v>
      </c>
    </row>
    <row r="34" spans="1:6" x14ac:dyDescent="0.25">
      <c r="A34" s="292">
        <v>1384</v>
      </c>
      <c r="B34" s="293" t="s">
        <v>423</v>
      </c>
      <c r="C34" s="294">
        <v>68250808</v>
      </c>
      <c r="D34" s="294">
        <v>0</v>
      </c>
      <c r="E34" s="294">
        <v>468918</v>
      </c>
      <c r="F34" s="294">
        <v>67781890</v>
      </c>
    </row>
    <row r="35" spans="1:6" x14ac:dyDescent="0.25">
      <c r="A35" s="292">
        <v>138405</v>
      </c>
      <c r="B35" s="293" t="s">
        <v>424</v>
      </c>
      <c r="C35" s="294">
        <v>0</v>
      </c>
      <c r="D35" s="294">
        <v>0</v>
      </c>
      <c r="E35" s="294">
        <v>0</v>
      </c>
      <c r="F35" s="294">
        <v>0</v>
      </c>
    </row>
    <row r="36" spans="1:6" x14ac:dyDescent="0.25">
      <c r="A36" s="292">
        <v>138405001</v>
      </c>
      <c r="B36" s="293" t="s">
        <v>424</v>
      </c>
      <c r="C36" s="294">
        <v>0</v>
      </c>
      <c r="D36" s="294">
        <v>0</v>
      </c>
      <c r="E36" s="294">
        <v>0</v>
      </c>
      <c r="F36" s="294">
        <v>0</v>
      </c>
    </row>
    <row r="37" spans="1:6" x14ac:dyDescent="0.25">
      <c r="A37" s="292">
        <v>138416</v>
      </c>
      <c r="B37" s="293" t="s">
        <v>425</v>
      </c>
      <c r="C37" s="294">
        <v>0</v>
      </c>
      <c r="D37" s="294">
        <v>0</v>
      </c>
      <c r="E37" s="294">
        <v>0</v>
      </c>
      <c r="F37" s="294">
        <v>0</v>
      </c>
    </row>
    <row r="38" spans="1:6" x14ac:dyDescent="0.25">
      <c r="A38" s="292">
        <v>138416001</v>
      </c>
      <c r="B38" s="293" t="s">
        <v>425</v>
      </c>
      <c r="C38" s="294">
        <v>0</v>
      </c>
      <c r="D38" s="294">
        <v>0</v>
      </c>
      <c r="E38" s="294">
        <v>0</v>
      </c>
      <c r="F38" s="294">
        <v>0</v>
      </c>
    </row>
    <row r="39" spans="1:6" x14ac:dyDescent="0.25">
      <c r="A39" s="292">
        <v>138421</v>
      </c>
      <c r="B39" s="293" t="s">
        <v>314</v>
      </c>
      <c r="C39" s="294">
        <v>0</v>
      </c>
      <c r="D39" s="294">
        <v>0</v>
      </c>
      <c r="E39" s="294">
        <v>0</v>
      </c>
      <c r="F39" s="294">
        <v>0</v>
      </c>
    </row>
    <row r="40" spans="1:6" x14ac:dyDescent="0.25">
      <c r="A40" s="292">
        <v>138421001</v>
      </c>
      <c r="B40" s="293" t="s">
        <v>314</v>
      </c>
      <c r="C40" s="294">
        <v>0</v>
      </c>
      <c r="D40" s="294">
        <v>0</v>
      </c>
      <c r="E40" s="294">
        <v>0</v>
      </c>
      <c r="F40" s="294">
        <v>0</v>
      </c>
    </row>
    <row r="41" spans="1:6" x14ac:dyDescent="0.25">
      <c r="A41" s="292">
        <v>138426</v>
      </c>
      <c r="B41" s="293" t="s">
        <v>426</v>
      </c>
      <c r="C41" s="294">
        <v>68250808</v>
      </c>
      <c r="D41" s="294">
        <v>0</v>
      </c>
      <c r="E41" s="294">
        <v>0</v>
      </c>
      <c r="F41" s="294">
        <v>68250808</v>
      </c>
    </row>
    <row r="42" spans="1:6" x14ac:dyDescent="0.25">
      <c r="A42" s="292">
        <v>138426001</v>
      </c>
      <c r="B42" s="293" t="s">
        <v>426</v>
      </c>
      <c r="C42" s="294">
        <v>68250808</v>
      </c>
      <c r="D42" s="294">
        <v>0</v>
      </c>
      <c r="E42" s="294">
        <v>0</v>
      </c>
      <c r="F42" s="294">
        <v>68250808</v>
      </c>
    </row>
    <row r="43" spans="1:6" x14ac:dyDescent="0.25">
      <c r="A43" s="292">
        <v>138432</v>
      </c>
      <c r="B43" s="293" t="s">
        <v>427</v>
      </c>
      <c r="C43" s="294">
        <v>0</v>
      </c>
      <c r="D43" s="294">
        <v>0</v>
      </c>
      <c r="E43" s="294">
        <v>0</v>
      </c>
      <c r="F43" s="294">
        <v>0</v>
      </c>
    </row>
    <row r="44" spans="1:6" x14ac:dyDescent="0.25">
      <c r="A44" s="292">
        <v>138432001</v>
      </c>
      <c r="B44" s="293" t="s">
        <v>427</v>
      </c>
      <c r="C44" s="294">
        <v>0</v>
      </c>
      <c r="D44" s="294">
        <v>0</v>
      </c>
      <c r="E44" s="294">
        <v>0</v>
      </c>
      <c r="F44" s="294">
        <v>0</v>
      </c>
    </row>
    <row r="45" spans="1:6" x14ac:dyDescent="0.25">
      <c r="A45" s="292">
        <v>138435</v>
      </c>
      <c r="B45" s="293" t="s">
        <v>428</v>
      </c>
      <c r="C45" s="294">
        <v>0</v>
      </c>
      <c r="D45" s="294">
        <v>0</v>
      </c>
      <c r="E45" s="294">
        <v>0</v>
      </c>
      <c r="F45" s="294">
        <v>0</v>
      </c>
    </row>
    <row r="46" spans="1:6" x14ac:dyDescent="0.25">
      <c r="A46" s="292">
        <v>138435001</v>
      </c>
      <c r="B46" s="293" t="s">
        <v>428</v>
      </c>
      <c r="C46" s="294">
        <v>0</v>
      </c>
      <c r="D46" s="294">
        <v>0</v>
      </c>
      <c r="E46" s="294">
        <v>0</v>
      </c>
      <c r="F46" s="294">
        <v>0</v>
      </c>
    </row>
    <row r="47" spans="1:6" x14ac:dyDescent="0.25">
      <c r="A47" s="292">
        <v>138490</v>
      </c>
      <c r="B47" s="293" t="s">
        <v>56</v>
      </c>
      <c r="C47" s="294">
        <v>0</v>
      </c>
      <c r="D47" s="294">
        <v>0</v>
      </c>
      <c r="E47" s="294">
        <v>468918</v>
      </c>
      <c r="F47" s="294">
        <v>-468918</v>
      </c>
    </row>
    <row r="48" spans="1:6" x14ac:dyDescent="0.25">
      <c r="A48" s="292">
        <v>138490001</v>
      </c>
      <c r="B48" s="293" t="s">
        <v>56</v>
      </c>
      <c r="C48" s="294">
        <v>0</v>
      </c>
      <c r="D48" s="294">
        <v>0</v>
      </c>
      <c r="E48" s="294">
        <v>468918</v>
      </c>
      <c r="F48" s="294">
        <v>-468918</v>
      </c>
    </row>
    <row r="49" spans="1:6" x14ac:dyDescent="0.25">
      <c r="A49" s="292">
        <v>15</v>
      </c>
      <c r="B49" s="293" t="s">
        <v>193</v>
      </c>
      <c r="C49" s="294">
        <v>484304801.56</v>
      </c>
      <c r="D49" s="294">
        <v>0</v>
      </c>
      <c r="E49" s="294">
        <v>0</v>
      </c>
      <c r="F49" s="294">
        <v>484304801.56</v>
      </c>
    </row>
    <row r="50" spans="1:6" x14ac:dyDescent="0.25">
      <c r="A50" s="292">
        <v>1505</v>
      </c>
      <c r="B50" s="293" t="s">
        <v>429</v>
      </c>
      <c r="C50" s="294">
        <v>225512407.78</v>
      </c>
      <c r="D50" s="294">
        <v>0</v>
      </c>
      <c r="E50" s="294">
        <v>0</v>
      </c>
      <c r="F50" s="294">
        <v>225512407.78</v>
      </c>
    </row>
    <row r="51" spans="1:6" x14ac:dyDescent="0.25">
      <c r="A51" s="292">
        <v>150506</v>
      </c>
      <c r="B51" s="293" t="s">
        <v>297</v>
      </c>
      <c r="C51" s="294">
        <v>225512407.78</v>
      </c>
      <c r="D51" s="294">
        <v>0</v>
      </c>
      <c r="E51" s="294">
        <v>0</v>
      </c>
      <c r="F51" s="294">
        <v>225512407.78</v>
      </c>
    </row>
    <row r="52" spans="1:6" x14ac:dyDescent="0.25">
      <c r="A52" s="292">
        <v>150506001</v>
      </c>
      <c r="B52" s="293" t="s">
        <v>297</v>
      </c>
      <c r="C52" s="294">
        <v>225512407.78</v>
      </c>
      <c r="D52" s="294">
        <v>0</v>
      </c>
      <c r="E52" s="294">
        <v>0</v>
      </c>
      <c r="F52" s="294">
        <v>225512407.78</v>
      </c>
    </row>
    <row r="53" spans="1:6" x14ac:dyDescent="0.25">
      <c r="A53" s="292">
        <v>1510</v>
      </c>
      <c r="B53" s="293" t="s">
        <v>430</v>
      </c>
      <c r="C53" s="294">
        <v>222756443.02000001</v>
      </c>
      <c r="D53" s="294">
        <v>0</v>
      </c>
      <c r="E53" s="294">
        <v>0</v>
      </c>
      <c r="F53" s="294">
        <v>222756443.02000001</v>
      </c>
    </row>
    <row r="54" spans="1:6" x14ac:dyDescent="0.25">
      <c r="A54" s="292">
        <v>151029</v>
      </c>
      <c r="B54" s="293" t="s">
        <v>196</v>
      </c>
      <c r="C54" s="294">
        <v>222756443.02000001</v>
      </c>
      <c r="D54" s="294">
        <v>0</v>
      </c>
      <c r="E54" s="294">
        <v>0</v>
      </c>
      <c r="F54" s="294">
        <v>222756443.02000001</v>
      </c>
    </row>
    <row r="55" spans="1:6" x14ac:dyDescent="0.25">
      <c r="A55" s="292">
        <v>151029001</v>
      </c>
      <c r="B55" s="293" t="s">
        <v>196</v>
      </c>
      <c r="C55" s="294">
        <v>222756443.02000001</v>
      </c>
      <c r="D55" s="294">
        <v>0</v>
      </c>
      <c r="E55" s="294">
        <v>0</v>
      </c>
      <c r="F55" s="294">
        <v>222756443.02000001</v>
      </c>
    </row>
    <row r="56" spans="1:6" x14ac:dyDescent="0.25">
      <c r="A56" s="292">
        <v>1514</v>
      </c>
      <c r="B56" s="293" t="s">
        <v>431</v>
      </c>
      <c r="C56" s="294">
        <v>8147143.5300000003</v>
      </c>
      <c r="D56" s="294">
        <v>0</v>
      </c>
      <c r="E56" s="294">
        <v>0</v>
      </c>
      <c r="F56" s="294">
        <v>8147143.5300000003</v>
      </c>
    </row>
    <row r="57" spans="1:6" x14ac:dyDescent="0.25">
      <c r="A57" s="292">
        <v>151402</v>
      </c>
      <c r="B57" s="293" t="s">
        <v>432</v>
      </c>
      <c r="C57" s="294">
        <v>8147143.5300000003</v>
      </c>
      <c r="D57" s="294">
        <v>0</v>
      </c>
      <c r="E57" s="294">
        <v>0</v>
      </c>
      <c r="F57" s="294">
        <v>8147143.5300000003</v>
      </c>
    </row>
    <row r="58" spans="1:6" x14ac:dyDescent="0.25">
      <c r="A58" s="292">
        <v>151402001</v>
      </c>
      <c r="B58" s="293" t="s">
        <v>432</v>
      </c>
      <c r="C58" s="294">
        <v>8147143.5300000003</v>
      </c>
      <c r="D58" s="294">
        <v>0</v>
      </c>
      <c r="E58" s="294">
        <v>0</v>
      </c>
      <c r="F58" s="294">
        <v>8147143.5300000003</v>
      </c>
    </row>
    <row r="59" spans="1:6" x14ac:dyDescent="0.25">
      <c r="A59" s="292">
        <v>151408</v>
      </c>
      <c r="B59" s="293" t="s">
        <v>433</v>
      </c>
      <c r="C59" s="294">
        <v>0</v>
      </c>
      <c r="D59" s="294">
        <v>0</v>
      </c>
      <c r="E59" s="294">
        <v>0</v>
      </c>
      <c r="F59" s="294">
        <v>0</v>
      </c>
    </row>
    <row r="60" spans="1:6" x14ac:dyDescent="0.25">
      <c r="A60" s="292">
        <v>151408001</v>
      </c>
      <c r="B60" s="293" t="s">
        <v>433</v>
      </c>
      <c r="C60" s="294">
        <v>0</v>
      </c>
      <c r="D60" s="294">
        <v>0</v>
      </c>
      <c r="E60" s="294">
        <v>0</v>
      </c>
      <c r="F60" s="294">
        <v>0</v>
      </c>
    </row>
    <row r="61" spans="1:6" x14ac:dyDescent="0.25">
      <c r="A61" s="292">
        <v>151409</v>
      </c>
      <c r="B61" s="293" t="s">
        <v>434</v>
      </c>
      <c r="C61" s="294">
        <v>0</v>
      </c>
      <c r="D61" s="294">
        <v>0</v>
      </c>
      <c r="E61" s="294">
        <v>0</v>
      </c>
      <c r="F61" s="294">
        <v>0</v>
      </c>
    </row>
    <row r="62" spans="1:6" x14ac:dyDescent="0.25">
      <c r="A62" s="292">
        <v>151409001</v>
      </c>
      <c r="B62" s="293" t="s">
        <v>434</v>
      </c>
      <c r="C62" s="294">
        <v>0</v>
      </c>
      <c r="D62" s="294">
        <v>0</v>
      </c>
      <c r="E62" s="294">
        <v>0</v>
      </c>
      <c r="F62" s="294">
        <v>0</v>
      </c>
    </row>
    <row r="63" spans="1:6" x14ac:dyDescent="0.25">
      <c r="A63" s="292">
        <v>151421</v>
      </c>
      <c r="B63" s="293" t="s">
        <v>435</v>
      </c>
      <c r="C63" s="294">
        <v>0</v>
      </c>
      <c r="D63" s="294">
        <v>0</v>
      </c>
      <c r="E63" s="294">
        <v>0</v>
      </c>
      <c r="F63" s="294">
        <v>0</v>
      </c>
    </row>
    <row r="64" spans="1:6" x14ac:dyDescent="0.25">
      <c r="A64" s="292">
        <v>151421001</v>
      </c>
      <c r="B64" s="293" t="s">
        <v>435</v>
      </c>
      <c r="C64" s="294">
        <v>0</v>
      </c>
      <c r="D64" s="294">
        <v>0</v>
      </c>
      <c r="E64" s="294">
        <v>0</v>
      </c>
      <c r="F64" s="294">
        <v>0</v>
      </c>
    </row>
    <row r="65" spans="1:6" x14ac:dyDescent="0.25">
      <c r="A65" s="292">
        <v>151490</v>
      </c>
      <c r="B65" s="293" t="s">
        <v>436</v>
      </c>
      <c r="C65" s="294">
        <v>0</v>
      </c>
      <c r="D65" s="294">
        <v>0</v>
      </c>
      <c r="E65" s="294">
        <v>0</v>
      </c>
      <c r="F65" s="294">
        <v>0</v>
      </c>
    </row>
    <row r="66" spans="1:6" x14ac:dyDescent="0.25">
      <c r="A66" s="292">
        <v>151490001</v>
      </c>
      <c r="B66" s="293" t="s">
        <v>436</v>
      </c>
      <c r="C66" s="294">
        <v>0</v>
      </c>
      <c r="D66" s="294">
        <v>0</v>
      </c>
      <c r="E66" s="294">
        <v>0</v>
      </c>
      <c r="F66" s="294">
        <v>0</v>
      </c>
    </row>
    <row r="67" spans="1:6" x14ac:dyDescent="0.25">
      <c r="A67" s="292">
        <v>1520</v>
      </c>
      <c r="B67" s="293" t="s">
        <v>437</v>
      </c>
      <c r="C67" s="294">
        <v>27888807.23</v>
      </c>
      <c r="D67" s="294">
        <v>0</v>
      </c>
      <c r="E67" s="294">
        <v>0</v>
      </c>
      <c r="F67" s="294">
        <v>27888807.23</v>
      </c>
    </row>
    <row r="68" spans="1:6" x14ac:dyDescent="0.25">
      <c r="A68" s="292">
        <v>152007</v>
      </c>
      <c r="B68" s="293" t="s">
        <v>297</v>
      </c>
      <c r="C68" s="294">
        <v>27888807.23</v>
      </c>
      <c r="D68" s="294">
        <v>0</v>
      </c>
      <c r="E68" s="294">
        <v>0</v>
      </c>
      <c r="F68" s="294">
        <v>27888807.23</v>
      </c>
    </row>
    <row r="69" spans="1:6" x14ac:dyDescent="0.25">
      <c r="A69" s="292">
        <v>152007001</v>
      </c>
      <c r="B69" s="293" t="s">
        <v>297</v>
      </c>
      <c r="C69" s="294">
        <v>27888807.23</v>
      </c>
      <c r="D69" s="294">
        <v>0</v>
      </c>
      <c r="E69" s="294">
        <v>0</v>
      </c>
      <c r="F69" s="294">
        <v>27888807.23</v>
      </c>
    </row>
    <row r="70" spans="1:6" x14ac:dyDescent="0.25">
      <c r="A70" s="292">
        <v>16</v>
      </c>
      <c r="B70" s="293" t="s">
        <v>438</v>
      </c>
      <c r="C70" s="294">
        <v>7508830019.4200001</v>
      </c>
      <c r="D70" s="294">
        <v>43666807.450000003</v>
      </c>
      <c r="E70" s="294">
        <v>24556862</v>
      </c>
      <c r="F70" s="294">
        <v>7527939964.8699999</v>
      </c>
    </row>
    <row r="71" spans="1:6" x14ac:dyDescent="0.25">
      <c r="A71" s="292">
        <v>1605</v>
      </c>
      <c r="B71" s="293" t="s">
        <v>439</v>
      </c>
      <c r="C71" s="294">
        <v>1999777166.71</v>
      </c>
      <c r="D71" s="294">
        <v>0</v>
      </c>
      <c r="E71" s="294">
        <v>0</v>
      </c>
      <c r="F71" s="294">
        <v>1999777166.71</v>
      </c>
    </row>
    <row r="72" spans="1:6" x14ac:dyDescent="0.25">
      <c r="A72" s="292">
        <v>160501</v>
      </c>
      <c r="B72" s="293" t="s">
        <v>206</v>
      </c>
      <c r="C72" s="294">
        <v>1999777166.71</v>
      </c>
      <c r="D72" s="294">
        <v>0</v>
      </c>
      <c r="E72" s="294">
        <v>0</v>
      </c>
      <c r="F72" s="294">
        <v>1999777166.71</v>
      </c>
    </row>
    <row r="73" spans="1:6" x14ac:dyDescent="0.25">
      <c r="A73" s="292">
        <v>160501001</v>
      </c>
      <c r="B73" s="293" t="s">
        <v>206</v>
      </c>
      <c r="C73" s="294">
        <v>1999777166.71</v>
      </c>
      <c r="D73" s="294">
        <v>0</v>
      </c>
      <c r="E73" s="294">
        <v>0</v>
      </c>
      <c r="F73" s="294">
        <v>1999777166.71</v>
      </c>
    </row>
    <row r="74" spans="1:6" x14ac:dyDescent="0.25">
      <c r="A74" s="292">
        <v>1615</v>
      </c>
      <c r="B74" s="293" t="s">
        <v>440</v>
      </c>
      <c r="C74" s="294">
        <v>145749716.55000001</v>
      </c>
      <c r="D74" s="294">
        <v>0</v>
      </c>
      <c r="E74" s="294">
        <v>0</v>
      </c>
      <c r="F74" s="294">
        <v>145749716.55000001</v>
      </c>
    </row>
    <row r="75" spans="1:6" x14ac:dyDescent="0.25">
      <c r="A75" s="292">
        <v>161501</v>
      </c>
      <c r="B75" s="293" t="s">
        <v>76</v>
      </c>
      <c r="C75" s="294">
        <v>145749716.55000001</v>
      </c>
      <c r="D75" s="294">
        <v>0</v>
      </c>
      <c r="E75" s="294">
        <v>0</v>
      </c>
      <c r="F75" s="294">
        <v>145749716.55000001</v>
      </c>
    </row>
    <row r="76" spans="1:6" x14ac:dyDescent="0.25">
      <c r="A76" s="292">
        <v>161501001</v>
      </c>
      <c r="B76" s="293" t="s">
        <v>76</v>
      </c>
      <c r="C76" s="294">
        <v>145749716.55000001</v>
      </c>
      <c r="D76" s="294">
        <v>0</v>
      </c>
      <c r="E76" s="294">
        <v>0</v>
      </c>
      <c r="F76" s="294">
        <v>145749716.55000001</v>
      </c>
    </row>
    <row r="77" spans="1:6" x14ac:dyDescent="0.25">
      <c r="A77" s="292">
        <v>1635</v>
      </c>
      <c r="B77" s="293" t="s">
        <v>441</v>
      </c>
      <c r="C77" s="294">
        <v>282052492</v>
      </c>
      <c r="D77" s="294">
        <v>43666807.450000003</v>
      </c>
      <c r="E77" s="294">
        <v>0</v>
      </c>
      <c r="F77" s="294">
        <v>325719299.44999999</v>
      </c>
    </row>
    <row r="78" spans="1:6" x14ac:dyDescent="0.25">
      <c r="A78" s="292">
        <v>163501</v>
      </c>
      <c r="B78" s="293" t="s">
        <v>80</v>
      </c>
      <c r="C78" s="294">
        <v>144656292</v>
      </c>
      <c r="D78" s="294">
        <v>43666807.450000003</v>
      </c>
      <c r="E78" s="294">
        <v>0</v>
      </c>
      <c r="F78" s="294">
        <v>188323099.44999999</v>
      </c>
    </row>
    <row r="79" spans="1:6" x14ac:dyDescent="0.25">
      <c r="A79" s="292">
        <v>163501001</v>
      </c>
      <c r="B79" s="293" t="s">
        <v>442</v>
      </c>
      <c r="C79" s="294">
        <v>0</v>
      </c>
      <c r="D79" s="294">
        <v>43666807.450000003</v>
      </c>
      <c r="E79" s="294">
        <v>0</v>
      </c>
      <c r="F79" s="294">
        <v>43666807.450000003</v>
      </c>
    </row>
    <row r="80" spans="1:6" x14ac:dyDescent="0.25">
      <c r="A80" s="292">
        <v>163501004</v>
      </c>
      <c r="B80" s="293" t="s">
        <v>207</v>
      </c>
      <c r="C80" s="294">
        <v>0</v>
      </c>
      <c r="D80" s="294">
        <v>0</v>
      </c>
      <c r="E80" s="294">
        <v>0</v>
      </c>
      <c r="F80" s="294">
        <v>0</v>
      </c>
    </row>
    <row r="81" spans="1:6" x14ac:dyDescent="0.25">
      <c r="A81" s="292">
        <v>163501008</v>
      </c>
      <c r="B81" s="293" t="s">
        <v>208</v>
      </c>
      <c r="C81" s="294">
        <v>123697500</v>
      </c>
      <c r="D81" s="294">
        <v>0</v>
      </c>
      <c r="E81" s="294">
        <v>0</v>
      </c>
      <c r="F81" s="294">
        <v>123697500</v>
      </c>
    </row>
    <row r="82" spans="1:6" x14ac:dyDescent="0.25">
      <c r="A82" s="292">
        <v>163501009</v>
      </c>
      <c r="B82" s="293" t="s">
        <v>209</v>
      </c>
      <c r="C82" s="294">
        <v>0</v>
      </c>
      <c r="D82" s="294">
        <v>0</v>
      </c>
      <c r="E82" s="294">
        <v>0</v>
      </c>
      <c r="F82" s="294">
        <v>0</v>
      </c>
    </row>
    <row r="83" spans="1:6" x14ac:dyDescent="0.25">
      <c r="A83" s="292">
        <v>163501012</v>
      </c>
      <c r="B83" s="293" t="s">
        <v>217</v>
      </c>
      <c r="C83" s="294">
        <v>20958792</v>
      </c>
      <c r="D83" s="294">
        <v>0</v>
      </c>
      <c r="E83" s="294">
        <v>0</v>
      </c>
      <c r="F83" s="294">
        <v>20958792</v>
      </c>
    </row>
    <row r="84" spans="1:6" x14ac:dyDescent="0.25">
      <c r="A84" s="292">
        <v>163502</v>
      </c>
      <c r="B84" s="293" t="s">
        <v>81</v>
      </c>
      <c r="C84" s="294">
        <v>0</v>
      </c>
      <c r="D84" s="294">
        <v>0</v>
      </c>
      <c r="E84" s="294">
        <v>0</v>
      </c>
      <c r="F84" s="294">
        <v>0</v>
      </c>
    </row>
    <row r="85" spans="1:6" x14ac:dyDescent="0.25">
      <c r="A85" s="292">
        <v>163502006</v>
      </c>
      <c r="B85" s="293" t="s">
        <v>219</v>
      </c>
      <c r="C85" s="294">
        <v>0</v>
      </c>
      <c r="D85" s="294">
        <v>0</v>
      </c>
      <c r="E85" s="294">
        <v>0</v>
      </c>
      <c r="F85" s="294">
        <v>0</v>
      </c>
    </row>
    <row r="86" spans="1:6" x14ac:dyDescent="0.25">
      <c r="A86" s="292">
        <v>163503</v>
      </c>
      <c r="B86" s="293" t="s">
        <v>82</v>
      </c>
      <c r="C86" s="294">
        <v>21062061</v>
      </c>
      <c r="D86" s="294">
        <v>0</v>
      </c>
      <c r="E86" s="294">
        <v>0</v>
      </c>
      <c r="F86" s="294">
        <v>21062061</v>
      </c>
    </row>
    <row r="87" spans="1:6" x14ac:dyDescent="0.25">
      <c r="A87" s="292">
        <v>163503001</v>
      </c>
      <c r="B87" s="293" t="s">
        <v>222</v>
      </c>
      <c r="C87" s="294">
        <v>21062061</v>
      </c>
      <c r="D87" s="294">
        <v>0</v>
      </c>
      <c r="E87" s="294">
        <v>0</v>
      </c>
      <c r="F87" s="294">
        <v>21062061</v>
      </c>
    </row>
    <row r="88" spans="1:6" x14ac:dyDescent="0.25">
      <c r="A88" s="292">
        <v>163503002</v>
      </c>
      <c r="B88" s="293" t="s">
        <v>223</v>
      </c>
      <c r="C88" s="294">
        <v>0</v>
      </c>
      <c r="D88" s="294">
        <v>0</v>
      </c>
      <c r="E88" s="294">
        <v>0</v>
      </c>
      <c r="F88" s="294">
        <v>0</v>
      </c>
    </row>
    <row r="89" spans="1:6" x14ac:dyDescent="0.25">
      <c r="A89" s="292">
        <v>163504</v>
      </c>
      <c r="B89" s="293" t="s">
        <v>351</v>
      </c>
      <c r="C89" s="294">
        <v>116334139</v>
      </c>
      <c r="D89" s="294">
        <v>0</v>
      </c>
      <c r="E89" s="294">
        <v>0</v>
      </c>
      <c r="F89" s="294">
        <v>116334139</v>
      </c>
    </row>
    <row r="90" spans="1:6" x14ac:dyDescent="0.25">
      <c r="A90" s="292">
        <v>163504001</v>
      </c>
      <c r="B90" s="293" t="s">
        <v>203</v>
      </c>
      <c r="C90" s="294">
        <v>22196416</v>
      </c>
      <c r="D90" s="294">
        <v>0</v>
      </c>
      <c r="E90" s="294">
        <v>0</v>
      </c>
      <c r="F90" s="294">
        <v>22196416</v>
      </c>
    </row>
    <row r="91" spans="1:6" x14ac:dyDescent="0.25">
      <c r="A91" s="292">
        <v>163504002</v>
      </c>
      <c r="B91" s="293" t="s">
        <v>212</v>
      </c>
      <c r="C91" s="294">
        <v>94137723</v>
      </c>
      <c r="D91" s="294">
        <v>0</v>
      </c>
      <c r="E91" s="294">
        <v>0</v>
      </c>
      <c r="F91" s="294">
        <v>94137723</v>
      </c>
    </row>
    <row r="92" spans="1:6" x14ac:dyDescent="0.25">
      <c r="A92" s="292">
        <v>163504007</v>
      </c>
      <c r="B92" s="293" t="s">
        <v>443</v>
      </c>
      <c r="C92" s="294">
        <v>0</v>
      </c>
      <c r="D92" s="294">
        <v>0</v>
      </c>
      <c r="E92" s="294">
        <v>0</v>
      </c>
      <c r="F92" s="294">
        <v>0</v>
      </c>
    </row>
    <row r="93" spans="1:6" x14ac:dyDescent="0.25">
      <c r="A93" s="292">
        <v>163507</v>
      </c>
      <c r="B93" s="293" t="s">
        <v>78</v>
      </c>
      <c r="C93" s="294">
        <v>0</v>
      </c>
      <c r="D93" s="294">
        <v>0</v>
      </c>
      <c r="E93" s="294">
        <v>0</v>
      </c>
      <c r="F93" s="294">
        <v>0</v>
      </c>
    </row>
    <row r="94" spans="1:6" x14ac:dyDescent="0.25">
      <c r="A94" s="292">
        <v>163507006</v>
      </c>
      <c r="B94" s="293" t="s">
        <v>444</v>
      </c>
      <c r="C94" s="294">
        <v>0</v>
      </c>
      <c r="D94" s="294">
        <v>0</v>
      </c>
      <c r="E94" s="294">
        <v>0</v>
      </c>
      <c r="F94" s="294">
        <v>0</v>
      </c>
    </row>
    <row r="95" spans="1:6" x14ac:dyDescent="0.25">
      <c r="A95" s="292">
        <v>163590</v>
      </c>
      <c r="B95" s="293" t="s">
        <v>445</v>
      </c>
      <c r="C95" s="294">
        <v>0</v>
      </c>
      <c r="D95" s="294">
        <v>0</v>
      </c>
      <c r="E95" s="294">
        <v>0</v>
      </c>
      <c r="F95" s="294">
        <v>0</v>
      </c>
    </row>
    <row r="96" spans="1:6" x14ac:dyDescent="0.25">
      <c r="A96" s="292">
        <v>163590001</v>
      </c>
      <c r="B96" s="293" t="s">
        <v>445</v>
      </c>
      <c r="C96" s="294">
        <v>0</v>
      </c>
      <c r="D96" s="294">
        <v>0</v>
      </c>
      <c r="E96" s="294">
        <v>0</v>
      </c>
      <c r="F96" s="294">
        <v>0</v>
      </c>
    </row>
    <row r="97" spans="1:6" x14ac:dyDescent="0.25">
      <c r="A97" s="292">
        <v>1637</v>
      </c>
      <c r="B97" s="293" t="s">
        <v>446</v>
      </c>
      <c r="C97" s="294">
        <v>309001021.38</v>
      </c>
      <c r="D97" s="294">
        <v>0</v>
      </c>
      <c r="E97" s="294">
        <v>0</v>
      </c>
      <c r="F97" s="294">
        <v>309001021.38</v>
      </c>
    </row>
    <row r="98" spans="1:6" x14ac:dyDescent="0.25">
      <c r="A98" s="292">
        <v>163701</v>
      </c>
      <c r="B98" s="293" t="s">
        <v>70</v>
      </c>
      <c r="C98" s="294">
        <v>38112889</v>
      </c>
      <c r="D98" s="294">
        <v>0</v>
      </c>
      <c r="E98" s="294">
        <v>0</v>
      </c>
      <c r="F98" s="294">
        <v>38112889</v>
      </c>
    </row>
    <row r="99" spans="1:6" x14ac:dyDescent="0.25">
      <c r="A99" s="292">
        <v>163701001</v>
      </c>
      <c r="B99" s="293" t="s">
        <v>206</v>
      </c>
      <c r="C99" s="294">
        <v>38112889</v>
      </c>
      <c r="D99" s="294">
        <v>0</v>
      </c>
      <c r="E99" s="294">
        <v>0</v>
      </c>
      <c r="F99" s="294">
        <v>38112889</v>
      </c>
    </row>
    <row r="100" spans="1:6" x14ac:dyDescent="0.25">
      <c r="A100" s="292">
        <v>163707</v>
      </c>
      <c r="B100" s="293" t="s">
        <v>80</v>
      </c>
      <c r="C100" s="294">
        <v>133884752.38</v>
      </c>
      <c r="D100" s="294">
        <v>0</v>
      </c>
      <c r="E100" s="294">
        <v>0</v>
      </c>
      <c r="F100" s="294">
        <v>133884752.38</v>
      </c>
    </row>
    <row r="101" spans="1:6" x14ac:dyDescent="0.25">
      <c r="A101" s="292">
        <v>163707004</v>
      </c>
      <c r="B101" s="293" t="s">
        <v>207</v>
      </c>
      <c r="C101" s="294">
        <v>126500000</v>
      </c>
      <c r="D101" s="294">
        <v>0</v>
      </c>
      <c r="E101" s="294">
        <v>0</v>
      </c>
      <c r="F101" s="294">
        <v>126500000</v>
      </c>
    </row>
    <row r="102" spans="1:6" x14ac:dyDescent="0.25">
      <c r="A102" s="292">
        <v>163707008</v>
      </c>
      <c r="B102" s="293" t="s">
        <v>208</v>
      </c>
      <c r="C102" s="294">
        <v>6704752</v>
      </c>
      <c r="D102" s="294">
        <v>0</v>
      </c>
      <c r="E102" s="294">
        <v>0</v>
      </c>
      <c r="F102" s="294">
        <v>6704752</v>
      </c>
    </row>
    <row r="103" spans="1:6" x14ac:dyDescent="0.25">
      <c r="A103" s="292">
        <v>163707009</v>
      </c>
      <c r="B103" s="293" t="s">
        <v>209</v>
      </c>
      <c r="C103" s="294">
        <v>680000.38</v>
      </c>
      <c r="D103" s="294">
        <v>0</v>
      </c>
      <c r="E103" s="294">
        <v>0</v>
      </c>
      <c r="F103" s="294">
        <v>680000.38</v>
      </c>
    </row>
    <row r="104" spans="1:6" x14ac:dyDescent="0.25">
      <c r="A104" s="292">
        <v>163708</v>
      </c>
      <c r="B104" s="293" t="s">
        <v>81</v>
      </c>
      <c r="C104" s="294">
        <v>3277495</v>
      </c>
      <c r="D104" s="294">
        <v>0</v>
      </c>
      <c r="E104" s="294">
        <v>0</v>
      </c>
      <c r="F104" s="294">
        <v>3277495</v>
      </c>
    </row>
    <row r="105" spans="1:6" x14ac:dyDescent="0.25">
      <c r="A105" s="292">
        <v>163708007</v>
      </c>
      <c r="B105" s="293" t="s">
        <v>447</v>
      </c>
      <c r="C105" s="294">
        <v>3277495</v>
      </c>
      <c r="D105" s="294">
        <v>0</v>
      </c>
      <c r="E105" s="294">
        <v>0</v>
      </c>
      <c r="F105" s="294">
        <v>3277495</v>
      </c>
    </row>
    <row r="106" spans="1:6" x14ac:dyDescent="0.25">
      <c r="A106" s="292">
        <v>163709</v>
      </c>
      <c r="B106" s="293" t="s">
        <v>82</v>
      </c>
      <c r="C106" s="294">
        <v>12097218</v>
      </c>
      <c r="D106" s="294">
        <v>0</v>
      </c>
      <c r="E106" s="294">
        <v>0</v>
      </c>
      <c r="F106" s="294">
        <v>12097218</v>
      </c>
    </row>
    <row r="107" spans="1:6" x14ac:dyDescent="0.25">
      <c r="A107" s="292">
        <v>163709001</v>
      </c>
      <c r="B107" s="293" t="s">
        <v>222</v>
      </c>
      <c r="C107" s="294">
        <v>188475</v>
      </c>
      <c r="D107" s="294">
        <v>0</v>
      </c>
      <c r="E107" s="294">
        <v>0</v>
      </c>
      <c r="F107" s="294">
        <v>188475</v>
      </c>
    </row>
    <row r="108" spans="1:6" x14ac:dyDescent="0.25">
      <c r="A108" s="292">
        <v>163709002</v>
      </c>
      <c r="B108" s="293" t="s">
        <v>223</v>
      </c>
      <c r="C108" s="294">
        <v>11908743</v>
      </c>
      <c r="D108" s="294">
        <v>0</v>
      </c>
      <c r="E108" s="294">
        <v>0</v>
      </c>
      <c r="F108" s="294">
        <v>11908743</v>
      </c>
    </row>
    <row r="109" spans="1:6" x14ac:dyDescent="0.25">
      <c r="A109" s="292">
        <v>163710</v>
      </c>
      <c r="B109" s="293" t="s">
        <v>351</v>
      </c>
      <c r="C109" s="294">
        <v>121628667</v>
      </c>
      <c r="D109" s="294">
        <v>0</v>
      </c>
      <c r="E109" s="294">
        <v>0</v>
      </c>
      <c r="F109" s="294">
        <v>121628667</v>
      </c>
    </row>
    <row r="110" spans="1:6" x14ac:dyDescent="0.25">
      <c r="A110" s="292">
        <v>163710001</v>
      </c>
      <c r="B110" s="293" t="s">
        <v>203</v>
      </c>
      <c r="C110" s="294">
        <v>60458705</v>
      </c>
      <c r="D110" s="294">
        <v>0</v>
      </c>
      <c r="E110" s="294">
        <v>0</v>
      </c>
      <c r="F110" s="294">
        <v>60458705</v>
      </c>
    </row>
    <row r="111" spans="1:6" x14ac:dyDescent="0.25">
      <c r="A111" s="292">
        <v>163710002</v>
      </c>
      <c r="B111" s="293" t="s">
        <v>212</v>
      </c>
      <c r="C111" s="294">
        <v>61169962</v>
      </c>
      <c r="D111" s="294">
        <v>0</v>
      </c>
      <c r="E111" s="294">
        <v>0</v>
      </c>
      <c r="F111" s="294">
        <v>61169962</v>
      </c>
    </row>
    <row r="112" spans="1:6" x14ac:dyDescent="0.25">
      <c r="A112" s="292">
        <v>163710007</v>
      </c>
      <c r="B112" s="293" t="s">
        <v>443</v>
      </c>
      <c r="C112" s="294">
        <v>0</v>
      </c>
      <c r="D112" s="294">
        <v>0</v>
      </c>
      <c r="E112" s="294">
        <v>0</v>
      </c>
      <c r="F112" s="294">
        <v>0</v>
      </c>
    </row>
    <row r="113" spans="1:6" x14ac:dyDescent="0.25">
      <c r="A113" s="292">
        <v>163712</v>
      </c>
      <c r="B113" s="293" t="s">
        <v>85</v>
      </c>
      <c r="C113" s="294">
        <v>0</v>
      </c>
      <c r="D113" s="294">
        <v>0</v>
      </c>
      <c r="E113" s="294">
        <v>0</v>
      </c>
      <c r="F113" s="294">
        <v>0</v>
      </c>
    </row>
    <row r="114" spans="1:6" x14ac:dyDescent="0.25">
      <c r="A114" s="292">
        <v>163712002</v>
      </c>
      <c r="B114" s="293" t="s">
        <v>228</v>
      </c>
      <c r="C114" s="294">
        <v>0</v>
      </c>
      <c r="D114" s="294">
        <v>0</v>
      </c>
      <c r="E114" s="294">
        <v>0</v>
      </c>
      <c r="F114" s="294">
        <v>0</v>
      </c>
    </row>
    <row r="115" spans="1:6" x14ac:dyDescent="0.25">
      <c r="A115" s="292">
        <v>1640</v>
      </c>
      <c r="B115" s="293" t="s">
        <v>448</v>
      </c>
      <c r="C115" s="294">
        <v>3220089435.1300001</v>
      </c>
      <c r="D115" s="294">
        <v>0</v>
      </c>
      <c r="E115" s="294">
        <v>0</v>
      </c>
      <c r="F115" s="294">
        <v>3220089435.1300001</v>
      </c>
    </row>
    <row r="116" spans="1:6" x14ac:dyDescent="0.25">
      <c r="A116" s="292">
        <v>164001</v>
      </c>
      <c r="B116" s="293" t="s">
        <v>213</v>
      </c>
      <c r="C116" s="294">
        <v>3220089435.1300001</v>
      </c>
      <c r="D116" s="294">
        <v>0</v>
      </c>
      <c r="E116" s="294">
        <v>0</v>
      </c>
      <c r="F116" s="294">
        <v>3220089435.1300001</v>
      </c>
    </row>
    <row r="117" spans="1:6" x14ac:dyDescent="0.25">
      <c r="A117" s="292">
        <v>164001001</v>
      </c>
      <c r="B117" s="293" t="s">
        <v>213</v>
      </c>
      <c r="C117" s="294">
        <v>3220089435.1300001</v>
      </c>
      <c r="D117" s="294">
        <v>0</v>
      </c>
      <c r="E117" s="294">
        <v>0</v>
      </c>
      <c r="F117" s="294">
        <v>3220089435.1300001</v>
      </c>
    </row>
    <row r="118" spans="1:6" x14ac:dyDescent="0.25">
      <c r="A118" s="292">
        <v>1650</v>
      </c>
      <c r="B118" s="293" t="s">
        <v>449</v>
      </c>
      <c r="C118" s="294">
        <v>65631390</v>
      </c>
      <c r="D118" s="294">
        <v>0</v>
      </c>
      <c r="E118" s="294">
        <v>0</v>
      </c>
      <c r="F118" s="294">
        <v>65631390</v>
      </c>
    </row>
    <row r="119" spans="1:6" x14ac:dyDescent="0.25">
      <c r="A119" s="292">
        <v>165007</v>
      </c>
      <c r="B119" s="293" t="s">
        <v>444</v>
      </c>
      <c r="C119" s="294">
        <v>65631390</v>
      </c>
      <c r="D119" s="294">
        <v>0</v>
      </c>
      <c r="E119" s="294">
        <v>0</v>
      </c>
      <c r="F119" s="294">
        <v>65631390</v>
      </c>
    </row>
    <row r="120" spans="1:6" x14ac:dyDescent="0.25">
      <c r="A120" s="292">
        <v>165007001</v>
      </c>
      <c r="B120" s="293" t="s">
        <v>444</v>
      </c>
      <c r="C120" s="294">
        <v>65631390</v>
      </c>
      <c r="D120" s="294">
        <v>0</v>
      </c>
      <c r="E120" s="294">
        <v>0</v>
      </c>
      <c r="F120" s="294">
        <v>65631390</v>
      </c>
    </row>
    <row r="121" spans="1:6" x14ac:dyDescent="0.25">
      <c r="A121" s="292">
        <v>1655</v>
      </c>
      <c r="B121" s="293" t="s">
        <v>450</v>
      </c>
      <c r="C121" s="294">
        <v>2103941233</v>
      </c>
      <c r="D121" s="294">
        <v>0</v>
      </c>
      <c r="E121" s="294">
        <v>0</v>
      </c>
      <c r="F121" s="294">
        <v>2103941233</v>
      </c>
    </row>
    <row r="122" spans="1:6" x14ac:dyDescent="0.25">
      <c r="A122" s="292">
        <v>165504</v>
      </c>
      <c r="B122" s="293" t="s">
        <v>207</v>
      </c>
      <c r="C122" s="294">
        <v>2004659275</v>
      </c>
      <c r="D122" s="294">
        <v>0</v>
      </c>
      <c r="E122" s="294">
        <v>0</v>
      </c>
      <c r="F122" s="294">
        <v>2004659275</v>
      </c>
    </row>
    <row r="123" spans="1:6" x14ac:dyDescent="0.25">
      <c r="A123" s="292">
        <v>165504001</v>
      </c>
      <c r="B123" s="293" t="s">
        <v>207</v>
      </c>
      <c r="C123" s="294">
        <v>2004659275</v>
      </c>
      <c r="D123" s="294">
        <v>0</v>
      </c>
      <c r="E123" s="294">
        <v>0</v>
      </c>
      <c r="F123" s="294">
        <v>2004659275</v>
      </c>
    </row>
    <row r="124" spans="1:6" x14ac:dyDescent="0.25">
      <c r="A124" s="292">
        <v>165506</v>
      </c>
      <c r="B124" s="293" t="s">
        <v>451</v>
      </c>
      <c r="C124" s="294">
        <v>0</v>
      </c>
      <c r="D124" s="294">
        <v>0</v>
      </c>
      <c r="E124" s="294">
        <v>0</v>
      </c>
      <c r="F124" s="294">
        <v>0</v>
      </c>
    </row>
    <row r="125" spans="1:6" x14ac:dyDescent="0.25">
      <c r="A125" s="292">
        <v>165506001</v>
      </c>
      <c r="B125" s="293" t="s">
        <v>451</v>
      </c>
      <c r="C125" s="294">
        <v>0</v>
      </c>
      <c r="D125" s="294">
        <v>0</v>
      </c>
      <c r="E125" s="294">
        <v>0</v>
      </c>
      <c r="F125" s="294">
        <v>0</v>
      </c>
    </row>
    <row r="126" spans="1:6" x14ac:dyDescent="0.25">
      <c r="A126" s="292">
        <v>165509</v>
      </c>
      <c r="B126" s="293" t="s">
        <v>208</v>
      </c>
      <c r="C126" s="294">
        <v>32098867</v>
      </c>
      <c r="D126" s="294">
        <v>0</v>
      </c>
      <c r="E126" s="294">
        <v>0</v>
      </c>
      <c r="F126" s="294">
        <v>32098867</v>
      </c>
    </row>
    <row r="127" spans="1:6" x14ac:dyDescent="0.25">
      <c r="A127" s="292">
        <v>165509001</v>
      </c>
      <c r="B127" s="293" t="s">
        <v>208</v>
      </c>
      <c r="C127" s="294">
        <v>32098867</v>
      </c>
      <c r="D127" s="294">
        <v>0</v>
      </c>
      <c r="E127" s="294">
        <v>0</v>
      </c>
      <c r="F127" s="294">
        <v>32098867</v>
      </c>
    </row>
    <row r="128" spans="1:6" x14ac:dyDescent="0.25">
      <c r="A128" s="292">
        <v>165511</v>
      </c>
      <c r="B128" s="293" t="s">
        <v>209</v>
      </c>
      <c r="C128" s="294">
        <v>7046619</v>
      </c>
      <c r="D128" s="294">
        <v>0</v>
      </c>
      <c r="E128" s="294">
        <v>0</v>
      </c>
      <c r="F128" s="294">
        <v>7046619</v>
      </c>
    </row>
    <row r="129" spans="1:6" x14ac:dyDescent="0.25">
      <c r="A129" s="292">
        <v>165511001</v>
      </c>
      <c r="B129" s="293" t="s">
        <v>209</v>
      </c>
      <c r="C129" s="294">
        <v>7046619</v>
      </c>
      <c r="D129" s="294">
        <v>0</v>
      </c>
      <c r="E129" s="294">
        <v>0</v>
      </c>
      <c r="F129" s="294">
        <v>7046619</v>
      </c>
    </row>
    <row r="130" spans="1:6" x14ac:dyDescent="0.25">
      <c r="A130" s="292">
        <v>165522</v>
      </c>
      <c r="B130" s="293" t="s">
        <v>217</v>
      </c>
      <c r="C130" s="294">
        <v>60136472</v>
      </c>
      <c r="D130" s="294">
        <v>0</v>
      </c>
      <c r="E130" s="294">
        <v>0</v>
      </c>
      <c r="F130" s="294">
        <v>60136472</v>
      </c>
    </row>
    <row r="131" spans="1:6" x14ac:dyDescent="0.25">
      <c r="A131" s="292">
        <v>165522001</v>
      </c>
      <c r="B131" s="293" t="s">
        <v>217</v>
      </c>
      <c r="C131" s="294">
        <v>60136472</v>
      </c>
      <c r="D131" s="294">
        <v>0</v>
      </c>
      <c r="E131" s="294">
        <v>0</v>
      </c>
      <c r="F131" s="294">
        <v>60136472</v>
      </c>
    </row>
    <row r="132" spans="1:6" x14ac:dyDescent="0.25">
      <c r="A132" s="292">
        <v>1660</v>
      </c>
      <c r="B132" s="293" t="s">
        <v>452</v>
      </c>
      <c r="C132" s="294">
        <v>8736473</v>
      </c>
      <c r="D132" s="294">
        <v>0</v>
      </c>
      <c r="E132" s="294">
        <v>0</v>
      </c>
      <c r="F132" s="294">
        <v>8736473</v>
      </c>
    </row>
    <row r="133" spans="1:6" x14ac:dyDescent="0.25">
      <c r="A133" s="292">
        <v>166007</v>
      </c>
      <c r="B133" s="293" t="s">
        <v>219</v>
      </c>
      <c r="C133" s="294">
        <v>1540000</v>
      </c>
      <c r="D133" s="294">
        <v>0</v>
      </c>
      <c r="E133" s="294">
        <v>0</v>
      </c>
      <c r="F133" s="294">
        <v>1540000</v>
      </c>
    </row>
    <row r="134" spans="1:6" x14ac:dyDescent="0.25">
      <c r="A134" s="292">
        <v>166007001</v>
      </c>
      <c r="B134" s="293" t="s">
        <v>219</v>
      </c>
      <c r="C134" s="294">
        <v>1540000</v>
      </c>
      <c r="D134" s="294">
        <v>0</v>
      </c>
      <c r="E134" s="294">
        <v>0</v>
      </c>
      <c r="F134" s="294">
        <v>1540000</v>
      </c>
    </row>
    <row r="135" spans="1:6" x14ac:dyDescent="0.25">
      <c r="A135" s="292">
        <v>166008</v>
      </c>
      <c r="B135" s="293" t="s">
        <v>447</v>
      </c>
      <c r="C135" s="294">
        <v>7196473</v>
      </c>
      <c r="D135" s="294">
        <v>0</v>
      </c>
      <c r="E135" s="294">
        <v>0</v>
      </c>
      <c r="F135" s="294">
        <v>7196473</v>
      </c>
    </row>
    <row r="136" spans="1:6" x14ac:dyDescent="0.25">
      <c r="A136" s="292">
        <v>166008001</v>
      </c>
      <c r="B136" s="293" t="s">
        <v>447</v>
      </c>
      <c r="C136" s="294">
        <v>7196473</v>
      </c>
      <c r="D136" s="294">
        <v>0</v>
      </c>
      <c r="E136" s="294">
        <v>0</v>
      </c>
      <c r="F136" s="294">
        <v>7196473</v>
      </c>
    </row>
    <row r="137" spans="1:6" x14ac:dyDescent="0.25">
      <c r="A137" s="292">
        <v>1665</v>
      </c>
      <c r="B137" s="293" t="s">
        <v>453</v>
      </c>
      <c r="C137" s="294">
        <v>368932204.17000002</v>
      </c>
      <c r="D137" s="294">
        <v>0</v>
      </c>
      <c r="E137" s="294">
        <v>0</v>
      </c>
      <c r="F137" s="294">
        <v>368932204.17000002</v>
      </c>
    </row>
    <row r="138" spans="1:6" x14ac:dyDescent="0.25">
      <c r="A138" s="292">
        <v>166501</v>
      </c>
      <c r="B138" s="293" t="s">
        <v>222</v>
      </c>
      <c r="C138" s="294">
        <v>220010870.78</v>
      </c>
      <c r="D138" s="294">
        <v>0</v>
      </c>
      <c r="E138" s="294">
        <v>0</v>
      </c>
      <c r="F138" s="294">
        <v>220010870.78</v>
      </c>
    </row>
    <row r="139" spans="1:6" x14ac:dyDescent="0.25">
      <c r="A139" s="292">
        <v>166501001</v>
      </c>
      <c r="B139" s="293" t="s">
        <v>222</v>
      </c>
      <c r="C139" s="294">
        <v>220010870.78</v>
      </c>
      <c r="D139" s="294">
        <v>0</v>
      </c>
      <c r="E139" s="294">
        <v>0</v>
      </c>
      <c r="F139" s="294">
        <v>220010870.78</v>
      </c>
    </row>
    <row r="140" spans="1:6" x14ac:dyDescent="0.25">
      <c r="A140" s="292">
        <v>166502</v>
      </c>
      <c r="B140" s="293" t="s">
        <v>223</v>
      </c>
      <c r="C140" s="294">
        <v>148921333.38999999</v>
      </c>
      <c r="D140" s="294">
        <v>0</v>
      </c>
      <c r="E140" s="294">
        <v>0</v>
      </c>
      <c r="F140" s="294">
        <v>148921333.38999999</v>
      </c>
    </row>
    <row r="141" spans="1:6" x14ac:dyDescent="0.25">
      <c r="A141" s="292">
        <v>166502001</v>
      </c>
      <c r="B141" s="293" t="s">
        <v>223</v>
      </c>
      <c r="C141" s="294">
        <v>148921333.38999999</v>
      </c>
      <c r="D141" s="294">
        <v>0</v>
      </c>
      <c r="E141" s="294">
        <v>0</v>
      </c>
      <c r="F141" s="294">
        <v>148921333.38999999</v>
      </c>
    </row>
    <row r="142" spans="1:6" x14ac:dyDescent="0.25">
      <c r="A142" s="292">
        <v>1670</v>
      </c>
      <c r="B142" s="293" t="s">
        <v>454</v>
      </c>
      <c r="C142" s="294">
        <v>1464077877.5599999</v>
      </c>
      <c r="D142" s="294">
        <v>0</v>
      </c>
      <c r="E142" s="294">
        <v>0</v>
      </c>
      <c r="F142" s="294">
        <v>1464077877.5599999</v>
      </c>
    </row>
    <row r="143" spans="1:6" x14ac:dyDescent="0.25">
      <c r="A143" s="292">
        <v>167001</v>
      </c>
      <c r="B143" s="293" t="s">
        <v>203</v>
      </c>
      <c r="C143" s="294">
        <v>235820728.80000001</v>
      </c>
      <c r="D143" s="294">
        <v>0</v>
      </c>
      <c r="E143" s="294">
        <v>0</v>
      </c>
      <c r="F143" s="294">
        <v>235820728.80000001</v>
      </c>
    </row>
    <row r="144" spans="1:6" x14ac:dyDescent="0.25">
      <c r="A144" s="292">
        <v>167001001</v>
      </c>
      <c r="B144" s="293" t="s">
        <v>203</v>
      </c>
      <c r="C144" s="294">
        <v>235820728.80000001</v>
      </c>
      <c r="D144" s="294">
        <v>0</v>
      </c>
      <c r="E144" s="294">
        <v>0</v>
      </c>
      <c r="F144" s="294">
        <v>235820728.80000001</v>
      </c>
    </row>
    <row r="145" spans="1:6" x14ac:dyDescent="0.25">
      <c r="A145" s="292">
        <v>167002</v>
      </c>
      <c r="B145" s="293" t="s">
        <v>212</v>
      </c>
      <c r="C145" s="294">
        <v>1228257148.76</v>
      </c>
      <c r="D145" s="294">
        <v>0</v>
      </c>
      <c r="E145" s="294">
        <v>0</v>
      </c>
      <c r="F145" s="294">
        <v>1228257148.76</v>
      </c>
    </row>
    <row r="146" spans="1:6" x14ac:dyDescent="0.25">
      <c r="A146" s="292">
        <v>167002001</v>
      </c>
      <c r="B146" s="293" t="s">
        <v>212</v>
      </c>
      <c r="C146" s="294">
        <v>1228257148.76</v>
      </c>
      <c r="D146" s="294">
        <v>0</v>
      </c>
      <c r="E146" s="294">
        <v>0</v>
      </c>
      <c r="F146" s="294">
        <v>1228257148.76</v>
      </c>
    </row>
    <row r="147" spans="1:6" x14ac:dyDescent="0.25">
      <c r="A147" s="292">
        <v>1675</v>
      </c>
      <c r="B147" s="293" t="s">
        <v>455</v>
      </c>
      <c r="C147" s="294">
        <v>82000000</v>
      </c>
      <c r="D147" s="294">
        <v>0</v>
      </c>
      <c r="E147" s="294">
        <v>0</v>
      </c>
      <c r="F147" s="294">
        <v>82000000</v>
      </c>
    </row>
    <row r="148" spans="1:6" x14ac:dyDescent="0.25">
      <c r="A148" s="292">
        <v>167502</v>
      </c>
      <c r="B148" s="293" t="s">
        <v>226</v>
      </c>
      <c r="C148" s="294">
        <v>82000000</v>
      </c>
      <c r="D148" s="294">
        <v>0</v>
      </c>
      <c r="E148" s="294">
        <v>0</v>
      </c>
      <c r="F148" s="294">
        <v>82000000</v>
      </c>
    </row>
    <row r="149" spans="1:6" x14ac:dyDescent="0.25">
      <c r="A149" s="292">
        <v>167502001</v>
      </c>
      <c r="B149" s="293" t="s">
        <v>226</v>
      </c>
      <c r="C149" s="294">
        <v>82000000</v>
      </c>
      <c r="D149" s="294">
        <v>0</v>
      </c>
      <c r="E149" s="294">
        <v>0</v>
      </c>
      <c r="F149" s="294">
        <v>82000000</v>
      </c>
    </row>
    <row r="150" spans="1:6" x14ac:dyDescent="0.25">
      <c r="A150" s="292">
        <v>167507</v>
      </c>
      <c r="B150" s="293" t="s">
        <v>456</v>
      </c>
      <c r="C150" s="294">
        <v>0</v>
      </c>
      <c r="D150" s="294">
        <v>0</v>
      </c>
      <c r="E150" s="294">
        <v>0</v>
      </c>
      <c r="F150" s="294">
        <v>0</v>
      </c>
    </row>
    <row r="151" spans="1:6" x14ac:dyDescent="0.25">
      <c r="A151" s="292">
        <v>167507001</v>
      </c>
      <c r="B151" s="293" t="s">
        <v>456</v>
      </c>
      <c r="C151" s="294">
        <v>0</v>
      </c>
      <c r="D151" s="294">
        <v>0</v>
      </c>
      <c r="E151" s="294">
        <v>0</v>
      </c>
      <c r="F151" s="294">
        <v>0</v>
      </c>
    </row>
    <row r="152" spans="1:6" x14ac:dyDescent="0.25">
      <c r="A152" s="292">
        <v>1680</v>
      </c>
      <c r="B152" s="293" t="s">
        <v>457</v>
      </c>
      <c r="C152" s="294">
        <v>1003911</v>
      </c>
      <c r="D152" s="294">
        <v>0</v>
      </c>
      <c r="E152" s="294">
        <v>0</v>
      </c>
      <c r="F152" s="294">
        <v>1003911</v>
      </c>
    </row>
    <row r="153" spans="1:6" x14ac:dyDescent="0.25">
      <c r="A153" s="292">
        <v>168002</v>
      </c>
      <c r="B153" s="293" t="s">
        <v>228</v>
      </c>
      <c r="C153" s="294">
        <v>1003911</v>
      </c>
      <c r="D153" s="294">
        <v>0</v>
      </c>
      <c r="E153" s="294">
        <v>0</v>
      </c>
      <c r="F153" s="294">
        <v>1003911</v>
      </c>
    </row>
    <row r="154" spans="1:6" x14ac:dyDescent="0.25">
      <c r="A154" s="292">
        <v>168002001</v>
      </c>
      <c r="B154" s="293" t="s">
        <v>228</v>
      </c>
      <c r="C154" s="294">
        <v>1003911</v>
      </c>
      <c r="D154" s="294">
        <v>0</v>
      </c>
      <c r="E154" s="294">
        <v>0</v>
      </c>
      <c r="F154" s="294">
        <v>1003911</v>
      </c>
    </row>
    <row r="155" spans="1:6" x14ac:dyDescent="0.25">
      <c r="A155" s="292">
        <v>1681</v>
      </c>
      <c r="B155" s="293" t="s">
        <v>458</v>
      </c>
      <c r="C155" s="294">
        <v>8383000</v>
      </c>
      <c r="D155" s="294">
        <v>0</v>
      </c>
      <c r="E155" s="294">
        <v>0</v>
      </c>
      <c r="F155" s="294">
        <v>8383000</v>
      </c>
    </row>
    <row r="156" spans="1:6" x14ac:dyDescent="0.25">
      <c r="A156" s="292">
        <v>168101</v>
      </c>
      <c r="B156" s="293" t="s">
        <v>230</v>
      </c>
      <c r="C156" s="294">
        <v>8383000</v>
      </c>
      <c r="D156" s="294">
        <v>0</v>
      </c>
      <c r="E156" s="294">
        <v>0</v>
      </c>
      <c r="F156" s="294">
        <v>8383000</v>
      </c>
    </row>
    <row r="157" spans="1:6" x14ac:dyDescent="0.25">
      <c r="A157" s="292">
        <v>168101001</v>
      </c>
      <c r="B157" s="293" t="s">
        <v>230</v>
      </c>
      <c r="C157" s="294">
        <v>8383000</v>
      </c>
      <c r="D157" s="294">
        <v>0</v>
      </c>
      <c r="E157" s="294">
        <v>0</v>
      </c>
      <c r="F157" s="294">
        <v>8383000</v>
      </c>
    </row>
    <row r="158" spans="1:6" x14ac:dyDescent="0.25">
      <c r="A158" s="292">
        <v>1685</v>
      </c>
      <c r="B158" s="293" t="s">
        <v>459</v>
      </c>
      <c r="C158" s="294">
        <v>-2550545901.0799999</v>
      </c>
      <c r="D158" s="294">
        <v>0</v>
      </c>
      <c r="E158" s="294">
        <v>24556862</v>
      </c>
      <c r="F158" s="294">
        <v>-2575102763.0799999</v>
      </c>
    </row>
    <row r="159" spans="1:6" x14ac:dyDescent="0.25">
      <c r="A159" s="292">
        <v>168501</v>
      </c>
      <c r="B159" s="293" t="s">
        <v>76</v>
      </c>
      <c r="C159" s="294">
        <v>-413382503.49000001</v>
      </c>
      <c r="D159" s="294">
        <v>0</v>
      </c>
      <c r="E159" s="294">
        <v>1921669</v>
      </c>
      <c r="F159" s="294">
        <v>-415304172.49000001</v>
      </c>
    </row>
    <row r="160" spans="1:6" x14ac:dyDescent="0.25">
      <c r="A160" s="292">
        <v>168501001</v>
      </c>
      <c r="B160" s="293" t="s">
        <v>213</v>
      </c>
      <c r="C160" s="294">
        <v>-413382503.49000001</v>
      </c>
      <c r="D160" s="294">
        <v>0</v>
      </c>
      <c r="E160" s="294">
        <v>1921669</v>
      </c>
      <c r="F160" s="294">
        <v>-415304172.49000001</v>
      </c>
    </row>
    <row r="161" spans="1:6" x14ac:dyDescent="0.25">
      <c r="A161" s="292">
        <v>168503</v>
      </c>
      <c r="B161" s="293" t="s">
        <v>78</v>
      </c>
      <c r="C161" s="294">
        <v>-8128551.5599999996</v>
      </c>
      <c r="D161" s="294">
        <v>0</v>
      </c>
      <c r="E161" s="294">
        <v>211265</v>
      </c>
      <c r="F161" s="294">
        <v>-8339816.5599999996</v>
      </c>
    </row>
    <row r="162" spans="1:6" x14ac:dyDescent="0.25">
      <c r="A162" s="292">
        <v>168503006</v>
      </c>
      <c r="B162" s="293" t="s">
        <v>444</v>
      </c>
      <c r="C162" s="294">
        <v>-8128551.5599999996</v>
      </c>
      <c r="D162" s="294">
        <v>0</v>
      </c>
      <c r="E162" s="294">
        <v>211265</v>
      </c>
      <c r="F162" s="294">
        <v>-8339816.5599999996</v>
      </c>
    </row>
    <row r="163" spans="1:6" x14ac:dyDescent="0.25">
      <c r="A163" s="292">
        <v>168504</v>
      </c>
      <c r="B163" s="293" t="s">
        <v>80</v>
      </c>
      <c r="C163" s="294">
        <v>-630751413.82000005</v>
      </c>
      <c r="D163" s="294">
        <v>0</v>
      </c>
      <c r="E163" s="294">
        <v>8970878</v>
      </c>
      <c r="F163" s="294">
        <v>-639722291.82000005</v>
      </c>
    </row>
    <row r="164" spans="1:6" x14ac:dyDescent="0.25">
      <c r="A164" s="292">
        <v>168504004</v>
      </c>
      <c r="B164" s="293" t="s">
        <v>207</v>
      </c>
      <c r="C164" s="294">
        <v>-582288662.98000002</v>
      </c>
      <c r="D164" s="294">
        <v>0</v>
      </c>
      <c r="E164" s="294">
        <v>8397775</v>
      </c>
      <c r="F164" s="294">
        <v>-590686437.98000002</v>
      </c>
    </row>
    <row r="165" spans="1:6" x14ac:dyDescent="0.25">
      <c r="A165" s="292">
        <v>168504006</v>
      </c>
      <c r="B165" s="293" t="s">
        <v>451</v>
      </c>
      <c r="C165" s="294">
        <v>0</v>
      </c>
      <c r="D165" s="294">
        <v>0</v>
      </c>
      <c r="E165" s="294">
        <v>0</v>
      </c>
      <c r="F165" s="294">
        <v>0</v>
      </c>
    </row>
    <row r="166" spans="1:6" x14ac:dyDescent="0.25">
      <c r="A166" s="292">
        <v>168504008</v>
      </c>
      <c r="B166" s="293" t="s">
        <v>208</v>
      </c>
      <c r="C166" s="294">
        <v>-26171428.350000001</v>
      </c>
      <c r="D166" s="294">
        <v>0</v>
      </c>
      <c r="E166" s="294">
        <v>294341</v>
      </c>
      <c r="F166" s="294">
        <v>-26465769.350000001</v>
      </c>
    </row>
    <row r="167" spans="1:6" x14ac:dyDescent="0.25">
      <c r="A167" s="292">
        <v>168504009</v>
      </c>
      <c r="B167" s="293" t="s">
        <v>209</v>
      </c>
      <c r="C167" s="294">
        <v>-3496589.49</v>
      </c>
      <c r="D167" s="294">
        <v>0</v>
      </c>
      <c r="E167" s="294">
        <v>9388</v>
      </c>
      <c r="F167" s="294">
        <v>-3505977.49</v>
      </c>
    </row>
    <row r="168" spans="1:6" x14ac:dyDescent="0.25">
      <c r="A168" s="292">
        <v>168504012</v>
      </c>
      <c r="B168" s="293" t="s">
        <v>217</v>
      </c>
      <c r="C168" s="294">
        <v>-18794733</v>
      </c>
      <c r="D168" s="294">
        <v>0</v>
      </c>
      <c r="E168" s="294">
        <v>269374</v>
      </c>
      <c r="F168" s="294">
        <v>-19064107</v>
      </c>
    </row>
    <row r="169" spans="1:6" x14ac:dyDescent="0.25">
      <c r="A169" s="292">
        <v>168505</v>
      </c>
      <c r="B169" s="293" t="s">
        <v>81</v>
      </c>
      <c r="C169" s="294">
        <v>-11395414.300000001</v>
      </c>
      <c r="D169" s="294">
        <v>0</v>
      </c>
      <c r="E169" s="294">
        <v>0</v>
      </c>
      <c r="F169" s="294">
        <v>-11395414.300000001</v>
      </c>
    </row>
    <row r="170" spans="1:6" x14ac:dyDescent="0.25">
      <c r="A170" s="292">
        <v>168505006</v>
      </c>
      <c r="B170" s="293" t="s">
        <v>219</v>
      </c>
      <c r="C170" s="294">
        <v>-958223</v>
      </c>
      <c r="D170" s="294">
        <v>0</v>
      </c>
      <c r="E170" s="294">
        <v>0</v>
      </c>
      <c r="F170" s="294">
        <v>-958223</v>
      </c>
    </row>
    <row r="171" spans="1:6" x14ac:dyDescent="0.25">
      <c r="A171" s="292">
        <v>168505007</v>
      </c>
      <c r="B171" s="293" t="s">
        <v>447</v>
      </c>
      <c r="C171" s="294">
        <v>-10437191.300000001</v>
      </c>
      <c r="D171" s="294">
        <v>0</v>
      </c>
      <c r="E171" s="294">
        <v>0</v>
      </c>
      <c r="F171" s="294">
        <v>-10437191.300000001</v>
      </c>
    </row>
    <row r="172" spans="1:6" x14ac:dyDescent="0.25">
      <c r="A172" s="292">
        <v>168506</v>
      </c>
      <c r="B172" s="293" t="s">
        <v>82</v>
      </c>
      <c r="C172" s="294">
        <v>-214805064.41</v>
      </c>
      <c r="D172" s="294">
        <v>0</v>
      </c>
      <c r="E172" s="294">
        <v>2179612</v>
      </c>
      <c r="F172" s="294">
        <v>-216984676.41</v>
      </c>
    </row>
    <row r="173" spans="1:6" x14ac:dyDescent="0.25">
      <c r="A173" s="292">
        <v>168506001</v>
      </c>
      <c r="B173" s="293" t="s">
        <v>222</v>
      </c>
      <c r="C173" s="294">
        <v>-133621635.06999999</v>
      </c>
      <c r="D173" s="294">
        <v>0</v>
      </c>
      <c r="E173" s="294">
        <v>1555008</v>
      </c>
      <c r="F173" s="294">
        <v>-135176643.06999999</v>
      </c>
    </row>
    <row r="174" spans="1:6" x14ac:dyDescent="0.25">
      <c r="A174" s="292">
        <v>168506002</v>
      </c>
      <c r="B174" s="293" t="s">
        <v>223</v>
      </c>
      <c r="C174" s="294">
        <v>-81183429.340000004</v>
      </c>
      <c r="D174" s="294">
        <v>0</v>
      </c>
      <c r="E174" s="294">
        <v>624604</v>
      </c>
      <c r="F174" s="294">
        <v>-81808033.340000004</v>
      </c>
    </row>
    <row r="175" spans="1:6" x14ac:dyDescent="0.25">
      <c r="A175" s="292">
        <v>168507</v>
      </c>
      <c r="B175" s="293" t="s">
        <v>351</v>
      </c>
      <c r="C175" s="294">
        <v>-1191304381.8</v>
      </c>
      <c r="D175" s="294">
        <v>0</v>
      </c>
      <c r="E175" s="294">
        <v>10548438</v>
      </c>
      <c r="F175" s="294">
        <v>-1201852819.8</v>
      </c>
    </row>
    <row r="176" spans="1:6" x14ac:dyDescent="0.25">
      <c r="A176" s="292">
        <v>168507001</v>
      </c>
      <c r="B176" s="293" t="s">
        <v>203</v>
      </c>
      <c r="C176" s="294">
        <v>-262269495.61000001</v>
      </c>
      <c r="D176" s="294">
        <v>0</v>
      </c>
      <c r="E176" s="294">
        <v>3833814</v>
      </c>
      <c r="F176" s="294">
        <v>-266103309.61000001</v>
      </c>
    </row>
    <row r="177" spans="1:6" x14ac:dyDescent="0.25">
      <c r="A177" s="292">
        <v>168507002</v>
      </c>
      <c r="B177" s="293" t="s">
        <v>212</v>
      </c>
      <c r="C177" s="294">
        <v>-929034886.19000006</v>
      </c>
      <c r="D177" s="294">
        <v>0</v>
      </c>
      <c r="E177" s="294">
        <v>6714624</v>
      </c>
      <c r="F177" s="294">
        <v>-935749510.19000006</v>
      </c>
    </row>
    <row r="178" spans="1:6" x14ac:dyDescent="0.25">
      <c r="A178" s="292">
        <v>168508</v>
      </c>
      <c r="B178" s="293" t="s">
        <v>84</v>
      </c>
      <c r="C178" s="294">
        <v>-73116654.700000003</v>
      </c>
      <c r="D178" s="294">
        <v>0</v>
      </c>
      <c r="E178" s="294">
        <v>683333</v>
      </c>
      <c r="F178" s="294">
        <v>-73799987.700000003</v>
      </c>
    </row>
    <row r="179" spans="1:6" x14ac:dyDescent="0.25">
      <c r="A179" s="292">
        <v>168508002</v>
      </c>
      <c r="B179" s="293" t="s">
        <v>226</v>
      </c>
      <c r="C179" s="294">
        <v>-73116654.700000003</v>
      </c>
      <c r="D179" s="294">
        <v>0</v>
      </c>
      <c r="E179" s="294">
        <v>683333</v>
      </c>
      <c r="F179" s="294">
        <v>-73799987.700000003</v>
      </c>
    </row>
    <row r="180" spans="1:6" x14ac:dyDescent="0.25">
      <c r="A180" s="292">
        <v>168509</v>
      </c>
      <c r="B180" s="293" t="s">
        <v>85</v>
      </c>
      <c r="C180" s="294">
        <v>-1003911</v>
      </c>
      <c r="D180" s="294">
        <v>0</v>
      </c>
      <c r="E180" s="294">
        <v>0</v>
      </c>
      <c r="F180" s="294">
        <v>-1003911</v>
      </c>
    </row>
    <row r="181" spans="1:6" x14ac:dyDescent="0.25">
      <c r="A181" s="292">
        <v>168509002</v>
      </c>
      <c r="B181" s="293" t="s">
        <v>228</v>
      </c>
      <c r="C181" s="294">
        <v>-1003911</v>
      </c>
      <c r="D181" s="294">
        <v>0</v>
      </c>
      <c r="E181" s="294">
        <v>0</v>
      </c>
      <c r="F181" s="294">
        <v>-1003911</v>
      </c>
    </row>
    <row r="182" spans="1:6" x14ac:dyDescent="0.25">
      <c r="A182" s="292">
        <v>168512</v>
      </c>
      <c r="B182" s="293" t="s">
        <v>86</v>
      </c>
      <c r="C182" s="294">
        <v>-6658006</v>
      </c>
      <c r="D182" s="294">
        <v>0</v>
      </c>
      <c r="E182" s="294">
        <v>41667</v>
      </c>
      <c r="F182" s="294">
        <v>-6699673</v>
      </c>
    </row>
    <row r="183" spans="1:6" x14ac:dyDescent="0.25">
      <c r="A183" s="292">
        <v>168512001</v>
      </c>
      <c r="B183" s="293" t="s">
        <v>230</v>
      </c>
      <c r="C183" s="294">
        <v>-6658006</v>
      </c>
      <c r="D183" s="294">
        <v>0</v>
      </c>
      <c r="E183" s="294">
        <v>41667</v>
      </c>
      <c r="F183" s="294">
        <v>-6699673</v>
      </c>
    </row>
    <row r="184" spans="1:6" x14ac:dyDescent="0.25">
      <c r="A184" s="292">
        <v>19</v>
      </c>
      <c r="B184" s="293" t="s">
        <v>235</v>
      </c>
      <c r="C184" s="294">
        <v>728765850.86000001</v>
      </c>
      <c r="D184" s="294">
        <v>0</v>
      </c>
      <c r="E184" s="294">
        <v>25853748</v>
      </c>
      <c r="F184" s="294">
        <v>702912102.86000001</v>
      </c>
    </row>
    <row r="185" spans="1:6" x14ac:dyDescent="0.25">
      <c r="A185" s="292">
        <v>1905</v>
      </c>
      <c r="B185" s="293" t="s">
        <v>460</v>
      </c>
      <c r="C185" s="294">
        <v>9292247</v>
      </c>
      <c r="D185" s="294">
        <v>0</v>
      </c>
      <c r="E185" s="294">
        <v>0</v>
      </c>
      <c r="F185" s="294">
        <v>9292247</v>
      </c>
    </row>
    <row r="186" spans="1:6" x14ac:dyDescent="0.25">
      <c r="A186" s="292">
        <v>190501</v>
      </c>
      <c r="B186" s="293" t="s">
        <v>236</v>
      </c>
      <c r="C186" s="294">
        <v>9292247</v>
      </c>
      <c r="D186" s="294">
        <v>0</v>
      </c>
      <c r="E186" s="294">
        <v>0</v>
      </c>
      <c r="F186" s="294">
        <v>9292247</v>
      </c>
    </row>
    <row r="187" spans="1:6" x14ac:dyDescent="0.25">
      <c r="A187" s="292">
        <v>190501001</v>
      </c>
      <c r="B187" s="293" t="s">
        <v>236</v>
      </c>
      <c r="C187" s="294">
        <v>9292247</v>
      </c>
      <c r="D187" s="294">
        <v>0</v>
      </c>
      <c r="E187" s="294">
        <v>0</v>
      </c>
      <c r="F187" s="294">
        <v>9292247</v>
      </c>
    </row>
    <row r="188" spans="1:6" x14ac:dyDescent="0.25">
      <c r="A188" s="292">
        <v>1906</v>
      </c>
      <c r="B188" s="293" t="s">
        <v>461</v>
      </c>
      <c r="C188" s="294">
        <v>538265</v>
      </c>
      <c r="D188" s="294">
        <v>0</v>
      </c>
      <c r="E188" s="294">
        <v>0</v>
      </c>
      <c r="F188" s="294">
        <v>538265</v>
      </c>
    </row>
    <row r="189" spans="1:6" x14ac:dyDescent="0.25">
      <c r="A189" s="292">
        <v>190603</v>
      </c>
      <c r="B189" s="293" t="s">
        <v>462</v>
      </c>
      <c r="C189" s="294">
        <v>538265</v>
      </c>
      <c r="D189" s="294">
        <v>0</v>
      </c>
      <c r="E189" s="294">
        <v>0</v>
      </c>
      <c r="F189" s="294">
        <v>538265</v>
      </c>
    </row>
    <row r="190" spans="1:6" x14ac:dyDescent="0.25">
      <c r="A190" s="292">
        <v>190603001</v>
      </c>
      <c r="B190" s="293" t="s">
        <v>462</v>
      </c>
      <c r="C190" s="294">
        <v>538265</v>
      </c>
      <c r="D190" s="294">
        <v>0</v>
      </c>
      <c r="E190" s="294">
        <v>0</v>
      </c>
      <c r="F190" s="294">
        <v>538265</v>
      </c>
    </row>
    <row r="191" spans="1:6" x14ac:dyDescent="0.25">
      <c r="A191" s="292">
        <v>190604</v>
      </c>
      <c r="B191" s="293" t="s">
        <v>463</v>
      </c>
      <c r="C191" s="294">
        <v>0</v>
      </c>
      <c r="D191" s="294">
        <v>0</v>
      </c>
      <c r="E191" s="294">
        <v>0</v>
      </c>
      <c r="F191" s="294">
        <v>0</v>
      </c>
    </row>
    <row r="192" spans="1:6" x14ac:dyDescent="0.25">
      <c r="A192" s="292">
        <v>190604001</v>
      </c>
      <c r="B192" s="293" t="s">
        <v>464</v>
      </c>
      <c r="C192" s="294">
        <v>0</v>
      </c>
      <c r="D192" s="294">
        <v>0</v>
      </c>
      <c r="E192" s="294">
        <v>0</v>
      </c>
      <c r="F192" s="294">
        <v>0</v>
      </c>
    </row>
    <row r="193" spans="1:6" x14ac:dyDescent="0.25">
      <c r="A193" s="292">
        <v>1908</v>
      </c>
      <c r="B193" s="293" t="s">
        <v>465</v>
      </c>
      <c r="C193" s="294">
        <v>213552115.22</v>
      </c>
      <c r="D193" s="294">
        <v>0</v>
      </c>
      <c r="E193" s="294">
        <v>23022432</v>
      </c>
      <c r="F193" s="294">
        <v>190529683.22</v>
      </c>
    </row>
    <row r="194" spans="1:6" x14ac:dyDescent="0.25">
      <c r="A194" s="292">
        <v>190801</v>
      </c>
      <c r="B194" s="293" t="s">
        <v>466</v>
      </c>
      <c r="C194" s="294">
        <v>213552115.22</v>
      </c>
      <c r="D194" s="294">
        <v>0</v>
      </c>
      <c r="E194" s="294">
        <v>23022432</v>
      </c>
      <c r="F194" s="294">
        <v>190529683.22</v>
      </c>
    </row>
    <row r="195" spans="1:6" x14ac:dyDescent="0.25">
      <c r="A195" s="292">
        <v>190801002</v>
      </c>
      <c r="B195" s="293" t="s">
        <v>467</v>
      </c>
      <c r="C195" s="294">
        <v>213552115.22</v>
      </c>
      <c r="D195" s="294">
        <v>0</v>
      </c>
      <c r="E195" s="294">
        <v>23022432</v>
      </c>
      <c r="F195" s="294">
        <v>190529683.22</v>
      </c>
    </row>
    <row r="196" spans="1:6" x14ac:dyDescent="0.25">
      <c r="A196" s="292">
        <v>1970</v>
      </c>
      <c r="B196" s="293" t="s">
        <v>468</v>
      </c>
      <c r="C196" s="294">
        <v>1104927267.4100001</v>
      </c>
      <c r="D196" s="294">
        <v>0</v>
      </c>
      <c r="E196" s="294">
        <v>0</v>
      </c>
      <c r="F196" s="294">
        <v>1104927267.4100001</v>
      </c>
    </row>
    <row r="197" spans="1:6" x14ac:dyDescent="0.25">
      <c r="A197" s="292">
        <v>197005</v>
      </c>
      <c r="B197" s="293" t="s">
        <v>240</v>
      </c>
      <c r="C197" s="294">
        <v>715705238</v>
      </c>
      <c r="D197" s="294">
        <v>0</v>
      </c>
      <c r="E197" s="294">
        <v>0</v>
      </c>
      <c r="F197" s="294">
        <v>715705238</v>
      </c>
    </row>
    <row r="198" spans="1:6" x14ac:dyDescent="0.25">
      <c r="A198" s="292">
        <v>197005001</v>
      </c>
      <c r="B198" s="293" t="s">
        <v>240</v>
      </c>
      <c r="C198" s="294">
        <v>715705238</v>
      </c>
      <c r="D198" s="294">
        <v>0</v>
      </c>
      <c r="E198" s="294">
        <v>0</v>
      </c>
      <c r="F198" s="294">
        <v>715705238</v>
      </c>
    </row>
    <row r="199" spans="1:6" x14ac:dyDescent="0.25">
      <c r="A199" s="292">
        <v>197007</v>
      </c>
      <c r="B199" s="293" t="s">
        <v>241</v>
      </c>
      <c r="C199" s="294">
        <v>374422029.41000003</v>
      </c>
      <c r="D199" s="294">
        <v>0</v>
      </c>
      <c r="E199" s="294">
        <v>0</v>
      </c>
      <c r="F199" s="294">
        <v>374422029.41000003</v>
      </c>
    </row>
    <row r="200" spans="1:6" x14ac:dyDescent="0.25">
      <c r="A200" s="292">
        <v>197007001</v>
      </c>
      <c r="B200" s="293" t="s">
        <v>241</v>
      </c>
      <c r="C200" s="294">
        <v>374422029.41000003</v>
      </c>
      <c r="D200" s="294">
        <v>0</v>
      </c>
      <c r="E200" s="294">
        <v>0</v>
      </c>
      <c r="F200" s="294">
        <v>374422029.41000003</v>
      </c>
    </row>
    <row r="201" spans="1:6" x14ac:dyDescent="0.25">
      <c r="A201" s="292">
        <v>197008</v>
      </c>
      <c r="B201" s="293" t="s">
        <v>242</v>
      </c>
      <c r="C201" s="294">
        <v>14800000</v>
      </c>
      <c r="D201" s="294">
        <v>0</v>
      </c>
      <c r="E201" s="294">
        <v>0</v>
      </c>
      <c r="F201" s="294">
        <v>14800000</v>
      </c>
    </row>
    <row r="202" spans="1:6" x14ac:dyDescent="0.25">
      <c r="A202" s="292">
        <v>197008001</v>
      </c>
      <c r="B202" s="293" t="s">
        <v>242</v>
      </c>
      <c r="C202" s="294">
        <v>14800000</v>
      </c>
      <c r="D202" s="294">
        <v>0</v>
      </c>
      <c r="E202" s="294">
        <v>0</v>
      </c>
      <c r="F202" s="294">
        <v>14800000</v>
      </c>
    </row>
    <row r="203" spans="1:6" x14ac:dyDescent="0.25">
      <c r="A203" s="292">
        <v>1975</v>
      </c>
      <c r="B203" s="293" t="s">
        <v>469</v>
      </c>
      <c r="C203" s="294">
        <v>-599544043.76999998</v>
      </c>
      <c r="D203" s="294">
        <v>0</v>
      </c>
      <c r="E203" s="294">
        <v>2831316</v>
      </c>
      <c r="F203" s="294">
        <v>-602375359.76999998</v>
      </c>
    </row>
    <row r="204" spans="1:6" x14ac:dyDescent="0.25">
      <c r="A204" s="292">
        <v>197505</v>
      </c>
      <c r="B204" s="293" t="s">
        <v>240</v>
      </c>
      <c r="C204" s="294">
        <v>-343143009.85000002</v>
      </c>
      <c r="D204" s="294">
        <v>0</v>
      </c>
      <c r="E204" s="294">
        <v>0</v>
      </c>
      <c r="F204" s="294">
        <v>-343143009.85000002</v>
      </c>
    </row>
    <row r="205" spans="1:6" x14ac:dyDescent="0.25">
      <c r="A205" s="292">
        <v>197505001</v>
      </c>
      <c r="B205" s="293" t="s">
        <v>240</v>
      </c>
      <c r="C205" s="294">
        <v>-343143009.85000002</v>
      </c>
      <c r="D205" s="294">
        <v>0</v>
      </c>
      <c r="E205" s="294">
        <v>0</v>
      </c>
      <c r="F205" s="294">
        <v>-343143009.85000002</v>
      </c>
    </row>
    <row r="206" spans="1:6" x14ac:dyDescent="0.25">
      <c r="A206" s="292">
        <v>197507</v>
      </c>
      <c r="B206" s="293" t="s">
        <v>241</v>
      </c>
      <c r="C206" s="294">
        <v>-253956442.91999999</v>
      </c>
      <c r="D206" s="294">
        <v>0</v>
      </c>
      <c r="E206" s="294">
        <v>2831316</v>
      </c>
      <c r="F206" s="294">
        <v>-256787758.91999999</v>
      </c>
    </row>
    <row r="207" spans="1:6" x14ac:dyDescent="0.25">
      <c r="A207" s="292">
        <v>197507001</v>
      </c>
      <c r="B207" s="293" t="s">
        <v>241</v>
      </c>
      <c r="C207" s="294">
        <v>-253956442.91999999</v>
      </c>
      <c r="D207" s="294">
        <v>0</v>
      </c>
      <c r="E207" s="294">
        <v>2831316</v>
      </c>
      <c r="F207" s="294">
        <v>-256787758.91999999</v>
      </c>
    </row>
    <row r="208" spans="1:6" x14ac:dyDescent="0.25">
      <c r="A208" s="292">
        <v>197508</v>
      </c>
      <c r="B208" s="293" t="s">
        <v>242</v>
      </c>
      <c r="C208" s="294">
        <v>-2444591</v>
      </c>
      <c r="D208" s="294">
        <v>0</v>
      </c>
      <c r="E208" s="294">
        <v>0</v>
      </c>
      <c r="F208" s="294">
        <v>-2444591</v>
      </c>
    </row>
    <row r="209" spans="1:9" x14ac:dyDescent="0.25">
      <c r="A209" s="292">
        <v>197508001</v>
      </c>
      <c r="B209" s="293" t="s">
        <v>242</v>
      </c>
      <c r="C209" s="294">
        <v>-2444591</v>
      </c>
      <c r="D209" s="294">
        <v>0</v>
      </c>
      <c r="E209" s="294">
        <v>0</v>
      </c>
      <c r="F209" s="294">
        <v>-2444591</v>
      </c>
    </row>
    <row r="210" spans="1:9" x14ac:dyDescent="0.25">
      <c r="A210" s="292">
        <v>2</v>
      </c>
      <c r="B210" s="293" t="s">
        <v>470</v>
      </c>
      <c r="C210" s="294">
        <v>920945209.46000004</v>
      </c>
      <c r="D210" s="294">
        <v>566232142.54999995</v>
      </c>
      <c r="E210" s="294">
        <v>433965737.42000002</v>
      </c>
      <c r="F210" s="294">
        <v>788678804.33000004</v>
      </c>
      <c r="H210" s="295">
        <f>+C210-D210+E210</f>
        <v>788678804.33000016</v>
      </c>
      <c r="I210" s="295">
        <f>+F210-H210</f>
        <v>0</v>
      </c>
    </row>
    <row r="211" spans="1:9" x14ac:dyDescent="0.25">
      <c r="A211" s="292">
        <v>24</v>
      </c>
      <c r="B211" s="293" t="s">
        <v>244</v>
      </c>
      <c r="C211" s="294">
        <v>371132327.55000001</v>
      </c>
      <c r="D211" s="294">
        <v>411113896.55000001</v>
      </c>
      <c r="E211" s="294">
        <v>155176147.41999999</v>
      </c>
      <c r="F211" s="294">
        <v>115194578.42</v>
      </c>
    </row>
    <row r="212" spans="1:9" x14ac:dyDescent="0.25">
      <c r="A212" s="292">
        <v>2401</v>
      </c>
      <c r="B212" s="293" t="s">
        <v>471</v>
      </c>
      <c r="C212" s="294">
        <v>339242344.55000001</v>
      </c>
      <c r="D212" s="294">
        <v>333616437.55000001</v>
      </c>
      <c r="E212" s="294">
        <v>47960171.450000003</v>
      </c>
      <c r="F212" s="294">
        <v>53586078.450000003</v>
      </c>
    </row>
    <row r="213" spans="1:9" x14ac:dyDescent="0.25">
      <c r="A213" s="292">
        <v>240101</v>
      </c>
      <c r="B213" s="293" t="s">
        <v>472</v>
      </c>
      <c r="C213" s="294">
        <v>44546412</v>
      </c>
      <c r="D213" s="294">
        <v>27808407</v>
      </c>
      <c r="E213" s="294">
        <v>0</v>
      </c>
      <c r="F213" s="294">
        <v>16738005</v>
      </c>
    </row>
    <row r="214" spans="1:9" x14ac:dyDescent="0.25">
      <c r="A214" s="292">
        <v>240101001</v>
      </c>
      <c r="B214" s="293" t="s">
        <v>472</v>
      </c>
      <c r="C214" s="294">
        <v>44546412</v>
      </c>
      <c r="D214" s="294">
        <v>27808407</v>
      </c>
      <c r="E214" s="294">
        <v>0</v>
      </c>
      <c r="F214" s="294">
        <v>16738005</v>
      </c>
    </row>
    <row r="215" spans="1:9" x14ac:dyDescent="0.25">
      <c r="A215" s="292">
        <v>240102</v>
      </c>
      <c r="B215" s="293" t="s">
        <v>473</v>
      </c>
      <c r="C215" s="294">
        <v>294695932.55000001</v>
      </c>
      <c r="D215" s="294">
        <v>305808030.55000001</v>
      </c>
      <c r="E215" s="294">
        <v>47960171.450000003</v>
      </c>
      <c r="F215" s="294">
        <v>36848073.450000003</v>
      </c>
    </row>
    <row r="216" spans="1:9" x14ac:dyDescent="0.25">
      <c r="A216" s="292">
        <v>240102001</v>
      </c>
      <c r="B216" s="293" t="s">
        <v>474</v>
      </c>
      <c r="C216" s="294">
        <v>294695932.55000001</v>
      </c>
      <c r="D216" s="294">
        <v>305808030.55000001</v>
      </c>
      <c r="E216" s="294">
        <v>47960171.450000003</v>
      </c>
      <c r="F216" s="294">
        <v>36848073.450000003</v>
      </c>
    </row>
    <row r="217" spans="1:9" x14ac:dyDescent="0.25">
      <c r="A217" s="292">
        <v>2407</v>
      </c>
      <c r="B217" s="293" t="s">
        <v>475</v>
      </c>
      <c r="C217" s="294">
        <v>-2910262</v>
      </c>
      <c r="D217" s="294">
        <v>19443922</v>
      </c>
      <c r="E217" s="294">
        <v>19661280</v>
      </c>
      <c r="F217" s="294">
        <v>-2692904</v>
      </c>
    </row>
    <row r="218" spans="1:9" x14ac:dyDescent="0.25">
      <c r="A218" s="292">
        <v>240706</v>
      </c>
      <c r="B218" s="293" t="s">
        <v>476</v>
      </c>
      <c r="C218" s="294">
        <v>4520049</v>
      </c>
      <c r="D218" s="294">
        <v>4520049</v>
      </c>
      <c r="E218" s="294">
        <v>5060328</v>
      </c>
      <c r="F218" s="294">
        <v>5060328</v>
      </c>
    </row>
    <row r="219" spans="1:9" x14ac:dyDescent="0.25">
      <c r="A219" s="292">
        <v>240706002</v>
      </c>
      <c r="B219" s="293" t="s">
        <v>477</v>
      </c>
      <c r="C219" s="294">
        <v>4520049</v>
      </c>
      <c r="D219" s="294">
        <v>4520049</v>
      </c>
      <c r="E219" s="294">
        <v>5060328</v>
      </c>
      <c r="F219" s="294">
        <v>5060328</v>
      </c>
    </row>
    <row r="220" spans="1:9" x14ac:dyDescent="0.25">
      <c r="A220" s="292">
        <v>240720</v>
      </c>
      <c r="B220" s="293" t="s">
        <v>478</v>
      </c>
      <c r="C220" s="294">
        <v>-7942316</v>
      </c>
      <c r="D220" s="294">
        <v>14411868</v>
      </c>
      <c r="E220" s="294">
        <v>14054919</v>
      </c>
      <c r="F220" s="294">
        <v>-8299265</v>
      </c>
    </row>
    <row r="221" spans="1:9" x14ac:dyDescent="0.25">
      <c r="A221" s="292">
        <v>240720001</v>
      </c>
      <c r="B221" s="293" t="s">
        <v>478</v>
      </c>
      <c r="C221" s="294">
        <v>-7942316</v>
      </c>
      <c r="D221" s="294">
        <v>14411868</v>
      </c>
      <c r="E221" s="294">
        <v>14054919</v>
      </c>
      <c r="F221" s="294">
        <v>-8299265</v>
      </c>
    </row>
    <row r="222" spans="1:9" x14ac:dyDescent="0.25">
      <c r="A222" s="292">
        <v>240722</v>
      </c>
      <c r="B222" s="293" t="s">
        <v>248</v>
      </c>
      <c r="C222" s="294">
        <v>512005</v>
      </c>
      <c r="D222" s="294">
        <v>512005</v>
      </c>
      <c r="E222" s="294">
        <v>546033</v>
      </c>
      <c r="F222" s="294">
        <v>546033</v>
      </c>
    </row>
    <row r="223" spans="1:9" x14ac:dyDescent="0.25">
      <c r="A223" s="292">
        <v>240722001</v>
      </c>
      <c r="B223" s="293" t="s">
        <v>479</v>
      </c>
      <c r="C223" s="294">
        <v>0</v>
      </c>
      <c r="D223" s="294">
        <v>0</v>
      </c>
      <c r="E223" s="294">
        <v>0</v>
      </c>
      <c r="F223" s="294">
        <v>0</v>
      </c>
    </row>
    <row r="224" spans="1:9" x14ac:dyDescent="0.25">
      <c r="A224" s="292">
        <v>240722002</v>
      </c>
      <c r="B224" s="293" t="s">
        <v>480</v>
      </c>
      <c r="C224" s="294">
        <v>512005</v>
      </c>
      <c r="D224" s="294">
        <v>512005</v>
      </c>
      <c r="E224" s="294">
        <v>546033</v>
      </c>
      <c r="F224" s="294">
        <v>546033</v>
      </c>
    </row>
    <row r="225" spans="1:6" x14ac:dyDescent="0.25">
      <c r="A225" s="292">
        <v>240790</v>
      </c>
      <c r="B225" s="293" t="s">
        <v>481</v>
      </c>
      <c r="C225" s="294">
        <v>0</v>
      </c>
      <c r="D225" s="294">
        <v>0</v>
      </c>
      <c r="E225" s="294">
        <v>0</v>
      </c>
      <c r="F225" s="294">
        <v>0</v>
      </c>
    </row>
    <row r="226" spans="1:6" x14ac:dyDescent="0.25">
      <c r="A226" s="292">
        <v>240790001</v>
      </c>
      <c r="B226" s="293" t="s">
        <v>481</v>
      </c>
      <c r="C226" s="294">
        <v>0</v>
      </c>
      <c r="D226" s="294">
        <v>0</v>
      </c>
      <c r="E226" s="294">
        <v>0</v>
      </c>
      <c r="F226" s="294">
        <v>0</v>
      </c>
    </row>
    <row r="227" spans="1:6" x14ac:dyDescent="0.25">
      <c r="A227" s="292">
        <v>2424</v>
      </c>
      <c r="B227" s="293" t="s">
        <v>482</v>
      </c>
      <c r="C227" s="294">
        <v>3186123</v>
      </c>
      <c r="D227" s="294">
        <v>5380512</v>
      </c>
      <c r="E227" s="294">
        <v>24871045</v>
      </c>
      <c r="F227" s="294">
        <v>22676656</v>
      </c>
    </row>
    <row r="228" spans="1:6" x14ac:dyDescent="0.25">
      <c r="A228" s="292">
        <v>242401</v>
      </c>
      <c r="B228" s="293" t="s">
        <v>483</v>
      </c>
      <c r="C228" s="294">
        <v>393735</v>
      </c>
      <c r="D228" s="294">
        <v>0</v>
      </c>
      <c r="E228" s="294">
        <v>6721247</v>
      </c>
      <c r="F228" s="294">
        <v>7114982</v>
      </c>
    </row>
    <row r="229" spans="1:6" x14ac:dyDescent="0.25">
      <c r="A229" s="292">
        <v>242401001</v>
      </c>
      <c r="B229" s="293" t="s">
        <v>483</v>
      </c>
      <c r="C229" s="294">
        <v>393735</v>
      </c>
      <c r="D229" s="294">
        <v>0</v>
      </c>
      <c r="E229" s="294">
        <v>6721247</v>
      </c>
      <c r="F229" s="294">
        <v>7114982</v>
      </c>
    </row>
    <row r="230" spans="1:6" x14ac:dyDescent="0.25">
      <c r="A230" s="292">
        <v>242402</v>
      </c>
      <c r="B230" s="293" t="s">
        <v>251</v>
      </c>
      <c r="C230" s="294">
        <v>14535</v>
      </c>
      <c r="D230" s="294">
        <v>0</v>
      </c>
      <c r="E230" s="294">
        <v>6421286</v>
      </c>
      <c r="F230" s="294">
        <v>6435821</v>
      </c>
    </row>
    <row r="231" spans="1:6" x14ac:dyDescent="0.25">
      <c r="A231" s="292">
        <v>242402001</v>
      </c>
      <c r="B231" s="293" t="s">
        <v>251</v>
      </c>
      <c r="C231" s="294">
        <v>14535</v>
      </c>
      <c r="D231" s="294">
        <v>0</v>
      </c>
      <c r="E231" s="294">
        <v>6421286</v>
      </c>
      <c r="F231" s="294">
        <v>6435821</v>
      </c>
    </row>
    <row r="232" spans="1:6" x14ac:dyDescent="0.25">
      <c r="A232" s="292">
        <v>242405</v>
      </c>
      <c r="B232" s="293" t="s">
        <v>252</v>
      </c>
      <c r="C232" s="294">
        <v>0</v>
      </c>
      <c r="D232" s="294">
        <v>4829349</v>
      </c>
      <c r="E232" s="294">
        <v>4829349</v>
      </c>
      <c r="F232" s="294">
        <v>0</v>
      </c>
    </row>
    <row r="233" spans="1:6" x14ac:dyDescent="0.25">
      <c r="A233" s="292">
        <v>242405001</v>
      </c>
      <c r="B233" s="293" t="s">
        <v>252</v>
      </c>
      <c r="C233" s="294">
        <v>0</v>
      </c>
      <c r="D233" s="294">
        <v>4829349</v>
      </c>
      <c r="E233" s="294">
        <v>4829349</v>
      </c>
      <c r="F233" s="294">
        <v>0</v>
      </c>
    </row>
    <row r="234" spans="1:6" x14ac:dyDescent="0.25">
      <c r="A234" s="292">
        <v>242406</v>
      </c>
      <c r="B234" s="293" t="s">
        <v>253</v>
      </c>
      <c r="C234" s="294">
        <v>0</v>
      </c>
      <c r="D234" s="294">
        <v>200000</v>
      </c>
      <c r="E234" s="294">
        <v>200000</v>
      </c>
      <c r="F234" s="294">
        <v>0</v>
      </c>
    </row>
    <row r="235" spans="1:6" x14ac:dyDescent="0.25">
      <c r="A235" s="292">
        <v>242406001</v>
      </c>
      <c r="B235" s="293" t="s">
        <v>253</v>
      </c>
      <c r="C235" s="294">
        <v>0</v>
      </c>
      <c r="D235" s="294">
        <v>200000</v>
      </c>
      <c r="E235" s="294">
        <v>200000</v>
      </c>
      <c r="F235" s="294">
        <v>0</v>
      </c>
    </row>
    <row r="236" spans="1:6" x14ac:dyDescent="0.25">
      <c r="A236" s="292">
        <v>242407</v>
      </c>
      <c r="B236" s="293" t="s">
        <v>254</v>
      </c>
      <c r="C236" s="294">
        <v>0</v>
      </c>
      <c r="D236" s="294">
        <v>0</v>
      </c>
      <c r="E236" s="294">
        <v>4348000</v>
      </c>
      <c r="F236" s="294">
        <v>4348000</v>
      </c>
    </row>
    <row r="237" spans="1:6" x14ac:dyDescent="0.25">
      <c r="A237" s="292">
        <v>242407001</v>
      </c>
      <c r="B237" s="293" t="s">
        <v>254</v>
      </c>
      <c r="C237" s="294">
        <v>0</v>
      </c>
      <c r="D237" s="294">
        <v>0</v>
      </c>
      <c r="E237" s="294">
        <v>4348000</v>
      </c>
      <c r="F237" s="294">
        <v>4348000</v>
      </c>
    </row>
    <row r="238" spans="1:6" x14ac:dyDescent="0.25">
      <c r="A238" s="292">
        <v>242408</v>
      </c>
      <c r="B238" s="293" t="s">
        <v>255</v>
      </c>
      <c r="C238" s="294">
        <v>0</v>
      </c>
      <c r="D238" s="294">
        <v>351163</v>
      </c>
      <c r="E238" s="294">
        <v>351163</v>
      </c>
      <c r="F238" s="294">
        <v>0</v>
      </c>
    </row>
    <row r="239" spans="1:6" x14ac:dyDescent="0.25">
      <c r="A239" s="292">
        <v>242408001</v>
      </c>
      <c r="B239" s="293" t="s">
        <v>255</v>
      </c>
      <c r="C239" s="294">
        <v>0</v>
      </c>
      <c r="D239" s="294">
        <v>351163</v>
      </c>
      <c r="E239" s="294">
        <v>351163</v>
      </c>
      <c r="F239" s="294">
        <v>0</v>
      </c>
    </row>
    <row r="240" spans="1:6" x14ac:dyDescent="0.25">
      <c r="A240" s="292">
        <v>242411</v>
      </c>
      <c r="B240" s="293" t="s">
        <v>484</v>
      </c>
      <c r="C240" s="294">
        <v>0</v>
      </c>
      <c r="D240" s="294">
        <v>0</v>
      </c>
      <c r="E240" s="294">
        <v>0</v>
      </c>
      <c r="F240" s="294">
        <v>0</v>
      </c>
    </row>
    <row r="241" spans="1:6" x14ac:dyDescent="0.25">
      <c r="A241" s="292">
        <v>242411001</v>
      </c>
      <c r="B241" s="293" t="s">
        <v>484</v>
      </c>
      <c r="C241" s="294">
        <v>0</v>
      </c>
      <c r="D241" s="294">
        <v>0</v>
      </c>
      <c r="E241" s="294">
        <v>0</v>
      </c>
      <c r="F241" s="294">
        <v>0</v>
      </c>
    </row>
    <row r="242" spans="1:6" x14ac:dyDescent="0.25">
      <c r="A242" s="292">
        <v>242413</v>
      </c>
      <c r="B242" s="293" t="s">
        <v>256</v>
      </c>
      <c r="C242" s="294">
        <v>0</v>
      </c>
      <c r="D242" s="294">
        <v>0</v>
      </c>
      <c r="E242" s="294">
        <v>2000000</v>
      </c>
      <c r="F242" s="294">
        <v>2000000</v>
      </c>
    </row>
    <row r="243" spans="1:6" x14ac:dyDescent="0.25">
      <c r="A243" s="292">
        <v>242413001</v>
      </c>
      <c r="B243" s="293" t="s">
        <v>256</v>
      </c>
      <c r="C243" s="294">
        <v>0</v>
      </c>
      <c r="D243" s="294">
        <v>0</v>
      </c>
      <c r="E243" s="294">
        <v>2000000</v>
      </c>
      <c r="F243" s="294">
        <v>2000000</v>
      </c>
    </row>
    <row r="244" spans="1:6" x14ac:dyDescent="0.25">
      <c r="A244" s="292">
        <v>242490</v>
      </c>
      <c r="B244" s="293" t="s">
        <v>257</v>
      </c>
      <c r="C244" s="294">
        <v>2777853</v>
      </c>
      <c r="D244" s="294">
        <v>0</v>
      </c>
      <c r="E244" s="294">
        <v>0</v>
      </c>
      <c r="F244" s="294">
        <v>2777853</v>
      </c>
    </row>
    <row r="245" spans="1:6" x14ac:dyDescent="0.25">
      <c r="A245" s="292">
        <v>242490001</v>
      </c>
      <c r="B245" s="293" t="s">
        <v>257</v>
      </c>
      <c r="C245" s="294">
        <v>2777853</v>
      </c>
      <c r="D245" s="294">
        <v>0</v>
      </c>
      <c r="E245" s="294">
        <v>0</v>
      </c>
      <c r="F245" s="294">
        <v>2777853</v>
      </c>
    </row>
    <row r="246" spans="1:6" x14ac:dyDescent="0.25">
      <c r="A246" s="292">
        <v>2436</v>
      </c>
      <c r="B246" s="293" t="s">
        <v>485</v>
      </c>
      <c r="C246" s="294">
        <v>31265653</v>
      </c>
      <c r="D246" s="294">
        <v>45328782</v>
      </c>
      <c r="E246" s="294">
        <v>44928731</v>
      </c>
      <c r="F246" s="294">
        <v>30865602</v>
      </c>
    </row>
    <row r="247" spans="1:6" x14ac:dyDescent="0.25">
      <c r="A247" s="292">
        <v>243602</v>
      </c>
      <c r="B247" s="293" t="s">
        <v>486</v>
      </c>
      <c r="C247" s="294">
        <v>0</v>
      </c>
      <c r="D247" s="294">
        <v>0</v>
      </c>
      <c r="E247" s="294">
        <v>0</v>
      </c>
      <c r="F247" s="294">
        <v>0</v>
      </c>
    </row>
    <row r="248" spans="1:6" x14ac:dyDescent="0.25">
      <c r="A248" s="292">
        <v>243602002</v>
      </c>
      <c r="B248" s="293" t="s">
        <v>487</v>
      </c>
      <c r="C248" s="294">
        <v>0</v>
      </c>
      <c r="D248" s="294">
        <v>0</v>
      </c>
      <c r="E248" s="294">
        <v>0</v>
      </c>
      <c r="F248" s="294">
        <v>0</v>
      </c>
    </row>
    <row r="249" spans="1:6" x14ac:dyDescent="0.25">
      <c r="A249" s="292">
        <v>243603</v>
      </c>
      <c r="B249" s="293" t="s">
        <v>258</v>
      </c>
      <c r="C249" s="294">
        <v>290114</v>
      </c>
      <c r="D249" s="294">
        <v>580000</v>
      </c>
      <c r="E249" s="294">
        <v>290000</v>
      </c>
      <c r="F249" s="294">
        <v>114</v>
      </c>
    </row>
    <row r="250" spans="1:6" x14ac:dyDescent="0.25">
      <c r="A250" s="292">
        <v>243603001</v>
      </c>
      <c r="B250" s="293" t="s">
        <v>488</v>
      </c>
      <c r="C250" s="294">
        <v>290114</v>
      </c>
      <c r="D250" s="294">
        <v>290000</v>
      </c>
      <c r="E250" s="294">
        <v>0</v>
      </c>
      <c r="F250" s="294">
        <v>114</v>
      </c>
    </row>
    <row r="251" spans="1:6" x14ac:dyDescent="0.25">
      <c r="A251" s="292">
        <v>243603002</v>
      </c>
      <c r="B251" s="293" t="s">
        <v>487</v>
      </c>
      <c r="C251" s="294">
        <v>0</v>
      </c>
      <c r="D251" s="294">
        <v>290000</v>
      </c>
      <c r="E251" s="294">
        <v>290000</v>
      </c>
      <c r="F251" s="294">
        <v>0</v>
      </c>
    </row>
    <row r="252" spans="1:6" x14ac:dyDescent="0.25">
      <c r="A252" s="292">
        <v>243605</v>
      </c>
      <c r="B252" s="293" t="s">
        <v>259</v>
      </c>
      <c r="C252" s="294">
        <v>3043052</v>
      </c>
      <c r="D252" s="294">
        <v>4938000</v>
      </c>
      <c r="E252" s="294">
        <v>3617192</v>
      </c>
      <c r="F252" s="294">
        <v>1722244</v>
      </c>
    </row>
    <row r="253" spans="1:6" x14ac:dyDescent="0.25">
      <c r="A253" s="292">
        <v>243605001</v>
      </c>
      <c r="B253" s="293" t="s">
        <v>488</v>
      </c>
      <c r="C253" s="294">
        <v>3043052</v>
      </c>
      <c r="D253" s="294">
        <v>2469000</v>
      </c>
      <c r="E253" s="294">
        <v>1148192</v>
      </c>
      <c r="F253" s="294">
        <v>1722244</v>
      </c>
    </row>
    <row r="254" spans="1:6" x14ac:dyDescent="0.25">
      <c r="A254" s="292">
        <v>243605002</v>
      </c>
      <c r="B254" s="293" t="s">
        <v>487</v>
      </c>
      <c r="C254" s="294">
        <v>0</v>
      </c>
      <c r="D254" s="294">
        <v>2469000</v>
      </c>
      <c r="E254" s="294">
        <v>2469000</v>
      </c>
      <c r="F254" s="294">
        <v>0</v>
      </c>
    </row>
    <row r="255" spans="1:6" x14ac:dyDescent="0.25">
      <c r="A255" s="292">
        <v>243608</v>
      </c>
      <c r="B255" s="293" t="s">
        <v>260</v>
      </c>
      <c r="C255" s="294">
        <v>2303579</v>
      </c>
      <c r="D255" s="294">
        <v>4500000</v>
      </c>
      <c r="E255" s="294">
        <v>7074830</v>
      </c>
      <c r="F255" s="294">
        <v>4878409</v>
      </c>
    </row>
    <row r="256" spans="1:6" x14ac:dyDescent="0.25">
      <c r="A256" s="292">
        <v>243608001</v>
      </c>
      <c r="B256" s="293" t="s">
        <v>488</v>
      </c>
      <c r="C256" s="294">
        <v>2303579</v>
      </c>
      <c r="D256" s="294">
        <v>2250000</v>
      </c>
      <c r="E256" s="294">
        <v>4824830</v>
      </c>
      <c r="F256" s="294">
        <v>4878409</v>
      </c>
    </row>
    <row r="257" spans="1:6" x14ac:dyDescent="0.25">
      <c r="A257" s="292">
        <v>243608002</v>
      </c>
      <c r="B257" s="293" t="s">
        <v>487</v>
      </c>
      <c r="C257" s="294">
        <v>0</v>
      </c>
      <c r="D257" s="294">
        <v>2250000</v>
      </c>
      <c r="E257" s="294">
        <v>2250000</v>
      </c>
      <c r="F257" s="294">
        <v>0</v>
      </c>
    </row>
    <row r="258" spans="1:6" x14ac:dyDescent="0.25">
      <c r="A258" s="292">
        <v>243615</v>
      </c>
      <c r="B258" s="293" t="s">
        <v>262</v>
      </c>
      <c r="C258" s="294">
        <v>11144787</v>
      </c>
      <c r="D258" s="294">
        <v>22288000</v>
      </c>
      <c r="E258" s="294">
        <v>16718000</v>
      </c>
      <c r="F258" s="294">
        <v>5574787</v>
      </c>
    </row>
    <row r="259" spans="1:6" x14ac:dyDescent="0.25">
      <c r="A259" s="292">
        <v>243615001</v>
      </c>
      <c r="B259" s="293" t="s">
        <v>488</v>
      </c>
      <c r="C259" s="294">
        <v>11144787</v>
      </c>
      <c r="D259" s="294">
        <v>11144000</v>
      </c>
      <c r="E259" s="294">
        <v>5574000</v>
      </c>
      <c r="F259" s="294">
        <v>5574787</v>
      </c>
    </row>
    <row r="260" spans="1:6" x14ac:dyDescent="0.25">
      <c r="A260" s="292">
        <v>243615002</v>
      </c>
      <c r="B260" s="293" t="s">
        <v>487</v>
      </c>
      <c r="C260" s="294">
        <v>0</v>
      </c>
      <c r="D260" s="294">
        <v>11144000</v>
      </c>
      <c r="E260" s="294">
        <v>11144000</v>
      </c>
      <c r="F260" s="294">
        <v>0</v>
      </c>
    </row>
    <row r="261" spans="1:6" x14ac:dyDescent="0.25">
      <c r="A261" s="292">
        <v>243625</v>
      </c>
      <c r="B261" s="293" t="s">
        <v>489</v>
      </c>
      <c r="C261" s="294">
        <v>4846662</v>
      </c>
      <c r="D261" s="294">
        <v>9358123</v>
      </c>
      <c r="E261" s="294">
        <v>10363119</v>
      </c>
      <c r="F261" s="294">
        <v>5851658</v>
      </c>
    </row>
    <row r="262" spans="1:6" x14ac:dyDescent="0.25">
      <c r="A262" s="292">
        <v>243625001</v>
      </c>
      <c r="B262" s="293" t="s">
        <v>490</v>
      </c>
      <c r="C262" s="294">
        <v>4846662</v>
      </c>
      <c r="D262" s="294">
        <v>4655123</v>
      </c>
      <c r="E262" s="294">
        <v>5660119</v>
      </c>
      <c r="F262" s="294">
        <v>5851658</v>
      </c>
    </row>
    <row r="263" spans="1:6" x14ac:dyDescent="0.25">
      <c r="A263" s="292">
        <v>243625002</v>
      </c>
      <c r="B263" s="293" t="s">
        <v>491</v>
      </c>
      <c r="C263" s="294">
        <v>0</v>
      </c>
      <c r="D263" s="294">
        <v>4703000</v>
      </c>
      <c r="E263" s="294">
        <v>4703000</v>
      </c>
      <c r="F263" s="294">
        <v>0</v>
      </c>
    </row>
    <row r="264" spans="1:6" x14ac:dyDescent="0.25">
      <c r="A264" s="292">
        <v>243626</v>
      </c>
      <c r="B264" s="293" t="s">
        <v>492</v>
      </c>
      <c r="C264" s="294">
        <v>1808453</v>
      </c>
      <c r="D264" s="294">
        <v>3616000</v>
      </c>
      <c r="E264" s="294">
        <v>3832131</v>
      </c>
      <c r="F264" s="294">
        <v>2024584</v>
      </c>
    </row>
    <row r="265" spans="1:6" x14ac:dyDescent="0.25">
      <c r="A265" s="292">
        <v>243626001</v>
      </c>
      <c r="B265" s="293" t="s">
        <v>488</v>
      </c>
      <c r="C265" s="294">
        <v>1808453</v>
      </c>
      <c r="D265" s="294">
        <v>1808000</v>
      </c>
      <c r="E265" s="294">
        <v>2024131</v>
      </c>
      <c r="F265" s="294">
        <v>2024584</v>
      </c>
    </row>
    <row r="266" spans="1:6" x14ac:dyDescent="0.25">
      <c r="A266" s="292">
        <v>243626002</v>
      </c>
      <c r="B266" s="293" t="s">
        <v>487</v>
      </c>
      <c r="C266" s="294">
        <v>0</v>
      </c>
      <c r="D266" s="294">
        <v>1808000</v>
      </c>
      <c r="E266" s="294">
        <v>1808000</v>
      </c>
      <c r="F266" s="294">
        <v>0</v>
      </c>
    </row>
    <row r="267" spans="1:6" x14ac:dyDescent="0.25">
      <c r="A267" s="292">
        <v>243627</v>
      </c>
      <c r="B267" s="293" t="s">
        <v>493</v>
      </c>
      <c r="C267" s="294">
        <v>7828615</v>
      </c>
      <c r="D267" s="294">
        <v>47877</v>
      </c>
      <c r="E267" s="294">
        <v>3033068</v>
      </c>
      <c r="F267" s="294">
        <v>10813806</v>
      </c>
    </row>
    <row r="268" spans="1:6" x14ac:dyDescent="0.25">
      <c r="A268" s="292">
        <v>243627001</v>
      </c>
      <c r="B268" s="293" t="s">
        <v>488</v>
      </c>
      <c r="C268" s="294">
        <v>7828615</v>
      </c>
      <c r="D268" s="294">
        <v>47877</v>
      </c>
      <c r="E268" s="294">
        <v>3033068</v>
      </c>
      <c r="F268" s="294">
        <v>10813806</v>
      </c>
    </row>
    <row r="269" spans="1:6" x14ac:dyDescent="0.25">
      <c r="A269" s="292">
        <v>243627002</v>
      </c>
      <c r="B269" s="293" t="s">
        <v>487</v>
      </c>
      <c r="C269" s="294">
        <v>0</v>
      </c>
      <c r="D269" s="294">
        <v>0</v>
      </c>
      <c r="E269" s="294">
        <v>0</v>
      </c>
      <c r="F269" s="294">
        <v>0</v>
      </c>
    </row>
    <row r="270" spans="1:6" x14ac:dyDescent="0.25">
      <c r="A270" s="292">
        <v>243628</v>
      </c>
      <c r="B270" s="293" t="s">
        <v>494</v>
      </c>
      <c r="C270" s="294">
        <v>0</v>
      </c>
      <c r="D270" s="294">
        <v>0</v>
      </c>
      <c r="E270" s="294">
        <v>0</v>
      </c>
      <c r="F270" s="294">
        <v>0</v>
      </c>
    </row>
    <row r="271" spans="1:6" x14ac:dyDescent="0.25">
      <c r="A271" s="292">
        <v>243628001</v>
      </c>
      <c r="B271" s="293" t="s">
        <v>488</v>
      </c>
      <c r="C271" s="294">
        <v>0</v>
      </c>
      <c r="D271" s="294">
        <v>0</v>
      </c>
      <c r="E271" s="294">
        <v>0</v>
      </c>
      <c r="F271" s="294">
        <v>0</v>
      </c>
    </row>
    <row r="272" spans="1:6" x14ac:dyDescent="0.25">
      <c r="A272" s="292">
        <v>243628002</v>
      </c>
      <c r="B272" s="293" t="s">
        <v>487</v>
      </c>
      <c r="C272" s="294">
        <v>0</v>
      </c>
      <c r="D272" s="294">
        <v>0</v>
      </c>
      <c r="E272" s="294">
        <v>0</v>
      </c>
      <c r="F272" s="294">
        <v>0</v>
      </c>
    </row>
    <row r="273" spans="1:6" x14ac:dyDescent="0.25">
      <c r="A273" s="292">
        <v>243630</v>
      </c>
      <c r="B273" s="293" t="s">
        <v>265</v>
      </c>
      <c r="C273" s="294">
        <v>391</v>
      </c>
      <c r="D273" s="294">
        <v>782</v>
      </c>
      <c r="E273" s="294">
        <v>391</v>
      </c>
      <c r="F273" s="294">
        <v>0</v>
      </c>
    </row>
    <row r="274" spans="1:6" x14ac:dyDescent="0.25">
      <c r="A274" s="292">
        <v>243630001</v>
      </c>
      <c r="B274" s="293" t="s">
        <v>488</v>
      </c>
      <c r="C274" s="294">
        <v>391</v>
      </c>
      <c r="D274" s="294">
        <v>782</v>
      </c>
      <c r="E274" s="294">
        <v>391</v>
      </c>
      <c r="F274" s="294">
        <v>0</v>
      </c>
    </row>
    <row r="275" spans="1:6" x14ac:dyDescent="0.25">
      <c r="A275" s="292">
        <v>243630002</v>
      </c>
      <c r="B275" s="293" t="s">
        <v>487</v>
      </c>
      <c r="C275" s="294">
        <v>0</v>
      </c>
      <c r="D275" s="294">
        <v>0</v>
      </c>
      <c r="E275" s="294">
        <v>0</v>
      </c>
      <c r="F275" s="294">
        <v>0</v>
      </c>
    </row>
    <row r="276" spans="1:6" x14ac:dyDescent="0.25">
      <c r="A276" s="292">
        <v>2440</v>
      </c>
      <c r="B276" s="293" t="s">
        <v>495</v>
      </c>
      <c r="C276" s="294">
        <v>0</v>
      </c>
      <c r="D276" s="294">
        <v>0</v>
      </c>
      <c r="E276" s="294">
        <v>0</v>
      </c>
      <c r="F276" s="294">
        <v>0</v>
      </c>
    </row>
    <row r="277" spans="1:6" x14ac:dyDescent="0.25">
      <c r="A277" s="292">
        <v>244003</v>
      </c>
      <c r="B277" s="293" t="s">
        <v>345</v>
      </c>
      <c r="C277" s="294">
        <v>0</v>
      </c>
      <c r="D277" s="294">
        <v>0</v>
      </c>
      <c r="E277" s="294">
        <v>0</v>
      </c>
      <c r="F277" s="294">
        <v>0</v>
      </c>
    </row>
    <row r="278" spans="1:6" x14ac:dyDescent="0.25">
      <c r="A278" s="292">
        <v>244003001</v>
      </c>
      <c r="B278" s="293" t="s">
        <v>345</v>
      </c>
      <c r="C278" s="294">
        <v>0</v>
      </c>
      <c r="D278" s="294">
        <v>0</v>
      </c>
      <c r="E278" s="294">
        <v>0</v>
      </c>
      <c r="F278" s="294">
        <v>0</v>
      </c>
    </row>
    <row r="279" spans="1:6" x14ac:dyDescent="0.25">
      <c r="A279" s="292">
        <v>244014</v>
      </c>
      <c r="B279" s="293" t="s">
        <v>308</v>
      </c>
      <c r="C279" s="294">
        <v>0</v>
      </c>
      <c r="D279" s="294">
        <v>0</v>
      </c>
      <c r="E279" s="294">
        <v>0</v>
      </c>
      <c r="F279" s="294">
        <v>0</v>
      </c>
    </row>
    <row r="280" spans="1:6" x14ac:dyDescent="0.25">
      <c r="A280" s="292">
        <v>244014001</v>
      </c>
      <c r="B280" s="293" t="s">
        <v>308</v>
      </c>
      <c r="C280" s="294">
        <v>0</v>
      </c>
      <c r="D280" s="294">
        <v>0</v>
      </c>
      <c r="E280" s="294">
        <v>0</v>
      </c>
      <c r="F280" s="294">
        <v>0</v>
      </c>
    </row>
    <row r="281" spans="1:6" x14ac:dyDescent="0.25">
      <c r="A281" s="292">
        <v>244016</v>
      </c>
      <c r="B281" s="293" t="s">
        <v>496</v>
      </c>
      <c r="C281" s="294">
        <v>0</v>
      </c>
      <c r="D281" s="294">
        <v>0</v>
      </c>
      <c r="E281" s="294">
        <v>0</v>
      </c>
      <c r="F281" s="294">
        <v>0</v>
      </c>
    </row>
    <row r="282" spans="1:6" x14ac:dyDescent="0.25">
      <c r="A282" s="292">
        <v>244016001</v>
      </c>
      <c r="B282" s="293" t="s">
        <v>496</v>
      </c>
      <c r="C282" s="294">
        <v>0</v>
      </c>
      <c r="D282" s="294">
        <v>0</v>
      </c>
      <c r="E282" s="294">
        <v>0</v>
      </c>
      <c r="F282" s="294">
        <v>0</v>
      </c>
    </row>
    <row r="283" spans="1:6" x14ac:dyDescent="0.25">
      <c r="A283" s="292">
        <v>244023</v>
      </c>
      <c r="B283" s="293" t="s">
        <v>497</v>
      </c>
      <c r="C283" s="294">
        <v>0</v>
      </c>
      <c r="D283" s="294">
        <v>0</v>
      </c>
      <c r="E283" s="294">
        <v>0</v>
      </c>
      <c r="F283" s="294">
        <v>0</v>
      </c>
    </row>
    <row r="284" spans="1:6" x14ac:dyDescent="0.25">
      <c r="A284" s="292">
        <v>244023001</v>
      </c>
      <c r="B284" s="293" t="s">
        <v>497</v>
      </c>
      <c r="C284" s="294">
        <v>0</v>
      </c>
      <c r="D284" s="294">
        <v>0</v>
      </c>
      <c r="E284" s="294">
        <v>0</v>
      </c>
      <c r="F284" s="294">
        <v>0</v>
      </c>
    </row>
    <row r="285" spans="1:6" x14ac:dyDescent="0.25">
      <c r="A285" s="292">
        <v>244024</v>
      </c>
      <c r="B285" s="293" t="s">
        <v>348</v>
      </c>
      <c r="C285" s="294">
        <v>0</v>
      </c>
      <c r="D285" s="294">
        <v>0</v>
      </c>
      <c r="E285" s="294">
        <v>0</v>
      </c>
      <c r="F285" s="294">
        <v>0</v>
      </c>
    </row>
    <row r="286" spans="1:6" x14ac:dyDescent="0.25">
      <c r="A286" s="292">
        <v>244024001</v>
      </c>
      <c r="B286" s="293" t="s">
        <v>348</v>
      </c>
      <c r="C286" s="294">
        <v>0</v>
      </c>
      <c r="D286" s="294">
        <v>0</v>
      </c>
      <c r="E286" s="294">
        <v>0</v>
      </c>
      <c r="F286" s="294">
        <v>0</v>
      </c>
    </row>
    <row r="287" spans="1:6" x14ac:dyDescent="0.25">
      <c r="A287" s="292">
        <v>2460</v>
      </c>
      <c r="B287" s="293" t="s">
        <v>498</v>
      </c>
      <c r="C287" s="294">
        <v>0</v>
      </c>
      <c r="D287" s="294">
        <v>0</v>
      </c>
      <c r="E287" s="294">
        <v>0</v>
      </c>
      <c r="F287" s="294">
        <v>0</v>
      </c>
    </row>
    <row r="288" spans="1:6" x14ac:dyDescent="0.25">
      <c r="A288" s="292">
        <v>246002</v>
      </c>
      <c r="B288" s="293" t="s">
        <v>499</v>
      </c>
      <c r="C288" s="294">
        <v>0</v>
      </c>
      <c r="D288" s="294">
        <v>0</v>
      </c>
      <c r="E288" s="294">
        <v>0</v>
      </c>
      <c r="F288" s="294">
        <v>0</v>
      </c>
    </row>
    <row r="289" spans="1:6" x14ac:dyDescent="0.25">
      <c r="A289" s="292">
        <v>246002001</v>
      </c>
      <c r="B289" s="293" t="s">
        <v>499</v>
      </c>
      <c r="C289" s="294">
        <v>0</v>
      </c>
      <c r="D289" s="294">
        <v>0</v>
      </c>
      <c r="E289" s="294">
        <v>0</v>
      </c>
      <c r="F289" s="294">
        <v>0</v>
      </c>
    </row>
    <row r="290" spans="1:6" x14ac:dyDescent="0.25">
      <c r="A290" s="292">
        <v>246003</v>
      </c>
      <c r="B290" s="293" t="s">
        <v>500</v>
      </c>
      <c r="C290" s="294">
        <v>0</v>
      </c>
      <c r="D290" s="294">
        <v>0</v>
      </c>
      <c r="E290" s="294">
        <v>0</v>
      </c>
      <c r="F290" s="294">
        <v>0</v>
      </c>
    </row>
    <row r="291" spans="1:6" x14ac:dyDescent="0.25">
      <c r="A291" s="292">
        <v>246003002</v>
      </c>
      <c r="B291" s="293" t="s">
        <v>501</v>
      </c>
      <c r="C291" s="294">
        <v>0</v>
      </c>
      <c r="D291" s="294">
        <v>0</v>
      </c>
      <c r="E291" s="294">
        <v>0</v>
      </c>
      <c r="F291" s="294">
        <v>0</v>
      </c>
    </row>
    <row r="292" spans="1:6" x14ac:dyDescent="0.25">
      <c r="A292" s="292">
        <v>2490</v>
      </c>
      <c r="B292" s="293" t="s">
        <v>502</v>
      </c>
      <c r="C292" s="294">
        <v>348469</v>
      </c>
      <c r="D292" s="294">
        <v>7344243</v>
      </c>
      <c r="E292" s="294">
        <v>17754919.969999999</v>
      </c>
      <c r="F292" s="294">
        <v>10759145.970000001</v>
      </c>
    </row>
    <row r="293" spans="1:6" x14ac:dyDescent="0.25">
      <c r="A293" s="292">
        <v>249028</v>
      </c>
      <c r="B293" s="293" t="s">
        <v>236</v>
      </c>
      <c r="C293" s="294">
        <v>0</v>
      </c>
      <c r="D293" s="294">
        <v>0</v>
      </c>
      <c r="E293" s="294">
        <v>0</v>
      </c>
      <c r="F293" s="294">
        <v>0</v>
      </c>
    </row>
    <row r="294" spans="1:6" x14ac:dyDescent="0.25">
      <c r="A294" s="292">
        <v>249028001</v>
      </c>
      <c r="B294" s="293" t="s">
        <v>236</v>
      </c>
      <c r="C294" s="294">
        <v>0</v>
      </c>
      <c r="D294" s="294">
        <v>0</v>
      </c>
      <c r="E294" s="294">
        <v>0</v>
      </c>
      <c r="F294" s="294">
        <v>0</v>
      </c>
    </row>
    <row r="295" spans="1:6" x14ac:dyDescent="0.25">
      <c r="A295" s="292">
        <v>249040</v>
      </c>
      <c r="B295" s="293" t="s">
        <v>503</v>
      </c>
      <c r="C295" s="294">
        <v>348469</v>
      </c>
      <c r="D295" s="294">
        <v>111969</v>
      </c>
      <c r="E295" s="294">
        <v>0</v>
      </c>
      <c r="F295" s="294">
        <v>236500</v>
      </c>
    </row>
    <row r="296" spans="1:6" x14ac:dyDescent="0.25">
      <c r="A296" s="292">
        <v>249040001</v>
      </c>
      <c r="B296" s="293" t="s">
        <v>503</v>
      </c>
      <c r="C296" s="294">
        <v>348469</v>
      </c>
      <c r="D296" s="294">
        <v>111969</v>
      </c>
      <c r="E296" s="294">
        <v>0</v>
      </c>
      <c r="F296" s="294">
        <v>236500</v>
      </c>
    </row>
    <row r="297" spans="1:6" x14ac:dyDescent="0.25">
      <c r="A297" s="292">
        <v>249045</v>
      </c>
      <c r="B297" s="293" t="s">
        <v>360</v>
      </c>
      <c r="C297" s="294">
        <v>0</v>
      </c>
      <c r="D297" s="294">
        <v>0</v>
      </c>
      <c r="E297" s="294">
        <v>0</v>
      </c>
      <c r="F297" s="294">
        <v>0</v>
      </c>
    </row>
    <row r="298" spans="1:6" x14ac:dyDescent="0.25">
      <c r="A298" s="292">
        <v>249045001</v>
      </c>
      <c r="B298" s="293" t="s">
        <v>360</v>
      </c>
      <c r="C298" s="294">
        <v>0</v>
      </c>
      <c r="D298" s="294">
        <v>0</v>
      </c>
      <c r="E298" s="294">
        <v>0</v>
      </c>
      <c r="F298" s="294">
        <v>0</v>
      </c>
    </row>
    <row r="299" spans="1:6" x14ac:dyDescent="0.25">
      <c r="A299" s="292">
        <v>249050</v>
      </c>
      <c r="B299" s="293" t="s">
        <v>504</v>
      </c>
      <c r="C299" s="294">
        <v>0</v>
      </c>
      <c r="D299" s="294">
        <v>0</v>
      </c>
      <c r="E299" s="294">
        <v>8311900</v>
      </c>
      <c r="F299" s="294">
        <v>8311900</v>
      </c>
    </row>
    <row r="300" spans="1:6" x14ac:dyDescent="0.25">
      <c r="A300" s="292">
        <v>249050001</v>
      </c>
      <c r="B300" s="293" t="s">
        <v>329</v>
      </c>
      <c r="C300" s="294">
        <v>0</v>
      </c>
      <c r="D300" s="294">
        <v>0</v>
      </c>
      <c r="E300" s="294">
        <v>4986000</v>
      </c>
      <c r="F300" s="294">
        <v>4986000</v>
      </c>
    </row>
    <row r="301" spans="1:6" x14ac:dyDescent="0.25">
      <c r="A301" s="292">
        <v>249050002</v>
      </c>
      <c r="B301" s="293" t="s">
        <v>330</v>
      </c>
      <c r="C301" s="294">
        <v>0</v>
      </c>
      <c r="D301" s="294">
        <v>0</v>
      </c>
      <c r="E301" s="294">
        <v>3325900</v>
      </c>
      <c r="F301" s="294">
        <v>3325900</v>
      </c>
    </row>
    <row r="302" spans="1:6" x14ac:dyDescent="0.25">
      <c r="A302" s="292">
        <v>249051</v>
      </c>
      <c r="B302" s="293" t="s">
        <v>342</v>
      </c>
      <c r="C302" s="294">
        <v>0</v>
      </c>
      <c r="D302" s="294">
        <v>0</v>
      </c>
      <c r="E302" s="294">
        <v>0</v>
      </c>
      <c r="F302" s="294">
        <v>0</v>
      </c>
    </row>
    <row r="303" spans="1:6" x14ac:dyDescent="0.25">
      <c r="A303" s="292">
        <v>249051001</v>
      </c>
      <c r="B303" s="293" t="s">
        <v>342</v>
      </c>
      <c r="C303" s="294">
        <v>0</v>
      </c>
      <c r="D303" s="294">
        <v>0</v>
      </c>
      <c r="E303" s="294">
        <v>0</v>
      </c>
      <c r="F303" s="294">
        <v>0</v>
      </c>
    </row>
    <row r="304" spans="1:6" x14ac:dyDescent="0.25">
      <c r="A304" s="292">
        <v>249053</v>
      </c>
      <c r="B304" s="293" t="s">
        <v>424</v>
      </c>
      <c r="C304" s="294">
        <v>0</v>
      </c>
      <c r="D304" s="294">
        <v>0</v>
      </c>
      <c r="E304" s="294">
        <v>0</v>
      </c>
      <c r="F304" s="294">
        <v>0</v>
      </c>
    </row>
    <row r="305" spans="1:6" x14ac:dyDescent="0.25">
      <c r="A305" s="292">
        <v>249053001</v>
      </c>
      <c r="B305" s="293" t="s">
        <v>424</v>
      </c>
      <c r="C305" s="294">
        <v>0</v>
      </c>
      <c r="D305" s="294">
        <v>0</v>
      </c>
      <c r="E305" s="294">
        <v>0</v>
      </c>
      <c r="F305" s="294">
        <v>0</v>
      </c>
    </row>
    <row r="306" spans="1:6" x14ac:dyDescent="0.25">
      <c r="A306" s="292">
        <v>249054</v>
      </c>
      <c r="B306" s="293" t="s">
        <v>258</v>
      </c>
      <c r="C306" s="294">
        <v>0</v>
      </c>
      <c r="D306" s="294">
        <v>0</v>
      </c>
      <c r="E306" s="294">
        <v>0</v>
      </c>
      <c r="F306" s="294">
        <v>0</v>
      </c>
    </row>
    <row r="307" spans="1:6" x14ac:dyDescent="0.25">
      <c r="A307" s="292">
        <v>249054001</v>
      </c>
      <c r="B307" s="293" t="s">
        <v>258</v>
      </c>
      <c r="C307" s="294">
        <v>0</v>
      </c>
      <c r="D307" s="294">
        <v>0</v>
      </c>
      <c r="E307" s="294">
        <v>0</v>
      </c>
      <c r="F307" s="294">
        <v>0</v>
      </c>
    </row>
    <row r="308" spans="1:6" x14ac:dyDescent="0.25">
      <c r="A308" s="292">
        <v>249055</v>
      </c>
      <c r="B308" s="293" t="s">
        <v>259</v>
      </c>
      <c r="C308" s="294">
        <v>0</v>
      </c>
      <c r="D308" s="294">
        <v>7232274</v>
      </c>
      <c r="E308" s="294">
        <v>9443019.9700000007</v>
      </c>
      <c r="F308" s="294">
        <v>2210745.9700000002</v>
      </c>
    </row>
    <row r="309" spans="1:6" x14ac:dyDescent="0.25">
      <c r="A309" s="292">
        <v>249055001</v>
      </c>
      <c r="B309" s="293" t="s">
        <v>259</v>
      </c>
      <c r="C309" s="294">
        <v>0</v>
      </c>
      <c r="D309" s="294">
        <v>7232274</v>
      </c>
      <c r="E309" s="294">
        <v>9443019.9700000007</v>
      </c>
      <c r="F309" s="294">
        <v>2210745.9700000002</v>
      </c>
    </row>
    <row r="310" spans="1:6" x14ac:dyDescent="0.25">
      <c r="A310" s="292">
        <v>249090</v>
      </c>
      <c r="B310" s="293" t="s">
        <v>55</v>
      </c>
      <c r="C310" s="294">
        <v>0</v>
      </c>
      <c r="D310" s="294">
        <v>0</v>
      </c>
      <c r="E310" s="294">
        <v>0</v>
      </c>
      <c r="F310" s="294">
        <v>0</v>
      </c>
    </row>
    <row r="311" spans="1:6" x14ac:dyDescent="0.25">
      <c r="A311" s="292">
        <v>249090001</v>
      </c>
      <c r="B311" s="293" t="s">
        <v>55</v>
      </c>
      <c r="C311" s="294">
        <v>0</v>
      </c>
      <c r="D311" s="294">
        <v>0</v>
      </c>
      <c r="E311" s="294">
        <v>0</v>
      </c>
      <c r="F311" s="294">
        <v>0</v>
      </c>
    </row>
    <row r="312" spans="1:6" x14ac:dyDescent="0.25">
      <c r="A312" s="292">
        <v>25</v>
      </c>
      <c r="B312" s="293" t="s">
        <v>271</v>
      </c>
      <c r="C312" s="294">
        <v>468416929.91000003</v>
      </c>
      <c r="D312" s="294">
        <v>155118246</v>
      </c>
      <c r="E312" s="294">
        <v>278789590</v>
      </c>
      <c r="F312" s="294">
        <v>592088273.90999997</v>
      </c>
    </row>
    <row r="313" spans="1:6" x14ac:dyDescent="0.25">
      <c r="A313" s="292">
        <v>2511</v>
      </c>
      <c r="B313" s="293" t="s">
        <v>505</v>
      </c>
      <c r="C313" s="294">
        <v>468416929.91000003</v>
      </c>
      <c r="D313" s="294">
        <v>155118246</v>
      </c>
      <c r="E313" s="294">
        <v>278789590</v>
      </c>
      <c r="F313" s="294">
        <v>592088273.90999997</v>
      </c>
    </row>
    <row r="314" spans="1:6" x14ac:dyDescent="0.25">
      <c r="A314" s="292">
        <v>251101</v>
      </c>
      <c r="B314" s="293" t="s">
        <v>272</v>
      </c>
      <c r="C314" s="294">
        <v>0</v>
      </c>
      <c r="D314" s="294">
        <v>113219347.62</v>
      </c>
      <c r="E314" s="294">
        <v>113219347.62</v>
      </c>
      <c r="F314" s="294">
        <v>0</v>
      </c>
    </row>
    <row r="315" spans="1:6" x14ac:dyDescent="0.25">
      <c r="A315" s="292">
        <v>251101001</v>
      </c>
      <c r="B315" s="293" t="s">
        <v>272</v>
      </c>
      <c r="C315" s="294">
        <v>0</v>
      </c>
      <c r="D315" s="294">
        <v>113219347.62</v>
      </c>
      <c r="E315" s="294">
        <v>113219347.62</v>
      </c>
      <c r="F315" s="294">
        <v>0</v>
      </c>
    </row>
    <row r="316" spans="1:6" x14ac:dyDescent="0.25">
      <c r="A316" s="292">
        <v>251102</v>
      </c>
      <c r="B316" s="293" t="s">
        <v>273</v>
      </c>
      <c r="C316" s="294">
        <v>1972879</v>
      </c>
      <c r="D316" s="294">
        <v>1972879</v>
      </c>
      <c r="E316" s="294">
        <v>19450826</v>
      </c>
      <c r="F316" s="294">
        <v>19450826</v>
      </c>
    </row>
    <row r="317" spans="1:6" x14ac:dyDescent="0.25">
      <c r="A317" s="292">
        <v>251102001</v>
      </c>
      <c r="B317" s="293" t="s">
        <v>273</v>
      </c>
      <c r="C317" s="294">
        <v>1972879</v>
      </c>
      <c r="D317" s="294">
        <v>1972879</v>
      </c>
      <c r="E317" s="294">
        <v>19450826</v>
      </c>
      <c r="F317" s="294">
        <v>19450826</v>
      </c>
    </row>
    <row r="318" spans="1:6" x14ac:dyDescent="0.25">
      <c r="A318" s="292">
        <v>251104</v>
      </c>
      <c r="B318" s="293" t="s">
        <v>274</v>
      </c>
      <c r="C318" s="294">
        <v>76926221.469999999</v>
      </c>
      <c r="D318" s="294">
        <v>3775342</v>
      </c>
      <c r="E318" s="294">
        <v>13669842</v>
      </c>
      <c r="F318" s="294">
        <v>86820721.469999999</v>
      </c>
    </row>
    <row r="319" spans="1:6" x14ac:dyDescent="0.25">
      <c r="A319" s="292">
        <v>251104001</v>
      </c>
      <c r="B319" s="293" t="s">
        <v>274</v>
      </c>
      <c r="C319" s="294">
        <v>76926221.469999999</v>
      </c>
      <c r="D319" s="294">
        <v>3775342</v>
      </c>
      <c r="E319" s="294">
        <v>13669842</v>
      </c>
      <c r="F319" s="294">
        <v>86820721.469999999</v>
      </c>
    </row>
    <row r="320" spans="1:6" x14ac:dyDescent="0.25">
      <c r="A320" s="292">
        <v>251105</v>
      </c>
      <c r="B320" s="293" t="s">
        <v>331</v>
      </c>
      <c r="C320" s="294">
        <v>53903714.810000002</v>
      </c>
      <c r="D320" s="294">
        <v>2652005</v>
      </c>
      <c r="E320" s="294">
        <v>9347252</v>
      </c>
      <c r="F320" s="294">
        <v>60598961.810000002</v>
      </c>
    </row>
    <row r="321" spans="1:6" x14ac:dyDescent="0.25">
      <c r="A321" s="292">
        <v>251105001</v>
      </c>
      <c r="B321" s="293" t="s">
        <v>331</v>
      </c>
      <c r="C321" s="294">
        <v>53903714.810000002</v>
      </c>
      <c r="D321" s="294">
        <v>2652005</v>
      </c>
      <c r="E321" s="294">
        <v>9347252</v>
      </c>
      <c r="F321" s="294">
        <v>60598961.810000002</v>
      </c>
    </row>
    <row r="322" spans="1:6" x14ac:dyDescent="0.25">
      <c r="A322" s="292">
        <v>251106</v>
      </c>
      <c r="B322" s="293" t="s">
        <v>333</v>
      </c>
      <c r="C322" s="294">
        <v>328459119.63</v>
      </c>
      <c r="D322" s="294">
        <v>102069</v>
      </c>
      <c r="E322" s="294">
        <v>18801118</v>
      </c>
      <c r="F322" s="294">
        <v>347158168.63</v>
      </c>
    </row>
    <row r="323" spans="1:6" x14ac:dyDescent="0.25">
      <c r="A323" s="292">
        <v>251106001</v>
      </c>
      <c r="B323" s="293" t="s">
        <v>333</v>
      </c>
      <c r="C323" s="294">
        <v>328459119.63</v>
      </c>
      <c r="D323" s="294">
        <v>102069</v>
      </c>
      <c r="E323" s="294">
        <v>18801118</v>
      </c>
      <c r="F323" s="294">
        <v>347158168.63</v>
      </c>
    </row>
    <row r="324" spans="1:6" x14ac:dyDescent="0.25">
      <c r="A324" s="292">
        <v>251107</v>
      </c>
      <c r="B324" s="293" t="s">
        <v>332</v>
      </c>
      <c r="C324" s="294">
        <v>0</v>
      </c>
      <c r="D324" s="294">
        <v>1032105</v>
      </c>
      <c r="E324" s="294">
        <v>20277743</v>
      </c>
      <c r="F324" s="294">
        <v>19245638</v>
      </c>
    </row>
    <row r="325" spans="1:6" x14ac:dyDescent="0.25">
      <c r="A325" s="292">
        <v>251107001</v>
      </c>
      <c r="B325" s="293" t="s">
        <v>332</v>
      </c>
      <c r="C325" s="294">
        <v>0</v>
      </c>
      <c r="D325" s="294">
        <v>1032105</v>
      </c>
      <c r="E325" s="294">
        <v>20277743</v>
      </c>
      <c r="F325" s="294">
        <v>19245638</v>
      </c>
    </row>
    <row r="326" spans="1:6" x14ac:dyDescent="0.25">
      <c r="A326" s="292">
        <v>251108</v>
      </c>
      <c r="B326" s="293" t="s">
        <v>241</v>
      </c>
      <c r="C326" s="294">
        <v>0</v>
      </c>
      <c r="D326" s="294">
        <v>0</v>
      </c>
      <c r="E326" s="294">
        <v>0</v>
      </c>
      <c r="F326" s="294">
        <v>0</v>
      </c>
    </row>
    <row r="327" spans="1:6" x14ac:dyDescent="0.25">
      <c r="A327" s="292">
        <v>251108001</v>
      </c>
      <c r="B327" s="293" t="s">
        <v>241</v>
      </c>
      <c r="C327" s="294">
        <v>0</v>
      </c>
      <c r="D327" s="294">
        <v>0</v>
      </c>
      <c r="E327" s="294">
        <v>0</v>
      </c>
      <c r="F327" s="294">
        <v>0</v>
      </c>
    </row>
    <row r="328" spans="1:6" x14ac:dyDescent="0.25">
      <c r="A328" s="292">
        <v>251109</v>
      </c>
      <c r="B328" s="293" t="s">
        <v>278</v>
      </c>
      <c r="C328" s="294">
        <v>4909819</v>
      </c>
      <c r="D328" s="294">
        <v>15634629</v>
      </c>
      <c r="E328" s="294">
        <v>6352025</v>
      </c>
      <c r="F328" s="294">
        <v>-4372785</v>
      </c>
    </row>
    <row r="329" spans="1:6" x14ac:dyDescent="0.25">
      <c r="A329" s="292">
        <v>251109001</v>
      </c>
      <c r="B329" s="293" t="s">
        <v>278</v>
      </c>
      <c r="C329" s="294">
        <v>4909819</v>
      </c>
      <c r="D329" s="294">
        <v>15337020</v>
      </c>
      <c r="E329" s="294">
        <v>6054416</v>
      </c>
      <c r="F329" s="294">
        <v>-4372785</v>
      </c>
    </row>
    <row r="330" spans="1:6" x14ac:dyDescent="0.25">
      <c r="A330" s="292">
        <v>251109002</v>
      </c>
      <c r="B330" s="293" t="s">
        <v>334</v>
      </c>
      <c r="C330" s="294">
        <v>0</v>
      </c>
      <c r="D330" s="294">
        <v>297609</v>
      </c>
      <c r="E330" s="294">
        <v>297609</v>
      </c>
      <c r="F330" s="294">
        <v>0</v>
      </c>
    </row>
    <row r="331" spans="1:6" x14ac:dyDescent="0.25">
      <c r="A331" s="292">
        <v>251110</v>
      </c>
      <c r="B331" s="293" t="s">
        <v>279</v>
      </c>
      <c r="C331" s="294">
        <v>0</v>
      </c>
      <c r="D331" s="294">
        <v>16729869.380000001</v>
      </c>
      <c r="E331" s="294">
        <v>16729869.380000001</v>
      </c>
      <c r="F331" s="294">
        <v>0</v>
      </c>
    </row>
    <row r="332" spans="1:6" x14ac:dyDescent="0.25">
      <c r="A332" s="292">
        <v>251110001</v>
      </c>
      <c r="B332" s="293" t="s">
        <v>279</v>
      </c>
      <c r="C332" s="294">
        <v>0</v>
      </c>
      <c r="D332" s="294">
        <v>16729869.380000001</v>
      </c>
      <c r="E332" s="294">
        <v>16729869.380000001</v>
      </c>
      <c r="F332" s="294">
        <v>0</v>
      </c>
    </row>
    <row r="333" spans="1:6" x14ac:dyDescent="0.25">
      <c r="A333" s="292">
        <v>251111</v>
      </c>
      <c r="B333" s="293" t="s">
        <v>506</v>
      </c>
      <c r="C333" s="294">
        <v>0</v>
      </c>
      <c r="D333" s="294">
        <v>0</v>
      </c>
      <c r="E333" s="294">
        <v>1280100</v>
      </c>
      <c r="F333" s="294">
        <v>1280100</v>
      </c>
    </row>
    <row r="334" spans="1:6" x14ac:dyDescent="0.25">
      <c r="A334" s="292">
        <v>251111001</v>
      </c>
      <c r="B334" s="293" t="s">
        <v>506</v>
      </c>
      <c r="C334" s="294">
        <v>0</v>
      </c>
      <c r="D334" s="294">
        <v>0</v>
      </c>
      <c r="E334" s="294">
        <v>1280100</v>
      </c>
      <c r="F334" s="294">
        <v>1280100</v>
      </c>
    </row>
    <row r="335" spans="1:6" x14ac:dyDescent="0.25">
      <c r="A335" s="292">
        <v>251113</v>
      </c>
      <c r="B335" s="293" t="s">
        <v>338</v>
      </c>
      <c r="C335" s="294">
        <v>0</v>
      </c>
      <c r="D335" s="294">
        <v>0</v>
      </c>
      <c r="E335" s="294">
        <v>0</v>
      </c>
      <c r="F335" s="294">
        <v>0</v>
      </c>
    </row>
    <row r="336" spans="1:6" x14ac:dyDescent="0.25">
      <c r="A336" s="292">
        <v>251113001</v>
      </c>
      <c r="B336" s="293" t="s">
        <v>338</v>
      </c>
      <c r="C336" s="294">
        <v>0</v>
      </c>
      <c r="D336" s="294">
        <v>0</v>
      </c>
      <c r="E336" s="294">
        <v>0</v>
      </c>
      <c r="F336" s="294">
        <v>0</v>
      </c>
    </row>
    <row r="337" spans="1:6" x14ac:dyDescent="0.25">
      <c r="A337" s="292">
        <v>251115</v>
      </c>
      <c r="B337" s="293" t="s">
        <v>507</v>
      </c>
      <c r="C337" s="294">
        <v>0</v>
      </c>
      <c r="D337" s="294">
        <v>0</v>
      </c>
      <c r="E337" s="294">
        <v>0</v>
      </c>
      <c r="F337" s="294">
        <v>0</v>
      </c>
    </row>
    <row r="338" spans="1:6" x14ac:dyDescent="0.25">
      <c r="A338" s="292">
        <v>251115001</v>
      </c>
      <c r="B338" s="293" t="s">
        <v>507</v>
      </c>
      <c r="C338" s="294">
        <v>0</v>
      </c>
      <c r="D338" s="294">
        <v>0</v>
      </c>
      <c r="E338" s="294">
        <v>0</v>
      </c>
      <c r="F338" s="294">
        <v>0</v>
      </c>
    </row>
    <row r="339" spans="1:6" x14ac:dyDescent="0.25">
      <c r="A339" s="292">
        <v>251122</v>
      </c>
      <c r="B339" s="293" t="s">
        <v>508</v>
      </c>
      <c r="C339" s="294">
        <v>914914</v>
      </c>
      <c r="D339" s="294">
        <v>0</v>
      </c>
      <c r="E339" s="294">
        <v>29809453</v>
      </c>
      <c r="F339" s="294">
        <v>30724367</v>
      </c>
    </row>
    <row r="340" spans="1:6" x14ac:dyDescent="0.25">
      <c r="A340" s="292">
        <v>251122001</v>
      </c>
      <c r="B340" s="293" t="s">
        <v>508</v>
      </c>
      <c r="C340" s="294">
        <v>914914</v>
      </c>
      <c r="D340" s="294">
        <v>0</v>
      </c>
      <c r="E340" s="294">
        <v>29809453</v>
      </c>
      <c r="F340" s="294">
        <v>30724367</v>
      </c>
    </row>
    <row r="341" spans="1:6" x14ac:dyDescent="0.25">
      <c r="A341" s="292">
        <v>251123</v>
      </c>
      <c r="B341" s="293" t="s">
        <v>282</v>
      </c>
      <c r="C341" s="294">
        <v>1038342</v>
      </c>
      <c r="D341" s="294">
        <v>0</v>
      </c>
      <c r="E341" s="294">
        <v>23205714</v>
      </c>
      <c r="F341" s="294">
        <v>24244056</v>
      </c>
    </row>
    <row r="342" spans="1:6" x14ac:dyDescent="0.25">
      <c r="A342" s="292">
        <v>251123001</v>
      </c>
      <c r="B342" s="293" t="s">
        <v>282</v>
      </c>
      <c r="C342" s="294">
        <v>1038342</v>
      </c>
      <c r="D342" s="294">
        <v>0</v>
      </c>
      <c r="E342" s="294">
        <v>23205714</v>
      </c>
      <c r="F342" s="294">
        <v>24244056</v>
      </c>
    </row>
    <row r="343" spans="1:6" x14ac:dyDescent="0.25">
      <c r="A343" s="292">
        <v>251124</v>
      </c>
      <c r="B343" s="293" t="s">
        <v>284</v>
      </c>
      <c r="C343" s="294">
        <v>0</v>
      </c>
      <c r="D343" s="294">
        <v>0</v>
      </c>
      <c r="E343" s="294">
        <v>6646300</v>
      </c>
      <c r="F343" s="294">
        <v>6646300</v>
      </c>
    </row>
    <row r="344" spans="1:6" x14ac:dyDescent="0.25">
      <c r="A344" s="292">
        <v>251124001</v>
      </c>
      <c r="B344" s="293" t="s">
        <v>284</v>
      </c>
      <c r="C344" s="294">
        <v>0</v>
      </c>
      <c r="D344" s="294">
        <v>0</v>
      </c>
      <c r="E344" s="294">
        <v>6646300</v>
      </c>
      <c r="F344" s="294">
        <v>6646300</v>
      </c>
    </row>
    <row r="345" spans="1:6" x14ac:dyDescent="0.25">
      <c r="A345" s="292">
        <v>251125</v>
      </c>
      <c r="B345" s="293" t="s">
        <v>285</v>
      </c>
      <c r="C345" s="294">
        <v>291920</v>
      </c>
      <c r="D345" s="294">
        <v>0</v>
      </c>
      <c r="E345" s="294">
        <v>0</v>
      </c>
      <c r="F345" s="294">
        <v>291920</v>
      </c>
    </row>
    <row r="346" spans="1:6" x14ac:dyDescent="0.25">
      <c r="A346" s="292">
        <v>251125001</v>
      </c>
      <c r="B346" s="293" t="s">
        <v>285</v>
      </c>
      <c r="C346" s="294">
        <v>291920</v>
      </c>
      <c r="D346" s="294">
        <v>0</v>
      </c>
      <c r="E346" s="294">
        <v>0</v>
      </c>
      <c r="F346" s="294">
        <v>291920</v>
      </c>
    </row>
    <row r="347" spans="1:6" x14ac:dyDescent="0.25">
      <c r="A347" s="292">
        <v>27</v>
      </c>
      <c r="B347" s="293" t="s">
        <v>67</v>
      </c>
      <c r="C347" s="294">
        <v>81395952</v>
      </c>
      <c r="D347" s="294">
        <v>0</v>
      </c>
      <c r="E347" s="294">
        <v>0</v>
      </c>
      <c r="F347" s="294">
        <v>81395952</v>
      </c>
    </row>
    <row r="348" spans="1:6" x14ac:dyDescent="0.25">
      <c r="A348" s="292">
        <v>2701</v>
      </c>
      <c r="B348" s="293" t="s">
        <v>509</v>
      </c>
      <c r="C348" s="294">
        <v>81395952</v>
      </c>
      <c r="D348" s="294">
        <v>0</v>
      </c>
      <c r="E348" s="294">
        <v>0</v>
      </c>
      <c r="F348" s="294">
        <v>81395952</v>
      </c>
    </row>
    <row r="349" spans="1:6" x14ac:dyDescent="0.25">
      <c r="A349" s="292">
        <v>270103</v>
      </c>
      <c r="B349" s="293" t="s">
        <v>367</v>
      </c>
      <c r="C349" s="294">
        <v>81395952</v>
      </c>
      <c r="D349" s="294">
        <v>0</v>
      </c>
      <c r="E349" s="294">
        <v>0</v>
      </c>
      <c r="F349" s="294">
        <v>81395952</v>
      </c>
    </row>
    <row r="350" spans="1:6" x14ac:dyDescent="0.25">
      <c r="A350" s="292">
        <v>270103001</v>
      </c>
      <c r="B350" s="293" t="s">
        <v>367</v>
      </c>
      <c r="C350" s="294">
        <v>81395952</v>
      </c>
      <c r="D350" s="294">
        <v>0</v>
      </c>
      <c r="E350" s="294">
        <v>0</v>
      </c>
      <c r="F350" s="294">
        <v>81395952</v>
      </c>
    </row>
    <row r="351" spans="1:6" x14ac:dyDescent="0.25">
      <c r="A351" s="292">
        <v>29</v>
      </c>
      <c r="B351" s="293" t="s">
        <v>510</v>
      </c>
      <c r="C351" s="294">
        <v>0</v>
      </c>
      <c r="D351" s="294">
        <v>0</v>
      </c>
      <c r="E351" s="294">
        <v>0</v>
      </c>
      <c r="F351" s="294">
        <v>0</v>
      </c>
    </row>
    <row r="352" spans="1:6" x14ac:dyDescent="0.25">
      <c r="A352" s="292">
        <v>2910</v>
      </c>
      <c r="B352" s="293" t="s">
        <v>511</v>
      </c>
      <c r="C352" s="294">
        <v>0</v>
      </c>
      <c r="D352" s="294">
        <v>0</v>
      </c>
      <c r="E352" s="294">
        <v>0</v>
      </c>
      <c r="F352" s="294">
        <v>0</v>
      </c>
    </row>
    <row r="353" spans="1:9" x14ac:dyDescent="0.25">
      <c r="A353" s="292">
        <v>291007</v>
      </c>
      <c r="B353" s="293" t="s">
        <v>512</v>
      </c>
      <c r="C353" s="294">
        <v>0</v>
      </c>
      <c r="D353" s="294">
        <v>0</v>
      </c>
      <c r="E353" s="294">
        <v>0</v>
      </c>
      <c r="F353" s="294">
        <v>0</v>
      </c>
    </row>
    <row r="354" spans="1:9" x14ac:dyDescent="0.25">
      <c r="A354" s="292">
        <v>291007001</v>
      </c>
      <c r="B354" s="293" t="s">
        <v>513</v>
      </c>
      <c r="C354" s="294">
        <v>0</v>
      </c>
      <c r="D354" s="294">
        <v>0</v>
      </c>
      <c r="E354" s="294">
        <v>0</v>
      </c>
      <c r="F354" s="294">
        <v>0</v>
      </c>
    </row>
    <row r="355" spans="1:9" x14ac:dyDescent="0.25">
      <c r="A355" s="292">
        <v>3</v>
      </c>
      <c r="B355" s="293" t="s">
        <v>21</v>
      </c>
      <c r="C355" s="294">
        <v>7975577272.3800001</v>
      </c>
      <c r="D355" s="294">
        <v>747870921.19000006</v>
      </c>
      <c r="E355" s="294">
        <v>747870921.19000006</v>
      </c>
      <c r="F355" s="294">
        <v>7975577272.3800001</v>
      </c>
      <c r="H355" s="295">
        <f>+C355-D355+E355</f>
        <v>7975577272.3800011</v>
      </c>
      <c r="I355" s="295">
        <f>+F355-H355</f>
        <v>0</v>
      </c>
    </row>
    <row r="356" spans="1:9" x14ac:dyDescent="0.25">
      <c r="A356" s="292">
        <v>31</v>
      </c>
      <c r="B356" s="293" t="s">
        <v>287</v>
      </c>
      <c r="C356" s="294">
        <v>7975577272.3800001</v>
      </c>
      <c r="D356" s="294">
        <v>747870921.19000006</v>
      </c>
      <c r="E356" s="294">
        <v>747870921.19000006</v>
      </c>
      <c r="F356" s="294">
        <v>7975577272.3800001</v>
      </c>
      <c r="G356" s="296" t="s">
        <v>570</v>
      </c>
      <c r="H356" s="295">
        <f>+H2-H210-H355</f>
        <v>161620992.57999992</v>
      </c>
    </row>
    <row r="357" spans="1:9" x14ac:dyDescent="0.25">
      <c r="A357" s="292">
        <v>3105</v>
      </c>
      <c r="B357" s="293" t="s">
        <v>514</v>
      </c>
      <c r="C357" s="294">
        <v>2135861251.4400001</v>
      </c>
      <c r="D357" s="294">
        <v>0</v>
      </c>
      <c r="E357" s="294">
        <v>0</v>
      </c>
      <c r="F357" s="294">
        <v>2135861251.4400001</v>
      </c>
      <c r="H357" s="295">
        <f>+H210+H355-H2</f>
        <v>-161620992.57999992</v>
      </c>
    </row>
    <row r="358" spans="1:9" x14ac:dyDescent="0.25">
      <c r="A358" s="292">
        <v>310506</v>
      </c>
      <c r="B358" s="293" t="s">
        <v>73</v>
      </c>
      <c r="C358" s="294">
        <v>2135861251.4400001</v>
      </c>
      <c r="D358" s="294">
        <v>0</v>
      </c>
      <c r="E358" s="294">
        <v>0</v>
      </c>
      <c r="F358" s="294">
        <v>2135861251.4400001</v>
      </c>
    </row>
    <row r="359" spans="1:9" x14ac:dyDescent="0.25">
      <c r="A359" s="292">
        <v>310506001</v>
      </c>
      <c r="B359" s="293" t="s">
        <v>515</v>
      </c>
      <c r="C359" s="294">
        <v>1676954948.4400001</v>
      </c>
      <c r="D359" s="294">
        <v>0</v>
      </c>
      <c r="E359" s="294">
        <v>0</v>
      </c>
      <c r="F359" s="294">
        <v>1676954948.4400001</v>
      </c>
      <c r="G359" s="296"/>
    </row>
    <row r="360" spans="1:9" x14ac:dyDescent="0.25">
      <c r="A360" s="292">
        <v>310506002</v>
      </c>
      <c r="B360" s="293" t="s">
        <v>516</v>
      </c>
      <c r="C360" s="294">
        <v>458906303</v>
      </c>
      <c r="D360" s="294">
        <v>0</v>
      </c>
      <c r="E360" s="294">
        <v>0</v>
      </c>
      <c r="F360" s="294">
        <v>458906303</v>
      </c>
      <c r="G360" s="296" t="s">
        <v>571</v>
      </c>
      <c r="H360" s="295">
        <f>+H389-H411</f>
        <v>161620992.57999998</v>
      </c>
    </row>
    <row r="361" spans="1:9" x14ac:dyDescent="0.25">
      <c r="A361" s="292">
        <v>3109</v>
      </c>
      <c r="B361" s="293" t="s">
        <v>517</v>
      </c>
      <c r="C361" s="294">
        <v>6587586942.1300001</v>
      </c>
      <c r="D361" s="294">
        <v>747870921.19000006</v>
      </c>
      <c r="E361" s="294">
        <v>0</v>
      </c>
      <c r="F361" s="294">
        <v>5839716020.9399996</v>
      </c>
      <c r="H361" s="295">
        <f>+H356-H360</f>
        <v>0</v>
      </c>
    </row>
    <row r="362" spans="1:9" x14ac:dyDescent="0.25">
      <c r="A362" s="292">
        <v>310901</v>
      </c>
      <c r="B362" s="293" t="s">
        <v>518</v>
      </c>
      <c r="C362" s="294">
        <v>7609995408.46</v>
      </c>
      <c r="D362" s="294">
        <v>0</v>
      </c>
      <c r="E362" s="294">
        <v>0</v>
      </c>
      <c r="F362" s="294">
        <v>7609995408.46</v>
      </c>
    </row>
    <row r="363" spans="1:9" x14ac:dyDescent="0.25">
      <c r="A363" s="292">
        <v>310901001</v>
      </c>
      <c r="B363" s="293" t="s">
        <v>518</v>
      </c>
      <c r="C363" s="294">
        <v>3794284764.5999999</v>
      </c>
      <c r="D363" s="294">
        <v>0</v>
      </c>
      <c r="E363" s="294">
        <v>0</v>
      </c>
      <c r="F363" s="294">
        <v>3794284764.5999999</v>
      </c>
    </row>
    <row r="364" spans="1:9" x14ac:dyDescent="0.25">
      <c r="A364" s="292">
        <v>310901002</v>
      </c>
      <c r="B364" s="293" t="s">
        <v>519</v>
      </c>
      <c r="C364" s="294">
        <v>10596625.82</v>
      </c>
      <c r="D364" s="294">
        <v>0</v>
      </c>
      <c r="E364" s="294">
        <v>0</v>
      </c>
      <c r="F364" s="294">
        <v>10596625.82</v>
      </c>
    </row>
    <row r="365" spans="1:9" x14ac:dyDescent="0.25">
      <c r="A365" s="292">
        <v>310901003</v>
      </c>
      <c r="B365" s="293" t="s">
        <v>520</v>
      </c>
      <c r="C365" s="294">
        <v>3805114018.04</v>
      </c>
      <c r="D365" s="294">
        <v>0</v>
      </c>
      <c r="E365" s="294">
        <v>0</v>
      </c>
      <c r="F365" s="294">
        <v>3805114018.04</v>
      </c>
    </row>
    <row r="366" spans="1:9" x14ac:dyDescent="0.25">
      <c r="A366" s="292">
        <v>310902</v>
      </c>
      <c r="B366" s="293" t="s">
        <v>521</v>
      </c>
      <c r="C366" s="294">
        <v>-1022408466.33</v>
      </c>
      <c r="D366" s="294">
        <v>747870921.19000006</v>
      </c>
      <c r="E366" s="294">
        <v>0</v>
      </c>
      <c r="F366" s="294">
        <v>-1770279387.52</v>
      </c>
    </row>
    <row r="367" spans="1:9" x14ac:dyDescent="0.25">
      <c r="A367" s="292">
        <v>310902001</v>
      </c>
      <c r="B367" s="293" t="s">
        <v>521</v>
      </c>
      <c r="C367" s="294">
        <v>-1022408466.33</v>
      </c>
      <c r="D367" s="294">
        <v>747870921.19000006</v>
      </c>
      <c r="E367" s="294">
        <v>0</v>
      </c>
      <c r="F367" s="294">
        <v>-1770279387.52</v>
      </c>
    </row>
    <row r="368" spans="1:9" x14ac:dyDescent="0.25">
      <c r="A368" s="292">
        <v>3110</v>
      </c>
      <c r="B368" s="293" t="s">
        <v>522</v>
      </c>
      <c r="C368" s="294">
        <v>-747870921.19000006</v>
      </c>
      <c r="D368" s="294">
        <v>0</v>
      </c>
      <c r="E368" s="294">
        <v>747870921.19000006</v>
      </c>
      <c r="F368" s="294">
        <v>0</v>
      </c>
    </row>
    <row r="369" spans="1:6" x14ac:dyDescent="0.25">
      <c r="A369" s="292">
        <v>311001</v>
      </c>
      <c r="B369" s="293" t="s">
        <v>523</v>
      </c>
      <c r="C369" s="294">
        <v>0</v>
      </c>
      <c r="D369" s="294">
        <v>0</v>
      </c>
      <c r="E369" s="294">
        <v>0</v>
      </c>
      <c r="F369" s="294">
        <v>0</v>
      </c>
    </row>
    <row r="370" spans="1:6" x14ac:dyDescent="0.25">
      <c r="A370" s="292">
        <v>311001001</v>
      </c>
      <c r="B370" s="293" t="s">
        <v>524</v>
      </c>
      <c r="C370" s="294">
        <v>0</v>
      </c>
      <c r="D370" s="294">
        <v>0</v>
      </c>
      <c r="E370" s="294">
        <v>0</v>
      </c>
      <c r="F370" s="294">
        <v>0</v>
      </c>
    </row>
    <row r="371" spans="1:6" x14ac:dyDescent="0.25">
      <c r="A371" s="292">
        <v>311002</v>
      </c>
      <c r="B371" s="293" t="s">
        <v>525</v>
      </c>
      <c r="C371" s="294">
        <v>-747870921.19000006</v>
      </c>
      <c r="D371" s="294">
        <v>0</v>
      </c>
      <c r="E371" s="294">
        <v>747870921.19000006</v>
      </c>
      <c r="F371" s="294">
        <v>0</v>
      </c>
    </row>
    <row r="372" spans="1:6" x14ac:dyDescent="0.25">
      <c r="A372" s="292">
        <v>311002001</v>
      </c>
      <c r="B372" s="293" t="s">
        <v>525</v>
      </c>
      <c r="C372" s="294">
        <v>-747870921.19000006</v>
      </c>
      <c r="D372" s="294">
        <v>0</v>
      </c>
      <c r="E372" s="294">
        <v>747870921.19000006</v>
      </c>
      <c r="F372" s="294">
        <v>0</v>
      </c>
    </row>
    <row r="373" spans="1:6" x14ac:dyDescent="0.25">
      <c r="A373" s="292">
        <v>3145</v>
      </c>
      <c r="B373" s="293" t="s">
        <v>526</v>
      </c>
      <c r="C373" s="294">
        <v>0</v>
      </c>
      <c r="D373" s="294">
        <v>0</v>
      </c>
      <c r="E373" s="294">
        <v>0</v>
      </c>
      <c r="F373" s="294">
        <v>0</v>
      </c>
    </row>
    <row r="374" spans="1:6" x14ac:dyDescent="0.25">
      <c r="A374" s="292">
        <v>314505</v>
      </c>
      <c r="B374" s="293" t="s">
        <v>13</v>
      </c>
      <c r="C374" s="294">
        <v>0</v>
      </c>
      <c r="D374" s="294">
        <v>0</v>
      </c>
      <c r="E374" s="294">
        <v>0</v>
      </c>
      <c r="F374" s="294">
        <v>0</v>
      </c>
    </row>
    <row r="375" spans="1:6" x14ac:dyDescent="0.25">
      <c r="A375" s="292">
        <v>314505004</v>
      </c>
      <c r="B375" s="293" t="s">
        <v>527</v>
      </c>
      <c r="C375" s="294">
        <v>0</v>
      </c>
      <c r="D375" s="294">
        <v>0</v>
      </c>
      <c r="E375" s="294">
        <v>0</v>
      </c>
      <c r="F375" s="294">
        <v>0</v>
      </c>
    </row>
    <row r="376" spans="1:6" x14ac:dyDescent="0.25">
      <c r="A376" s="292">
        <v>314506</v>
      </c>
      <c r="B376" s="293" t="s">
        <v>528</v>
      </c>
      <c r="C376" s="294">
        <v>0</v>
      </c>
      <c r="D376" s="294">
        <v>0</v>
      </c>
      <c r="E376" s="294">
        <v>0</v>
      </c>
      <c r="F376" s="294">
        <v>0</v>
      </c>
    </row>
    <row r="377" spans="1:6" x14ac:dyDescent="0.25">
      <c r="A377" s="292">
        <v>314506001</v>
      </c>
      <c r="B377" s="293" t="s">
        <v>529</v>
      </c>
      <c r="C377" s="294">
        <v>0</v>
      </c>
      <c r="D377" s="294">
        <v>0</v>
      </c>
      <c r="E377" s="294">
        <v>0</v>
      </c>
      <c r="F377" s="294">
        <v>0</v>
      </c>
    </row>
    <row r="378" spans="1:6" x14ac:dyDescent="0.25">
      <c r="A378" s="292">
        <v>314506003</v>
      </c>
      <c r="B378" s="293" t="s">
        <v>530</v>
      </c>
      <c r="C378" s="294">
        <v>0</v>
      </c>
      <c r="D378" s="294">
        <v>0</v>
      </c>
      <c r="E378" s="294">
        <v>0</v>
      </c>
      <c r="F378" s="294">
        <v>0</v>
      </c>
    </row>
    <row r="379" spans="1:6" x14ac:dyDescent="0.25">
      <c r="A379" s="292">
        <v>314506004</v>
      </c>
      <c r="B379" s="293" t="s">
        <v>531</v>
      </c>
      <c r="C379" s="294">
        <v>0</v>
      </c>
      <c r="D379" s="294">
        <v>0</v>
      </c>
      <c r="E379" s="294">
        <v>0</v>
      </c>
      <c r="F379" s="294">
        <v>0</v>
      </c>
    </row>
    <row r="380" spans="1:6" x14ac:dyDescent="0.25">
      <c r="A380" s="292">
        <v>314512</v>
      </c>
      <c r="B380" s="293" t="s">
        <v>15</v>
      </c>
      <c r="C380" s="294">
        <v>0</v>
      </c>
      <c r="D380" s="294">
        <v>0</v>
      </c>
      <c r="E380" s="294">
        <v>0</v>
      </c>
      <c r="F380" s="294">
        <v>0</v>
      </c>
    </row>
    <row r="381" spans="1:6" x14ac:dyDescent="0.25">
      <c r="A381" s="292">
        <v>314512001</v>
      </c>
      <c r="B381" s="293" t="s">
        <v>532</v>
      </c>
      <c r="C381" s="294">
        <v>0</v>
      </c>
      <c r="D381" s="294">
        <v>0</v>
      </c>
      <c r="E381" s="294">
        <v>0</v>
      </c>
      <c r="F381" s="294">
        <v>0</v>
      </c>
    </row>
    <row r="382" spans="1:6" x14ac:dyDescent="0.25">
      <c r="A382" s="292">
        <v>314512002</v>
      </c>
      <c r="B382" s="293" t="s">
        <v>533</v>
      </c>
      <c r="C382" s="294">
        <v>0</v>
      </c>
      <c r="D382" s="294">
        <v>0</v>
      </c>
      <c r="E382" s="294">
        <v>0</v>
      </c>
      <c r="F382" s="294">
        <v>0</v>
      </c>
    </row>
    <row r="383" spans="1:6" x14ac:dyDescent="0.25">
      <c r="A383" s="292">
        <v>314512003</v>
      </c>
      <c r="B383" s="293" t="s">
        <v>534</v>
      </c>
      <c r="C383" s="294">
        <v>0</v>
      </c>
      <c r="D383" s="294">
        <v>0</v>
      </c>
      <c r="E383" s="294">
        <v>0</v>
      </c>
      <c r="F383" s="294">
        <v>0</v>
      </c>
    </row>
    <row r="384" spans="1:6" x14ac:dyDescent="0.25">
      <c r="A384" s="292">
        <v>314512004</v>
      </c>
      <c r="B384" s="293" t="s">
        <v>535</v>
      </c>
      <c r="C384" s="294">
        <v>0</v>
      </c>
      <c r="D384" s="294">
        <v>0</v>
      </c>
      <c r="E384" s="294">
        <v>0</v>
      </c>
      <c r="F384" s="294">
        <v>0</v>
      </c>
    </row>
    <row r="385" spans="1:9" x14ac:dyDescent="0.25">
      <c r="A385" s="292">
        <v>314515</v>
      </c>
      <c r="B385" s="293" t="s">
        <v>10</v>
      </c>
      <c r="C385" s="294">
        <v>0</v>
      </c>
      <c r="D385" s="294">
        <v>0</v>
      </c>
      <c r="E385" s="294">
        <v>0</v>
      </c>
      <c r="F385" s="294">
        <v>0</v>
      </c>
    </row>
    <row r="386" spans="1:9" x14ac:dyDescent="0.25">
      <c r="A386" s="292">
        <v>314515003</v>
      </c>
      <c r="B386" s="293" t="s">
        <v>536</v>
      </c>
      <c r="C386" s="294">
        <v>0</v>
      </c>
      <c r="D386" s="294">
        <v>0</v>
      </c>
      <c r="E386" s="294">
        <v>0</v>
      </c>
      <c r="F386" s="294">
        <v>0</v>
      </c>
    </row>
    <row r="387" spans="1:9" x14ac:dyDescent="0.25">
      <c r="A387" s="292">
        <v>314590</v>
      </c>
      <c r="B387" s="293" t="s">
        <v>537</v>
      </c>
      <c r="C387" s="294">
        <v>0</v>
      </c>
      <c r="D387" s="294">
        <v>0</v>
      </c>
      <c r="E387" s="294">
        <v>0</v>
      </c>
      <c r="F387" s="294">
        <v>0</v>
      </c>
    </row>
    <row r="388" spans="1:9" x14ac:dyDescent="0.25">
      <c r="A388" s="292">
        <v>314590001</v>
      </c>
      <c r="B388" s="293" t="s">
        <v>538</v>
      </c>
      <c r="C388" s="294">
        <v>0</v>
      </c>
      <c r="D388" s="294">
        <v>0</v>
      </c>
      <c r="E388" s="294">
        <v>0</v>
      </c>
      <c r="F388" s="294">
        <v>0</v>
      </c>
    </row>
    <row r="389" spans="1:9" x14ac:dyDescent="0.25">
      <c r="A389" s="292">
        <v>4</v>
      </c>
      <c r="B389" s="293" t="s">
        <v>292</v>
      </c>
      <c r="C389" s="294">
        <v>0</v>
      </c>
      <c r="D389" s="294">
        <v>391</v>
      </c>
      <c r="E389" s="294">
        <v>523502888.55000001</v>
      </c>
      <c r="F389" s="294">
        <v>523502497.55000001</v>
      </c>
      <c r="H389" s="295">
        <f>+C389-D389+E389</f>
        <v>523502497.55000001</v>
      </c>
      <c r="I389" s="295">
        <f>+F389-H389</f>
        <v>0</v>
      </c>
    </row>
    <row r="390" spans="1:9" x14ac:dyDescent="0.25">
      <c r="A390" s="292">
        <v>42</v>
      </c>
      <c r="B390" s="293" t="s">
        <v>295</v>
      </c>
      <c r="C390" s="294">
        <v>0</v>
      </c>
      <c r="D390" s="294">
        <v>0</v>
      </c>
      <c r="E390" s="294">
        <v>21825308</v>
      </c>
      <c r="F390" s="294">
        <v>21825308</v>
      </c>
    </row>
    <row r="391" spans="1:9" x14ac:dyDescent="0.25">
      <c r="A391" s="292">
        <v>4204</v>
      </c>
      <c r="B391" s="293" t="s">
        <v>539</v>
      </c>
      <c r="C391" s="294">
        <v>0</v>
      </c>
      <c r="D391" s="294">
        <v>0</v>
      </c>
      <c r="E391" s="294">
        <v>16658758</v>
      </c>
      <c r="F391" s="294">
        <v>16658758</v>
      </c>
    </row>
    <row r="392" spans="1:9" x14ac:dyDescent="0.25">
      <c r="A392" s="292">
        <v>420401</v>
      </c>
      <c r="B392" s="293" t="s">
        <v>297</v>
      </c>
      <c r="C392" s="294">
        <v>0</v>
      </c>
      <c r="D392" s="294">
        <v>0</v>
      </c>
      <c r="E392" s="294">
        <v>14530658</v>
      </c>
      <c r="F392" s="294">
        <v>14530658</v>
      </c>
    </row>
    <row r="393" spans="1:9" x14ac:dyDescent="0.25">
      <c r="A393" s="292">
        <v>420401001</v>
      </c>
      <c r="B393" s="293" t="s">
        <v>297</v>
      </c>
      <c r="C393" s="294">
        <v>0</v>
      </c>
      <c r="D393" s="294">
        <v>0</v>
      </c>
      <c r="E393" s="294">
        <v>14530658</v>
      </c>
      <c r="F393" s="294">
        <v>14530658</v>
      </c>
    </row>
    <row r="394" spans="1:9" x14ac:dyDescent="0.25">
      <c r="A394" s="292">
        <v>420410</v>
      </c>
      <c r="B394" s="293" t="s">
        <v>298</v>
      </c>
      <c r="C394" s="294">
        <v>0</v>
      </c>
      <c r="D394" s="294">
        <v>0</v>
      </c>
      <c r="E394" s="294">
        <v>2128100</v>
      </c>
      <c r="F394" s="294">
        <v>2128100</v>
      </c>
    </row>
    <row r="395" spans="1:9" x14ac:dyDescent="0.25">
      <c r="A395" s="292">
        <v>420410001</v>
      </c>
      <c r="B395" s="293" t="s">
        <v>298</v>
      </c>
      <c r="C395" s="294">
        <v>0</v>
      </c>
      <c r="D395" s="294">
        <v>0</v>
      </c>
      <c r="E395" s="294">
        <v>2128100</v>
      </c>
      <c r="F395" s="294">
        <v>2128100</v>
      </c>
    </row>
    <row r="396" spans="1:9" x14ac:dyDescent="0.25">
      <c r="A396" s="292">
        <v>4210</v>
      </c>
      <c r="B396" s="293" t="s">
        <v>540</v>
      </c>
      <c r="C396" s="294">
        <v>0</v>
      </c>
      <c r="D396" s="294">
        <v>0</v>
      </c>
      <c r="E396" s="294">
        <v>5166550</v>
      </c>
      <c r="F396" s="294">
        <v>5166550</v>
      </c>
    </row>
    <row r="397" spans="1:9" x14ac:dyDescent="0.25">
      <c r="A397" s="292">
        <v>421004</v>
      </c>
      <c r="B397" s="293" t="s">
        <v>297</v>
      </c>
      <c r="C397" s="294">
        <v>0</v>
      </c>
      <c r="D397" s="294">
        <v>0</v>
      </c>
      <c r="E397" s="294">
        <v>333900</v>
      </c>
      <c r="F397" s="294">
        <v>333900</v>
      </c>
    </row>
    <row r="398" spans="1:9" x14ac:dyDescent="0.25">
      <c r="A398" s="292">
        <v>421004001</v>
      </c>
      <c r="B398" s="293" t="s">
        <v>297</v>
      </c>
      <c r="C398" s="294">
        <v>0</v>
      </c>
      <c r="D398" s="294">
        <v>0</v>
      </c>
      <c r="E398" s="294">
        <v>333900</v>
      </c>
      <c r="F398" s="294">
        <v>333900</v>
      </c>
    </row>
    <row r="399" spans="1:9" x14ac:dyDescent="0.25">
      <c r="A399" s="292">
        <v>421025</v>
      </c>
      <c r="B399" s="293" t="s">
        <v>196</v>
      </c>
      <c r="C399" s="294">
        <v>0</v>
      </c>
      <c r="D399" s="294">
        <v>0</v>
      </c>
      <c r="E399" s="294">
        <v>4832650</v>
      </c>
      <c r="F399" s="294">
        <v>4832650</v>
      </c>
    </row>
    <row r="400" spans="1:9" x14ac:dyDescent="0.25">
      <c r="A400" s="292">
        <v>421025001</v>
      </c>
      <c r="B400" s="293" t="s">
        <v>196</v>
      </c>
      <c r="C400" s="294">
        <v>0</v>
      </c>
      <c r="D400" s="294">
        <v>0</v>
      </c>
      <c r="E400" s="294">
        <v>4832650</v>
      </c>
      <c r="F400" s="294">
        <v>4832650</v>
      </c>
    </row>
    <row r="401" spans="1:9" x14ac:dyDescent="0.25">
      <c r="A401" s="292">
        <v>47</v>
      </c>
      <c r="B401" s="293" t="s">
        <v>354</v>
      </c>
      <c r="C401" s="294">
        <v>0</v>
      </c>
      <c r="D401" s="294">
        <v>0</v>
      </c>
      <c r="E401" s="294">
        <v>501676798.55000001</v>
      </c>
      <c r="F401" s="294">
        <v>501676798.55000001</v>
      </c>
    </row>
    <row r="402" spans="1:9" x14ac:dyDescent="0.25">
      <c r="A402" s="292">
        <v>4705</v>
      </c>
      <c r="B402" s="293" t="s">
        <v>541</v>
      </c>
      <c r="C402" s="294">
        <v>0</v>
      </c>
      <c r="D402" s="294">
        <v>0</v>
      </c>
      <c r="E402" s="294">
        <v>487981282.55000001</v>
      </c>
      <c r="F402" s="294">
        <v>487981282.55000001</v>
      </c>
    </row>
    <row r="403" spans="1:9" x14ac:dyDescent="0.25">
      <c r="A403" s="292">
        <v>470508</v>
      </c>
      <c r="B403" s="293" t="s">
        <v>305</v>
      </c>
      <c r="C403" s="294">
        <v>0</v>
      </c>
      <c r="D403" s="294">
        <v>0</v>
      </c>
      <c r="E403" s="294">
        <v>207370101</v>
      </c>
      <c r="F403" s="294">
        <v>207370101</v>
      </c>
    </row>
    <row r="404" spans="1:9" x14ac:dyDescent="0.25">
      <c r="A404" s="292">
        <v>470510</v>
      </c>
      <c r="B404" s="293" t="s">
        <v>306</v>
      </c>
      <c r="C404" s="294">
        <v>0</v>
      </c>
      <c r="D404" s="294">
        <v>0</v>
      </c>
      <c r="E404" s="294">
        <v>280611181.55000001</v>
      </c>
      <c r="F404" s="294">
        <v>280611181.55000001</v>
      </c>
    </row>
    <row r="405" spans="1:9" x14ac:dyDescent="0.25">
      <c r="A405" s="292">
        <v>4722</v>
      </c>
      <c r="B405" s="293" t="s">
        <v>542</v>
      </c>
      <c r="C405" s="294">
        <v>0</v>
      </c>
      <c r="D405" s="294">
        <v>0</v>
      </c>
      <c r="E405" s="294">
        <v>13695516</v>
      </c>
      <c r="F405" s="294">
        <v>13695516</v>
      </c>
    </row>
    <row r="406" spans="1:9" x14ac:dyDescent="0.25">
      <c r="A406" s="292">
        <v>472201</v>
      </c>
      <c r="B406" s="293" t="s">
        <v>543</v>
      </c>
      <c r="C406" s="294">
        <v>0</v>
      </c>
      <c r="D406" s="294">
        <v>0</v>
      </c>
      <c r="E406" s="294">
        <v>13695516</v>
      </c>
      <c r="F406" s="294">
        <v>13695516</v>
      </c>
    </row>
    <row r="407" spans="1:9" x14ac:dyDescent="0.25">
      <c r="A407" s="292">
        <v>48</v>
      </c>
      <c r="B407" s="293" t="s">
        <v>123</v>
      </c>
      <c r="C407" s="294">
        <v>0</v>
      </c>
      <c r="D407" s="294">
        <v>391</v>
      </c>
      <c r="E407" s="294">
        <v>782</v>
      </c>
      <c r="F407" s="294">
        <v>391</v>
      </c>
    </row>
    <row r="408" spans="1:9" x14ac:dyDescent="0.25">
      <c r="A408" s="292">
        <v>4808</v>
      </c>
      <c r="B408" s="293" t="s">
        <v>544</v>
      </c>
      <c r="C408" s="294">
        <v>0</v>
      </c>
      <c r="D408" s="294">
        <v>391</v>
      </c>
      <c r="E408" s="294">
        <v>782</v>
      </c>
      <c r="F408" s="294">
        <v>391</v>
      </c>
    </row>
    <row r="409" spans="1:9" x14ac:dyDescent="0.25">
      <c r="A409" s="292">
        <v>480890</v>
      </c>
      <c r="B409" s="293" t="s">
        <v>545</v>
      </c>
      <c r="C409" s="294">
        <v>0</v>
      </c>
      <c r="D409" s="294">
        <v>391</v>
      </c>
      <c r="E409" s="294">
        <v>782</v>
      </c>
      <c r="F409" s="294">
        <v>391</v>
      </c>
    </row>
    <row r="410" spans="1:9" x14ac:dyDescent="0.25">
      <c r="A410" s="292">
        <v>480890003</v>
      </c>
      <c r="B410" s="293" t="s">
        <v>546</v>
      </c>
      <c r="C410" s="294">
        <v>0</v>
      </c>
      <c r="D410" s="294">
        <v>391</v>
      </c>
      <c r="E410" s="294">
        <v>782</v>
      </c>
      <c r="F410" s="294">
        <v>391</v>
      </c>
    </row>
    <row r="411" spans="1:9" x14ac:dyDescent="0.25">
      <c r="A411" s="292">
        <v>5</v>
      </c>
      <c r="B411" s="293" t="s">
        <v>547</v>
      </c>
      <c r="C411" s="294">
        <v>0</v>
      </c>
      <c r="D411" s="294">
        <v>362714504.97000003</v>
      </c>
      <c r="E411" s="294">
        <v>833000</v>
      </c>
      <c r="F411" s="294">
        <v>361881504.97000003</v>
      </c>
      <c r="H411" s="295">
        <f>+C411+D411-E411</f>
        <v>361881504.97000003</v>
      </c>
      <c r="I411" s="295">
        <f>+F411-H411</f>
        <v>0</v>
      </c>
    </row>
    <row r="412" spans="1:9" x14ac:dyDescent="0.25">
      <c r="A412" s="292">
        <v>51</v>
      </c>
      <c r="B412" s="293" t="s">
        <v>548</v>
      </c>
      <c r="C412" s="294">
        <v>0</v>
      </c>
      <c r="D412" s="294">
        <v>335326326.97000003</v>
      </c>
      <c r="E412" s="294">
        <v>833000</v>
      </c>
      <c r="F412" s="294">
        <v>334493326.97000003</v>
      </c>
    </row>
    <row r="413" spans="1:9" x14ac:dyDescent="0.25">
      <c r="A413" s="292">
        <v>5101</v>
      </c>
      <c r="B413" s="293" t="s">
        <v>549</v>
      </c>
      <c r="C413" s="294">
        <v>0</v>
      </c>
      <c r="D413" s="294">
        <v>161858800</v>
      </c>
      <c r="E413" s="294">
        <v>0</v>
      </c>
      <c r="F413" s="294">
        <v>161858800</v>
      </c>
    </row>
    <row r="414" spans="1:9" x14ac:dyDescent="0.25">
      <c r="A414" s="292">
        <v>510101</v>
      </c>
      <c r="B414" s="293" t="s">
        <v>318</v>
      </c>
      <c r="C414" s="294">
        <v>0</v>
      </c>
      <c r="D414" s="294">
        <v>137042276</v>
      </c>
      <c r="E414" s="294">
        <v>0</v>
      </c>
      <c r="F414" s="294">
        <v>137042276</v>
      </c>
    </row>
    <row r="415" spans="1:9" x14ac:dyDescent="0.25">
      <c r="A415" s="292">
        <v>510101001</v>
      </c>
      <c r="B415" s="293" t="s">
        <v>318</v>
      </c>
      <c r="C415" s="294">
        <v>0</v>
      </c>
      <c r="D415" s="294">
        <v>137042276</v>
      </c>
      <c r="E415" s="294">
        <v>0</v>
      </c>
      <c r="F415" s="294">
        <v>137042276</v>
      </c>
    </row>
    <row r="416" spans="1:9" x14ac:dyDescent="0.25">
      <c r="A416" s="292">
        <v>510110</v>
      </c>
      <c r="B416" s="293" t="s">
        <v>550</v>
      </c>
      <c r="C416" s="294">
        <v>0</v>
      </c>
      <c r="D416" s="294">
        <v>17122857</v>
      </c>
      <c r="E416" s="294">
        <v>0</v>
      </c>
      <c r="F416" s="294">
        <v>17122857</v>
      </c>
    </row>
    <row r="417" spans="1:6" x14ac:dyDescent="0.25">
      <c r="A417" s="292">
        <v>510110001</v>
      </c>
      <c r="B417" s="293" t="s">
        <v>550</v>
      </c>
      <c r="C417" s="294">
        <v>0</v>
      </c>
      <c r="D417" s="294">
        <v>17122857</v>
      </c>
      <c r="E417" s="294">
        <v>0</v>
      </c>
      <c r="F417" s="294">
        <v>17122857</v>
      </c>
    </row>
    <row r="418" spans="1:6" x14ac:dyDescent="0.25">
      <c r="A418" s="292">
        <v>510119</v>
      </c>
      <c r="B418" s="293" t="s">
        <v>278</v>
      </c>
      <c r="C418" s="294">
        <v>0</v>
      </c>
      <c r="D418" s="294">
        <v>6054416</v>
      </c>
      <c r="E418" s="294">
        <v>0</v>
      </c>
      <c r="F418" s="294">
        <v>6054416</v>
      </c>
    </row>
    <row r="419" spans="1:6" x14ac:dyDescent="0.25">
      <c r="A419" s="292">
        <v>510119003</v>
      </c>
      <c r="B419" s="293" t="s">
        <v>551</v>
      </c>
      <c r="C419" s="294">
        <v>0</v>
      </c>
      <c r="D419" s="294">
        <v>6054416</v>
      </c>
      <c r="E419" s="294">
        <v>0</v>
      </c>
      <c r="F419" s="294">
        <v>6054416</v>
      </c>
    </row>
    <row r="420" spans="1:6" x14ac:dyDescent="0.25">
      <c r="A420" s="292">
        <v>510123</v>
      </c>
      <c r="B420" s="293" t="s">
        <v>321</v>
      </c>
      <c r="C420" s="294">
        <v>0</v>
      </c>
      <c r="D420" s="294">
        <v>1011316</v>
      </c>
      <c r="E420" s="294">
        <v>0</v>
      </c>
      <c r="F420" s="294">
        <v>1011316</v>
      </c>
    </row>
    <row r="421" spans="1:6" x14ac:dyDescent="0.25">
      <c r="A421" s="292">
        <v>510123001</v>
      </c>
      <c r="B421" s="293" t="s">
        <v>321</v>
      </c>
      <c r="C421" s="294">
        <v>0</v>
      </c>
      <c r="D421" s="294">
        <v>1011316</v>
      </c>
      <c r="E421" s="294">
        <v>0</v>
      </c>
      <c r="F421" s="294">
        <v>1011316</v>
      </c>
    </row>
    <row r="422" spans="1:6" x14ac:dyDescent="0.25">
      <c r="A422" s="292">
        <v>510160</v>
      </c>
      <c r="B422" s="293" t="s">
        <v>323</v>
      </c>
      <c r="C422" s="294">
        <v>0</v>
      </c>
      <c r="D422" s="294">
        <v>627935</v>
      </c>
      <c r="E422" s="294">
        <v>0</v>
      </c>
      <c r="F422" s="294">
        <v>627935</v>
      </c>
    </row>
    <row r="423" spans="1:6" x14ac:dyDescent="0.25">
      <c r="A423" s="292">
        <v>510160001</v>
      </c>
      <c r="B423" s="293" t="s">
        <v>323</v>
      </c>
      <c r="C423" s="294">
        <v>0</v>
      </c>
      <c r="D423" s="294">
        <v>627935</v>
      </c>
      <c r="E423" s="294">
        <v>0</v>
      </c>
      <c r="F423" s="294">
        <v>627935</v>
      </c>
    </row>
    <row r="424" spans="1:6" x14ac:dyDescent="0.25">
      <c r="A424" s="292">
        <v>5103</v>
      </c>
      <c r="B424" s="293" t="s">
        <v>552</v>
      </c>
      <c r="C424" s="294">
        <v>0</v>
      </c>
      <c r="D424" s="294">
        <v>60941567</v>
      </c>
      <c r="E424" s="294">
        <v>0</v>
      </c>
      <c r="F424" s="294">
        <v>60941567</v>
      </c>
    </row>
    <row r="425" spans="1:6" x14ac:dyDescent="0.25">
      <c r="A425" s="292">
        <v>510302</v>
      </c>
      <c r="B425" s="293" t="s">
        <v>284</v>
      </c>
      <c r="C425" s="294">
        <v>0</v>
      </c>
      <c r="D425" s="294">
        <v>6646300</v>
      </c>
      <c r="E425" s="294">
        <v>0</v>
      </c>
      <c r="F425" s="294">
        <v>6646300</v>
      </c>
    </row>
    <row r="426" spans="1:6" x14ac:dyDescent="0.25">
      <c r="A426" s="292">
        <v>510302001</v>
      </c>
      <c r="B426" s="293" t="s">
        <v>284</v>
      </c>
      <c r="C426" s="294">
        <v>0</v>
      </c>
      <c r="D426" s="294">
        <v>6646300</v>
      </c>
      <c r="E426" s="294">
        <v>0</v>
      </c>
      <c r="F426" s="294">
        <v>6646300</v>
      </c>
    </row>
    <row r="427" spans="1:6" x14ac:dyDescent="0.25">
      <c r="A427" s="292">
        <v>510303</v>
      </c>
      <c r="B427" s="293" t="s">
        <v>324</v>
      </c>
      <c r="C427" s="294">
        <v>0</v>
      </c>
      <c r="D427" s="294">
        <v>23205714</v>
      </c>
      <c r="E427" s="294">
        <v>0</v>
      </c>
      <c r="F427" s="294">
        <v>23205714</v>
      </c>
    </row>
    <row r="428" spans="1:6" x14ac:dyDescent="0.25">
      <c r="A428" s="292">
        <v>510303001</v>
      </c>
      <c r="B428" s="293" t="s">
        <v>324</v>
      </c>
      <c r="C428" s="294">
        <v>0</v>
      </c>
      <c r="D428" s="294">
        <v>23205714</v>
      </c>
      <c r="E428" s="294">
        <v>0</v>
      </c>
      <c r="F428" s="294">
        <v>23205714</v>
      </c>
    </row>
    <row r="429" spans="1:6" x14ac:dyDescent="0.25">
      <c r="A429" s="292">
        <v>510305</v>
      </c>
      <c r="B429" s="293" t="s">
        <v>553</v>
      </c>
      <c r="C429" s="294">
        <v>0</v>
      </c>
      <c r="D429" s="294">
        <v>1280100</v>
      </c>
      <c r="E429" s="294">
        <v>0</v>
      </c>
      <c r="F429" s="294">
        <v>1280100</v>
      </c>
    </row>
    <row r="430" spans="1:6" x14ac:dyDescent="0.25">
      <c r="A430" s="292">
        <v>510305001</v>
      </c>
      <c r="B430" s="293" t="s">
        <v>553</v>
      </c>
      <c r="C430" s="294">
        <v>0</v>
      </c>
      <c r="D430" s="294">
        <v>1280100</v>
      </c>
      <c r="E430" s="294">
        <v>0</v>
      </c>
      <c r="F430" s="294">
        <v>1280100</v>
      </c>
    </row>
    <row r="431" spans="1:6" x14ac:dyDescent="0.25">
      <c r="A431" s="292">
        <v>510306</v>
      </c>
      <c r="B431" s="293" t="s">
        <v>554</v>
      </c>
      <c r="C431" s="294">
        <v>0</v>
      </c>
      <c r="D431" s="294">
        <v>15461299</v>
      </c>
      <c r="E431" s="294">
        <v>0</v>
      </c>
      <c r="F431" s="294">
        <v>15461299</v>
      </c>
    </row>
    <row r="432" spans="1:6" x14ac:dyDescent="0.25">
      <c r="A432" s="292">
        <v>510306001</v>
      </c>
      <c r="B432" s="293" t="s">
        <v>554</v>
      </c>
      <c r="C432" s="294">
        <v>0</v>
      </c>
      <c r="D432" s="294">
        <v>15461299</v>
      </c>
      <c r="E432" s="294">
        <v>0</v>
      </c>
      <c r="F432" s="294">
        <v>15461299</v>
      </c>
    </row>
    <row r="433" spans="1:6" x14ac:dyDescent="0.25">
      <c r="A433" s="292">
        <v>510307</v>
      </c>
      <c r="B433" s="293" t="s">
        <v>555</v>
      </c>
      <c r="C433" s="294">
        <v>0</v>
      </c>
      <c r="D433" s="294">
        <v>14348154</v>
      </c>
      <c r="E433" s="294">
        <v>0</v>
      </c>
      <c r="F433" s="294">
        <v>14348154</v>
      </c>
    </row>
    <row r="434" spans="1:6" x14ac:dyDescent="0.25">
      <c r="A434" s="292">
        <v>510307001</v>
      </c>
      <c r="B434" s="293" t="s">
        <v>555</v>
      </c>
      <c r="C434" s="294">
        <v>0</v>
      </c>
      <c r="D434" s="294">
        <v>14348154</v>
      </c>
      <c r="E434" s="294">
        <v>0</v>
      </c>
      <c r="F434" s="294">
        <v>14348154</v>
      </c>
    </row>
    <row r="435" spans="1:6" x14ac:dyDescent="0.25">
      <c r="A435" s="292">
        <v>5104</v>
      </c>
      <c r="B435" s="293" t="s">
        <v>556</v>
      </c>
      <c r="C435" s="294">
        <v>0</v>
      </c>
      <c r="D435" s="294">
        <v>8311900</v>
      </c>
      <c r="E435" s="294">
        <v>0</v>
      </c>
      <c r="F435" s="294">
        <v>8311900</v>
      </c>
    </row>
    <row r="436" spans="1:6" x14ac:dyDescent="0.25">
      <c r="A436" s="292">
        <v>510401</v>
      </c>
      <c r="B436" s="293" t="s">
        <v>329</v>
      </c>
      <c r="C436" s="294">
        <v>0</v>
      </c>
      <c r="D436" s="294">
        <v>4986000</v>
      </c>
      <c r="E436" s="294">
        <v>0</v>
      </c>
      <c r="F436" s="294">
        <v>4986000</v>
      </c>
    </row>
    <row r="437" spans="1:6" x14ac:dyDescent="0.25">
      <c r="A437" s="292">
        <v>510401001</v>
      </c>
      <c r="B437" s="293" t="s">
        <v>329</v>
      </c>
      <c r="C437" s="294">
        <v>0</v>
      </c>
      <c r="D437" s="294">
        <v>4986000</v>
      </c>
      <c r="E437" s="294">
        <v>0</v>
      </c>
      <c r="F437" s="294">
        <v>4986000</v>
      </c>
    </row>
    <row r="438" spans="1:6" x14ac:dyDescent="0.25">
      <c r="A438" s="292">
        <v>510402</v>
      </c>
      <c r="B438" s="293" t="s">
        <v>330</v>
      </c>
      <c r="C438" s="294">
        <v>0</v>
      </c>
      <c r="D438" s="294">
        <v>3325900</v>
      </c>
      <c r="E438" s="294">
        <v>0</v>
      </c>
      <c r="F438" s="294">
        <v>3325900</v>
      </c>
    </row>
    <row r="439" spans="1:6" x14ac:dyDescent="0.25">
      <c r="A439" s="292">
        <v>510402001</v>
      </c>
      <c r="B439" s="293" t="s">
        <v>330</v>
      </c>
      <c r="C439" s="294">
        <v>0</v>
      </c>
      <c r="D439" s="294">
        <v>3325900</v>
      </c>
      <c r="E439" s="294">
        <v>0</v>
      </c>
      <c r="F439" s="294">
        <v>3325900</v>
      </c>
    </row>
    <row r="440" spans="1:6" x14ac:dyDescent="0.25">
      <c r="A440" s="292">
        <v>5107</v>
      </c>
      <c r="B440" s="293" t="s">
        <v>557</v>
      </c>
      <c r="C440" s="294">
        <v>0</v>
      </c>
      <c r="D440" s="294">
        <v>86434268</v>
      </c>
      <c r="E440" s="294">
        <v>0</v>
      </c>
      <c r="F440" s="294">
        <v>86434268</v>
      </c>
    </row>
    <row r="441" spans="1:6" x14ac:dyDescent="0.25">
      <c r="A441" s="292">
        <v>510701</v>
      </c>
      <c r="B441" s="293" t="s">
        <v>274</v>
      </c>
      <c r="C441" s="294">
        <v>0</v>
      </c>
      <c r="D441" s="294">
        <v>13669842</v>
      </c>
      <c r="E441" s="294">
        <v>0</v>
      </c>
      <c r="F441" s="294">
        <v>13669842</v>
      </c>
    </row>
    <row r="442" spans="1:6" x14ac:dyDescent="0.25">
      <c r="A442" s="292">
        <v>510701001</v>
      </c>
      <c r="B442" s="293" t="s">
        <v>274</v>
      </c>
      <c r="C442" s="294">
        <v>0</v>
      </c>
      <c r="D442" s="294">
        <v>13669842</v>
      </c>
      <c r="E442" s="294">
        <v>0</v>
      </c>
      <c r="F442" s="294">
        <v>13669842</v>
      </c>
    </row>
    <row r="443" spans="1:6" x14ac:dyDescent="0.25">
      <c r="A443" s="292">
        <v>510702</v>
      </c>
      <c r="B443" s="293" t="s">
        <v>273</v>
      </c>
      <c r="C443" s="294">
        <v>0</v>
      </c>
      <c r="D443" s="294">
        <v>19450826</v>
      </c>
      <c r="E443" s="294">
        <v>0</v>
      </c>
      <c r="F443" s="294">
        <v>19450826</v>
      </c>
    </row>
    <row r="444" spans="1:6" x14ac:dyDescent="0.25">
      <c r="A444" s="292">
        <v>510702001</v>
      </c>
      <c r="B444" s="293" t="s">
        <v>273</v>
      </c>
      <c r="C444" s="294">
        <v>0</v>
      </c>
      <c r="D444" s="294">
        <v>19450826</v>
      </c>
      <c r="E444" s="294">
        <v>0</v>
      </c>
      <c r="F444" s="294">
        <v>19450826</v>
      </c>
    </row>
    <row r="445" spans="1:6" x14ac:dyDescent="0.25">
      <c r="A445" s="292">
        <v>510704</v>
      </c>
      <c r="B445" s="293" t="s">
        <v>331</v>
      </c>
      <c r="C445" s="294">
        <v>0</v>
      </c>
      <c r="D445" s="294">
        <v>9347252</v>
      </c>
      <c r="E445" s="294">
        <v>0</v>
      </c>
      <c r="F445" s="294">
        <v>9347252</v>
      </c>
    </row>
    <row r="446" spans="1:6" x14ac:dyDescent="0.25">
      <c r="A446" s="292">
        <v>510704001</v>
      </c>
      <c r="B446" s="293" t="s">
        <v>331</v>
      </c>
      <c r="C446" s="294">
        <v>0</v>
      </c>
      <c r="D446" s="294">
        <v>9347252</v>
      </c>
      <c r="E446" s="294">
        <v>0</v>
      </c>
      <c r="F446" s="294">
        <v>9347252</v>
      </c>
    </row>
    <row r="447" spans="1:6" x14ac:dyDescent="0.25">
      <c r="A447" s="292">
        <v>510705</v>
      </c>
      <c r="B447" s="293" t="s">
        <v>332</v>
      </c>
      <c r="C447" s="294">
        <v>0</v>
      </c>
      <c r="D447" s="294">
        <v>20277743</v>
      </c>
      <c r="E447" s="294">
        <v>0</v>
      </c>
      <c r="F447" s="294">
        <v>20277743</v>
      </c>
    </row>
    <row r="448" spans="1:6" x14ac:dyDescent="0.25">
      <c r="A448" s="292">
        <v>510705001</v>
      </c>
      <c r="B448" s="293" t="s">
        <v>332</v>
      </c>
      <c r="C448" s="294">
        <v>0</v>
      </c>
      <c r="D448" s="294">
        <v>20277743</v>
      </c>
      <c r="E448" s="294">
        <v>0</v>
      </c>
      <c r="F448" s="294">
        <v>20277743</v>
      </c>
    </row>
    <row r="449" spans="1:6" x14ac:dyDescent="0.25">
      <c r="A449" s="292">
        <v>510706</v>
      </c>
      <c r="B449" s="293" t="s">
        <v>333</v>
      </c>
      <c r="C449" s="294">
        <v>0</v>
      </c>
      <c r="D449" s="294">
        <v>18801118</v>
      </c>
      <c r="E449" s="294">
        <v>0</v>
      </c>
      <c r="F449" s="294">
        <v>18801118</v>
      </c>
    </row>
    <row r="450" spans="1:6" x14ac:dyDescent="0.25">
      <c r="A450" s="292">
        <v>510706001</v>
      </c>
      <c r="B450" s="293" t="s">
        <v>333</v>
      </c>
      <c r="C450" s="294">
        <v>0</v>
      </c>
      <c r="D450" s="294">
        <v>18801118</v>
      </c>
      <c r="E450" s="294">
        <v>0</v>
      </c>
      <c r="F450" s="294">
        <v>18801118</v>
      </c>
    </row>
    <row r="451" spans="1:6" x14ac:dyDescent="0.25">
      <c r="A451" s="292">
        <v>510707</v>
      </c>
      <c r="B451" s="293" t="s">
        <v>334</v>
      </c>
      <c r="C451" s="294">
        <v>0</v>
      </c>
      <c r="D451" s="294">
        <v>297609</v>
      </c>
      <c r="E451" s="294">
        <v>0</v>
      </c>
      <c r="F451" s="294">
        <v>297609</v>
      </c>
    </row>
    <row r="452" spans="1:6" x14ac:dyDescent="0.25">
      <c r="A452" s="292">
        <v>510707001</v>
      </c>
      <c r="B452" s="293" t="s">
        <v>334</v>
      </c>
      <c r="C452" s="294">
        <v>0</v>
      </c>
      <c r="D452" s="294">
        <v>297609</v>
      </c>
      <c r="E452" s="294">
        <v>0</v>
      </c>
      <c r="F452" s="294">
        <v>297609</v>
      </c>
    </row>
    <row r="453" spans="1:6" x14ac:dyDescent="0.25">
      <c r="A453" s="292">
        <v>510790</v>
      </c>
      <c r="B453" s="293" t="s">
        <v>279</v>
      </c>
      <c r="C453" s="294">
        <v>0</v>
      </c>
      <c r="D453" s="294">
        <v>4589878</v>
      </c>
      <c r="E453" s="294">
        <v>0</v>
      </c>
      <c r="F453" s="294">
        <v>4589878</v>
      </c>
    </row>
    <row r="454" spans="1:6" x14ac:dyDescent="0.25">
      <c r="A454" s="292">
        <v>510790024</v>
      </c>
      <c r="B454" s="293" t="s">
        <v>336</v>
      </c>
      <c r="C454" s="294">
        <v>0</v>
      </c>
      <c r="D454" s="294">
        <v>4589878</v>
      </c>
      <c r="E454" s="294">
        <v>0</v>
      </c>
      <c r="F454" s="294">
        <v>4589878</v>
      </c>
    </row>
    <row r="455" spans="1:6" x14ac:dyDescent="0.25">
      <c r="A455" s="292">
        <v>5111</v>
      </c>
      <c r="B455" s="293" t="s">
        <v>558</v>
      </c>
      <c r="C455" s="294">
        <v>0</v>
      </c>
      <c r="D455" s="294">
        <v>17779791.969999999</v>
      </c>
      <c r="E455" s="294">
        <v>833000</v>
      </c>
      <c r="F455" s="294">
        <v>16946791.969999999</v>
      </c>
    </row>
    <row r="456" spans="1:6" x14ac:dyDescent="0.25">
      <c r="A456" s="292">
        <v>511115</v>
      </c>
      <c r="B456" s="293" t="s">
        <v>341</v>
      </c>
      <c r="C456" s="294">
        <v>0</v>
      </c>
      <c r="D456" s="294">
        <v>3658963.97</v>
      </c>
      <c r="E456" s="294">
        <v>0</v>
      </c>
      <c r="F456" s="294">
        <v>3658963.97</v>
      </c>
    </row>
    <row r="457" spans="1:6" x14ac:dyDescent="0.25">
      <c r="A457" s="292">
        <v>511115001</v>
      </c>
      <c r="B457" s="293" t="s">
        <v>341</v>
      </c>
      <c r="C457" s="294">
        <v>0</v>
      </c>
      <c r="D457" s="294">
        <v>3658963.97</v>
      </c>
      <c r="E457" s="294">
        <v>0</v>
      </c>
      <c r="F457" s="294">
        <v>3658963.97</v>
      </c>
    </row>
    <row r="458" spans="1:6" x14ac:dyDescent="0.25">
      <c r="A458" s="292">
        <v>511117</v>
      </c>
      <c r="B458" s="293" t="s">
        <v>342</v>
      </c>
      <c r="C458" s="294">
        <v>0</v>
      </c>
      <c r="D458" s="294">
        <v>2079180</v>
      </c>
      <c r="E458" s="294">
        <v>833000</v>
      </c>
      <c r="F458" s="294">
        <v>1246180</v>
      </c>
    </row>
    <row r="459" spans="1:6" x14ac:dyDescent="0.25">
      <c r="A459" s="292">
        <v>511117001</v>
      </c>
      <c r="B459" s="293" t="s">
        <v>342</v>
      </c>
      <c r="C459" s="294">
        <v>0</v>
      </c>
      <c r="D459" s="294">
        <v>2079180</v>
      </c>
      <c r="E459" s="294">
        <v>833000</v>
      </c>
      <c r="F459" s="294">
        <v>1246180</v>
      </c>
    </row>
    <row r="460" spans="1:6" x14ac:dyDescent="0.25">
      <c r="A460" s="292">
        <v>511179</v>
      </c>
      <c r="B460" s="293" t="s">
        <v>258</v>
      </c>
      <c r="C460" s="294">
        <v>0</v>
      </c>
      <c r="D460" s="294">
        <v>12041648</v>
      </c>
      <c r="E460" s="294">
        <v>0</v>
      </c>
      <c r="F460" s="294">
        <v>12041648</v>
      </c>
    </row>
    <row r="461" spans="1:6" x14ac:dyDescent="0.25">
      <c r="A461" s="292">
        <v>511179001</v>
      </c>
      <c r="B461" s="293" t="s">
        <v>258</v>
      </c>
      <c r="C461" s="294">
        <v>0</v>
      </c>
      <c r="D461" s="294">
        <v>12041648</v>
      </c>
      <c r="E461" s="294">
        <v>0</v>
      </c>
      <c r="F461" s="294">
        <v>12041648</v>
      </c>
    </row>
    <row r="462" spans="1:6" x14ac:dyDescent="0.25">
      <c r="A462" s="292">
        <v>53</v>
      </c>
      <c r="B462" s="293" t="s">
        <v>349</v>
      </c>
      <c r="C462" s="294">
        <v>0</v>
      </c>
      <c r="D462" s="294">
        <v>27388178</v>
      </c>
      <c r="E462" s="294">
        <v>0</v>
      </c>
      <c r="F462" s="294">
        <v>27388178</v>
      </c>
    </row>
    <row r="463" spans="1:6" x14ac:dyDescent="0.25">
      <c r="A463" s="292">
        <v>5360</v>
      </c>
      <c r="B463" s="293" t="s">
        <v>559</v>
      </c>
      <c r="C463" s="294">
        <v>0</v>
      </c>
      <c r="D463" s="294">
        <v>24556862</v>
      </c>
      <c r="E463" s="294">
        <v>0</v>
      </c>
      <c r="F463" s="294">
        <v>24556862</v>
      </c>
    </row>
    <row r="464" spans="1:6" x14ac:dyDescent="0.25">
      <c r="A464" s="292">
        <v>536001</v>
      </c>
      <c r="B464" s="293" t="s">
        <v>76</v>
      </c>
      <c r="C464" s="294">
        <v>0</v>
      </c>
      <c r="D464" s="294">
        <v>1921669</v>
      </c>
      <c r="E464" s="294">
        <v>0</v>
      </c>
      <c r="F464" s="294">
        <v>1921669</v>
      </c>
    </row>
    <row r="465" spans="1:6" x14ac:dyDescent="0.25">
      <c r="A465" s="292">
        <v>536001001</v>
      </c>
      <c r="B465" s="293" t="s">
        <v>213</v>
      </c>
      <c r="C465" s="294">
        <v>0</v>
      </c>
      <c r="D465" s="294">
        <v>1921669</v>
      </c>
      <c r="E465" s="294">
        <v>0</v>
      </c>
      <c r="F465" s="294">
        <v>1921669</v>
      </c>
    </row>
    <row r="466" spans="1:6" x14ac:dyDescent="0.25">
      <c r="A466" s="292">
        <v>536003</v>
      </c>
      <c r="B466" s="293" t="s">
        <v>78</v>
      </c>
      <c r="C466" s="294">
        <v>0</v>
      </c>
      <c r="D466" s="294">
        <v>211265</v>
      </c>
      <c r="E466" s="294">
        <v>0</v>
      </c>
      <c r="F466" s="294">
        <v>211265</v>
      </c>
    </row>
    <row r="467" spans="1:6" x14ac:dyDescent="0.25">
      <c r="A467" s="292">
        <v>536003006</v>
      </c>
      <c r="B467" s="293" t="s">
        <v>444</v>
      </c>
      <c r="C467" s="294">
        <v>0</v>
      </c>
      <c r="D467" s="294">
        <v>211265</v>
      </c>
      <c r="E467" s="294">
        <v>0</v>
      </c>
      <c r="F467" s="294">
        <v>211265</v>
      </c>
    </row>
    <row r="468" spans="1:6" x14ac:dyDescent="0.25">
      <c r="A468" s="292">
        <v>536004</v>
      </c>
      <c r="B468" s="293" t="s">
        <v>80</v>
      </c>
      <c r="C468" s="294">
        <v>0</v>
      </c>
      <c r="D468" s="294">
        <v>8701504</v>
      </c>
      <c r="E468" s="294">
        <v>0</v>
      </c>
      <c r="F468" s="294">
        <v>8701504</v>
      </c>
    </row>
    <row r="469" spans="1:6" x14ac:dyDescent="0.25">
      <c r="A469" s="292">
        <v>536004004</v>
      </c>
      <c r="B469" s="293" t="s">
        <v>207</v>
      </c>
      <c r="C469" s="294">
        <v>0</v>
      </c>
      <c r="D469" s="294">
        <v>8397775</v>
      </c>
      <c r="E469" s="294">
        <v>0</v>
      </c>
      <c r="F469" s="294">
        <v>8397775</v>
      </c>
    </row>
    <row r="470" spans="1:6" x14ac:dyDescent="0.25">
      <c r="A470" s="292">
        <v>536004008</v>
      </c>
      <c r="B470" s="293" t="s">
        <v>208</v>
      </c>
      <c r="C470" s="294">
        <v>0</v>
      </c>
      <c r="D470" s="294">
        <v>294341</v>
      </c>
      <c r="E470" s="294">
        <v>0</v>
      </c>
      <c r="F470" s="294">
        <v>294341</v>
      </c>
    </row>
    <row r="471" spans="1:6" x14ac:dyDescent="0.25">
      <c r="A471" s="292">
        <v>536004009</v>
      </c>
      <c r="B471" s="293" t="s">
        <v>209</v>
      </c>
      <c r="C471" s="294">
        <v>0</v>
      </c>
      <c r="D471" s="294">
        <v>9388</v>
      </c>
      <c r="E471" s="294">
        <v>0</v>
      </c>
      <c r="F471" s="294">
        <v>9388</v>
      </c>
    </row>
    <row r="472" spans="1:6" x14ac:dyDescent="0.25">
      <c r="A472" s="292">
        <v>536005</v>
      </c>
      <c r="B472" s="293" t="s">
        <v>81</v>
      </c>
      <c r="C472" s="294">
        <v>0</v>
      </c>
      <c r="D472" s="294">
        <v>3014919</v>
      </c>
      <c r="E472" s="294">
        <v>0</v>
      </c>
      <c r="F472" s="294">
        <v>3014919</v>
      </c>
    </row>
    <row r="473" spans="1:6" x14ac:dyDescent="0.25">
      <c r="A473" s="292">
        <v>536005007</v>
      </c>
      <c r="B473" s="293" t="s">
        <v>447</v>
      </c>
      <c r="C473" s="294">
        <v>0</v>
      </c>
      <c r="D473" s="294">
        <v>3014919</v>
      </c>
      <c r="E473" s="294">
        <v>0</v>
      </c>
      <c r="F473" s="294">
        <v>3014919</v>
      </c>
    </row>
    <row r="474" spans="1:6" x14ac:dyDescent="0.25">
      <c r="A474" s="292">
        <v>536006</v>
      </c>
      <c r="B474" s="293" t="s">
        <v>82</v>
      </c>
      <c r="C474" s="294">
        <v>0</v>
      </c>
      <c r="D474" s="294">
        <v>2179612</v>
      </c>
      <c r="E474" s="294">
        <v>0</v>
      </c>
      <c r="F474" s="294">
        <v>2179612</v>
      </c>
    </row>
    <row r="475" spans="1:6" x14ac:dyDescent="0.25">
      <c r="A475" s="292">
        <v>536006001</v>
      </c>
      <c r="B475" s="293" t="s">
        <v>222</v>
      </c>
      <c r="C475" s="294">
        <v>0</v>
      </c>
      <c r="D475" s="294">
        <v>1555008</v>
      </c>
      <c r="E475" s="294">
        <v>0</v>
      </c>
      <c r="F475" s="294">
        <v>1555008</v>
      </c>
    </row>
    <row r="476" spans="1:6" x14ac:dyDescent="0.25">
      <c r="A476" s="292">
        <v>536006002</v>
      </c>
      <c r="B476" s="293" t="s">
        <v>223</v>
      </c>
      <c r="C476" s="294">
        <v>0</v>
      </c>
      <c r="D476" s="294">
        <v>624604</v>
      </c>
      <c r="E476" s="294">
        <v>0</v>
      </c>
      <c r="F476" s="294">
        <v>624604</v>
      </c>
    </row>
    <row r="477" spans="1:6" x14ac:dyDescent="0.25">
      <c r="A477" s="292">
        <v>536007</v>
      </c>
      <c r="B477" s="293" t="s">
        <v>351</v>
      </c>
      <c r="C477" s="294">
        <v>0</v>
      </c>
      <c r="D477" s="294">
        <v>7802893</v>
      </c>
      <c r="E477" s="294">
        <v>0</v>
      </c>
      <c r="F477" s="294">
        <v>7802893</v>
      </c>
    </row>
    <row r="478" spans="1:6" x14ac:dyDescent="0.25">
      <c r="A478" s="292">
        <v>536007001</v>
      </c>
      <c r="B478" s="293" t="s">
        <v>203</v>
      </c>
      <c r="C478" s="294">
        <v>0</v>
      </c>
      <c r="D478" s="294">
        <v>1088269</v>
      </c>
      <c r="E478" s="294">
        <v>0</v>
      </c>
      <c r="F478" s="294">
        <v>1088269</v>
      </c>
    </row>
    <row r="479" spans="1:6" x14ac:dyDescent="0.25">
      <c r="A479" s="292">
        <v>536007002</v>
      </c>
      <c r="B479" s="293" t="s">
        <v>212</v>
      </c>
      <c r="C479" s="294">
        <v>0</v>
      </c>
      <c r="D479" s="294">
        <v>6714624</v>
      </c>
      <c r="E479" s="294">
        <v>0</v>
      </c>
      <c r="F479" s="294">
        <v>6714624</v>
      </c>
    </row>
    <row r="480" spans="1:6" x14ac:dyDescent="0.25">
      <c r="A480" s="292">
        <v>536008</v>
      </c>
      <c r="B480" s="293" t="s">
        <v>84</v>
      </c>
      <c r="C480" s="294">
        <v>0</v>
      </c>
      <c r="D480" s="294">
        <v>683333</v>
      </c>
      <c r="E480" s="294">
        <v>0</v>
      </c>
      <c r="F480" s="294">
        <v>683333</v>
      </c>
    </row>
    <row r="481" spans="1:6" x14ac:dyDescent="0.25">
      <c r="A481" s="292">
        <v>536008002</v>
      </c>
      <c r="B481" s="293" t="s">
        <v>226</v>
      </c>
      <c r="C481" s="294">
        <v>0</v>
      </c>
      <c r="D481" s="294">
        <v>683333</v>
      </c>
      <c r="E481" s="294">
        <v>0</v>
      </c>
      <c r="F481" s="294">
        <v>683333</v>
      </c>
    </row>
    <row r="482" spans="1:6" x14ac:dyDescent="0.25">
      <c r="A482" s="292">
        <v>536012</v>
      </c>
      <c r="B482" s="293" t="s">
        <v>86</v>
      </c>
      <c r="C482" s="294">
        <v>0</v>
      </c>
      <c r="D482" s="294">
        <v>41667</v>
      </c>
      <c r="E482" s="294">
        <v>0</v>
      </c>
      <c r="F482" s="294">
        <v>41667</v>
      </c>
    </row>
    <row r="483" spans="1:6" x14ac:dyDescent="0.25">
      <c r="A483" s="292">
        <v>536012001</v>
      </c>
      <c r="B483" s="293" t="s">
        <v>230</v>
      </c>
      <c r="C483" s="294">
        <v>0</v>
      </c>
      <c r="D483" s="294">
        <v>41667</v>
      </c>
      <c r="E483" s="294">
        <v>0</v>
      </c>
      <c r="F483" s="294">
        <v>41667</v>
      </c>
    </row>
    <row r="484" spans="1:6" x14ac:dyDescent="0.25">
      <c r="A484" s="292">
        <v>5366</v>
      </c>
      <c r="B484" s="293" t="s">
        <v>560</v>
      </c>
      <c r="C484" s="294">
        <v>0</v>
      </c>
      <c r="D484" s="294">
        <v>2831316</v>
      </c>
      <c r="E484" s="294">
        <v>0</v>
      </c>
      <c r="F484" s="294">
        <v>2831316</v>
      </c>
    </row>
    <row r="485" spans="1:6" x14ac:dyDescent="0.25">
      <c r="A485" s="292">
        <v>536605</v>
      </c>
      <c r="B485" s="293" t="s">
        <v>241</v>
      </c>
      <c r="C485" s="294">
        <v>0</v>
      </c>
      <c r="D485" s="294">
        <v>2831316</v>
      </c>
      <c r="E485" s="294">
        <v>0</v>
      </c>
      <c r="F485" s="294">
        <v>2831316</v>
      </c>
    </row>
    <row r="486" spans="1:6" x14ac:dyDescent="0.25">
      <c r="A486" s="292">
        <v>536605001</v>
      </c>
      <c r="B486" s="293" t="s">
        <v>241</v>
      </c>
      <c r="C486" s="294">
        <v>0</v>
      </c>
      <c r="D486" s="294">
        <v>2831316</v>
      </c>
      <c r="E486" s="294">
        <v>0</v>
      </c>
      <c r="F486" s="294">
        <v>2831316</v>
      </c>
    </row>
    <row r="487" spans="1:6" x14ac:dyDescent="0.25">
      <c r="A487" s="292">
        <v>8</v>
      </c>
      <c r="B487" s="293" t="s">
        <v>364</v>
      </c>
      <c r="C487" s="294">
        <v>0</v>
      </c>
      <c r="D487" s="294">
        <v>0</v>
      </c>
      <c r="E487" s="294">
        <v>0</v>
      </c>
      <c r="F487" s="294">
        <v>0</v>
      </c>
    </row>
    <row r="488" spans="1:6" x14ac:dyDescent="0.25">
      <c r="A488" s="292">
        <v>81</v>
      </c>
      <c r="B488" s="293" t="s">
        <v>365</v>
      </c>
      <c r="C488" s="294">
        <v>859972664</v>
      </c>
      <c r="D488" s="294">
        <v>0</v>
      </c>
      <c r="E488" s="294">
        <v>0</v>
      </c>
      <c r="F488" s="294">
        <v>859972664</v>
      </c>
    </row>
    <row r="489" spans="1:6" x14ac:dyDescent="0.25">
      <c r="A489" s="292">
        <v>8120</v>
      </c>
      <c r="B489" s="293" t="s">
        <v>561</v>
      </c>
      <c r="C489" s="294">
        <v>859972664</v>
      </c>
      <c r="D489" s="294">
        <v>0</v>
      </c>
      <c r="E489" s="294">
        <v>0</v>
      </c>
      <c r="F489" s="294">
        <v>859972664</v>
      </c>
    </row>
    <row r="490" spans="1:6" x14ac:dyDescent="0.25">
      <c r="A490" s="292">
        <v>812004</v>
      </c>
      <c r="B490" s="293" t="s">
        <v>367</v>
      </c>
      <c r="C490" s="294">
        <v>859972664</v>
      </c>
      <c r="D490" s="294">
        <v>0</v>
      </c>
      <c r="E490" s="294">
        <v>0</v>
      </c>
      <c r="F490" s="294">
        <v>859972664</v>
      </c>
    </row>
    <row r="491" spans="1:6" x14ac:dyDescent="0.25">
      <c r="A491" s="292">
        <v>812004001</v>
      </c>
      <c r="B491" s="293" t="s">
        <v>367</v>
      </c>
      <c r="C491" s="294">
        <v>859972664</v>
      </c>
      <c r="D491" s="294">
        <v>0</v>
      </c>
      <c r="E491" s="294">
        <v>0</v>
      </c>
      <c r="F491" s="294">
        <v>859972664</v>
      </c>
    </row>
    <row r="492" spans="1:6" x14ac:dyDescent="0.25">
      <c r="A492" s="292">
        <v>83</v>
      </c>
      <c r="B492" s="293" t="s">
        <v>562</v>
      </c>
      <c r="C492" s="294">
        <v>675955916.50999999</v>
      </c>
      <c r="D492" s="294">
        <v>0</v>
      </c>
      <c r="E492" s="294">
        <v>0</v>
      </c>
      <c r="F492" s="294">
        <v>675955916.50999999</v>
      </c>
    </row>
    <row r="493" spans="1:6" x14ac:dyDescent="0.25">
      <c r="A493" s="292">
        <v>8315</v>
      </c>
      <c r="B493" s="293" t="s">
        <v>563</v>
      </c>
      <c r="C493" s="294">
        <v>566994668.79999995</v>
      </c>
      <c r="D493" s="294">
        <v>0</v>
      </c>
      <c r="E493" s="294">
        <v>0</v>
      </c>
      <c r="F493" s="294">
        <v>566994668.79999995</v>
      </c>
    </row>
    <row r="494" spans="1:6" x14ac:dyDescent="0.25">
      <c r="A494" s="292">
        <v>831510</v>
      </c>
      <c r="B494" s="293" t="s">
        <v>528</v>
      </c>
      <c r="C494" s="294">
        <v>566994668.79999995</v>
      </c>
      <c r="D494" s="294">
        <v>0</v>
      </c>
      <c r="E494" s="294">
        <v>0</v>
      </c>
      <c r="F494" s="294">
        <v>566994668.79999995</v>
      </c>
    </row>
    <row r="495" spans="1:6" x14ac:dyDescent="0.25">
      <c r="A495" s="292">
        <v>831510001</v>
      </c>
      <c r="B495" s="293" t="s">
        <v>528</v>
      </c>
      <c r="C495" s="294">
        <v>566994668.79999995</v>
      </c>
      <c r="D495" s="294">
        <v>0</v>
      </c>
      <c r="E495" s="294">
        <v>0</v>
      </c>
      <c r="F495" s="294">
        <v>566994668.79999995</v>
      </c>
    </row>
    <row r="496" spans="1:6" x14ac:dyDescent="0.25">
      <c r="A496" s="292">
        <v>8361</v>
      </c>
      <c r="B496" s="293" t="s">
        <v>564</v>
      </c>
      <c r="C496" s="294">
        <v>108961247.70999999</v>
      </c>
      <c r="D496" s="294">
        <v>0</v>
      </c>
      <c r="E496" s="294">
        <v>0</v>
      </c>
      <c r="F496" s="294">
        <v>108961247.70999999</v>
      </c>
    </row>
    <row r="497" spans="1:6" x14ac:dyDescent="0.25">
      <c r="A497" s="292">
        <v>836101</v>
      </c>
      <c r="B497" s="293" t="s">
        <v>369</v>
      </c>
      <c r="C497" s="294">
        <v>108961247.70999999</v>
      </c>
      <c r="D497" s="294">
        <v>0</v>
      </c>
      <c r="E497" s="294">
        <v>0</v>
      </c>
      <c r="F497" s="294">
        <v>108961247.70999999</v>
      </c>
    </row>
    <row r="498" spans="1:6" x14ac:dyDescent="0.25">
      <c r="A498" s="292">
        <v>836101001</v>
      </c>
      <c r="B498" s="293" t="s">
        <v>369</v>
      </c>
      <c r="C498" s="294">
        <v>108961247.70999999</v>
      </c>
      <c r="D498" s="294">
        <v>0</v>
      </c>
      <c r="E498" s="294">
        <v>0</v>
      </c>
      <c r="F498" s="294">
        <v>108961247.70999999</v>
      </c>
    </row>
    <row r="499" spans="1:6" x14ac:dyDescent="0.25">
      <c r="A499" s="292">
        <v>89</v>
      </c>
      <c r="B499" s="293" t="s">
        <v>370</v>
      </c>
      <c r="C499" s="294">
        <v>-1535928580.51</v>
      </c>
      <c r="D499" s="294">
        <v>0</v>
      </c>
      <c r="E499" s="294">
        <v>0</v>
      </c>
      <c r="F499" s="294">
        <v>-1535928580.51</v>
      </c>
    </row>
    <row r="500" spans="1:6" x14ac:dyDescent="0.25">
      <c r="A500" s="292">
        <v>8905</v>
      </c>
      <c r="B500" s="293" t="s">
        <v>565</v>
      </c>
      <c r="C500" s="294">
        <v>-859972664</v>
      </c>
      <c r="D500" s="294">
        <v>0</v>
      </c>
      <c r="E500" s="294">
        <v>0</v>
      </c>
      <c r="F500" s="294">
        <v>-859972664</v>
      </c>
    </row>
    <row r="501" spans="1:6" x14ac:dyDescent="0.25">
      <c r="A501" s="292">
        <v>890506</v>
      </c>
      <c r="B501" s="293" t="s">
        <v>366</v>
      </c>
      <c r="C501" s="294">
        <v>-859972664</v>
      </c>
      <c r="D501" s="294">
        <v>0</v>
      </c>
      <c r="E501" s="294">
        <v>0</v>
      </c>
      <c r="F501" s="294">
        <v>-859972664</v>
      </c>
    </row>
    <row r="502" spans="1:6" x14ac:dyDescent="0.25">
      <c r="A502" s="292">
        <v>890506001</v>
      </c>
      <c r="B502" s="293" t="s">
        <v>366</v>
      </c>
      <c r="C502" s="294">
        <v>-859972664</v>
      </c>
      <c r="D502" s="294">
        <v>0</v>
      </c>
      <c r="E502" s="294">
        <v>0</v>
      </c>
      <c r="F502" s="294">
        <v>-859972664</v>
      </c>
    </row>
    <row r="503" spans="1:6" x14ac:dyDescent="0.25">
      <c r="A503" s="292">
        <v>8915</v>
      </c>
      <c r="B503" s="293" t="s">
        <v>566</v>
      </c>
      <c r="C503" s="294">
        <v>-675955916.50999999</v>
      </c>
      <c r="D503" s="294">
        <v>0</v>
      </c>
      <c r="E503" s="294">
        <v>0</v>
      </c>
      <c r="F503" s="294">
        <v>-675955916.50999999</v>
      </c>
    </row>
    <row r="504" spans="1:6" x14ac:dyDescent="0.25">
      <c r="A504" s="292">
        <v>891506</v>
      </c>
      <c r="B504" s="293" t="s">
        <v>96</v>
      </c>
      <c r="C504" s="294">
        <v>-566994668.79999995</v>
      </c>
      <c r="D504" s="294">
        <v>0</v>
      </c>
      <c r="E504" s="294">
        <v>0</v>
      </c>
      <c r="F504" s="294">
        <v>-566994668.79999995</v>
      </c>
    </row>
    <row r="505" spans="1:6" x14ac:dyDescent="0.25">
      <c r="A505" s="292">
        <v>891506001</v>
      </c>
      <c r="B505" s="293" t="s">
        <v>96</v>
      </c>
      <c r="C505" s="294">
        <v>-566994668.79999995</v>
      </c>
      <c r="D505" s="294">
        <v>0</v>
      </c>
      <c r="E505" s="294">
        <v>0</v>
      </c>
      <c r="F505" s="294">
        <v>-566994668.79999995</v>
      </c>
    </row>
    <row r="506" spans="1:6" x14ac:dyDescent="0.25">
      <c r="A506" s="292">
        <v>891521</v>
      </c>
      <c r="B506" s="293" t="s">
        <v>98</v>
      </c>
      <c r="C506" s="294">
        <v>-108961247.70999999</v>
      </c>
      <c r="D506" s="294">
        <v>0</v>
      </c>
      <c r="E506" s="294">
        <v>0</v>
      </c>
      <c r="F506" s="294">
        <v>-108961247.70999999</v>
      </c>
    </row>
    <row r="507" spans="1:6" x14ac:dyDescent="0.25">
      <c r="A507" s="292">
        <v>891521001</v>
      </c>
      <c r="B507" s="293" t="s">
        <v>98</v>
      </c>
      <c r="C507" s="294">
        <v>-108961247.70999999</v>
      </c>
      <c r="D507" s="294">
        <v>0</v>
      </c>
      <c r="E507" s="294">
        <v>0</v>
      </c>
      <c r="F507" s="294">
        <v>-108961247.70999999</v>
      </c>
    </row>
    <row r="508" spans="1:6" x14ac:dyDescent="0.25">
      <c r="A508" s="292">
        <v>9</v>
      </c>
      <c r="B508" s="293" t="s">
        <v>374</v>
      </c>
      <c r="C508" s="294">
        <v>0</v>
      </c>
      <c r="D508" s="294">
        <v>0</v>
      </c>
      <c r="E508" s="294">
        <v>0</v>
      </c>
      <c r="F508" s="294">
        <v>0</v>
      </c>
    </row>
    <row r="509" spans="1:6" x14ac:dyDescent="0.25">
      <c r="A509" s="292">
        <v>91</v>
      </c>
      <c r="B509" s="293" t="s">
        <v>375</v>
      </c>
      <c r="C509" s="294">
        <v>408157795</v>
      </c>
      <c r="D509" s="294">
        <v>0</v>
      </c>
      <c r="E509" s="294">
        <v>0</v>
      </c>
      <c r="F509" s="294">
        <v>408157795</v>
      </c>
    </row>
    <row r="510" spans="1:6" x14ac:dyDescent="0.25">
      <c r="A510" s="292">
        <v>9120</v>
      </c>
      <c r="B510" s="293" t="s">
        <v>561</v>
      </c>
      <c r="C510" s="294">
        <v>408157795</v>
      </c>
      <c r="D510" s="294">
        <v>0</v>
      </c>
      <c r="E510" s="294">
        <v>0</v>
      </c>
      <c r="F510" s="294">
        <v>408157795</v>
      </c>
    </row>
    <row r="511" spans="1:6" x14ac:dyDescent="0.25">
      <c r="A511" s="292">
        <v>912004</v>
      </c>
      <c r="B511" s="293" t="s">
        <v>376</v>
      </c>
      <c r="C511" s="294">
        <v>408157795</v>
      </c>
      <c r="D511" s="294">
        <v>0</v>
      </c>
      <c r="E511" s="294">
        <v>0</v>
      </c>
      <c r="F511" s="294">
        <v>408157795</v>
      </c>
    </row>
    <row r="512" spans="1:6" x14ac:dyDescent="0.25">
      <c r="A512" s="292">
        <v>912004001</v>
      </c>
      <c r="B512" s="293" t="s">
        <v>376</v>
      </c>
      <c r="C512" s="294">
        <v>408157795</v>
      </c>
      <c r="D512" s="294">
        <v>0</v>
      </c>
      <c r="E512" s="294">
        <v>0</v>
      </c>
      <c r="F512" s="294">
        <v>408157795</v>
      </c>
    </row>
    <row r="513" spans="1:6" x14ac:dyDescent="0.25">
      <c r="A513" s="292">
        <v>99</v>
      </c>
      <c r="B513" s="293" t="s">
        <v>567</v>
      </c>
      <c r="C513" s="294">
        <v>-408157795</v>
      </c>
      <c r="D513" s="294">
        <v>0</v>
      </c>
      <c r="E513" s="294">
        <v>0</v>
      </c>
      <c r="F513" s="294">
        <v>-408157795</v>
      </c>
    </row>
    <row r="514" spans="1:6" x14ac:dyDescent="0.25">
      <c r="A514" s="292">
        <v>9905</v>
      </c>
      <c r="B514" s="293" t="s">
        <v>568</v>
      </c>
      <c r="C514" s="294">
        <v>-408157795</v>
      </c>
      <c r="D514" s="294">
        <v>0</v>
      </c>
      <c r="E514" s="294">
        <v>0</v>
      </c>
      <c r="F514" s="294">
        <v>-408157795</v>
      </c>
    </row>
    <row r="515" spans="1:6" x14ac:dyDescent="0.25">
      <c r="A515" s="292">
        <v>990505</v>
      </c>
      <c r="B515" s="293" t="s">
        <v>366</v>
      </c>
      <c r="C515" s="294">
        <v>-408157795</v>
      </c>
      <c r="D515" s="294">
        <v>0</v>
      </c>
      <c r="E515" s="294">
        <v>0</v>
      </c>
      <c r="F515" s="294">
        <v>-408157795</v>
      </c>
    </row>
    <row r="516" spans="1:6" x14ac:dyDescent="0.25">
      <c r="A516" s="292">
        <v>990505001</v>
      </c>
      <c r="B516" s="293" t="s">
        <v>366</v>
      </c>
      <c r="C516" s="294">
        <v>-408157795</v>
      </c>
      <c r="D516" s="294">
        <v>0</v>
      </c>
      <c r="E516" s="294">
        <v>0</v>
      </c>
      <c r="F516" s="294">
        <v>-408157795</v>
      </c>
    </row>
    <row r="517" spans="1:6" x14ac:dyDescent="0.25">
      <c r="A517" s="293"/>
      <c r="B517" s="293" t="s">
        <v>569</v>
      </c>
      <c r="C517" s="294">
        <v>17793044963.68</v>
      </c>
      <c r="D517" s="294">
        <v>1782784085.1600001</v>
      </c>
      <c r="E517" s="294">
        <v>1782784085.1600001</v>
      </c>
      <c r="F517" s="294">
        <v>18575517148.52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tabSelected="1" view="pageLayout" zoomScale="70" zoomScaleNormal="100" zoomScalePageLayoutView="70" workbookViewId="0">
      <selection activeCell="C7" sqref="C7"/>
    </sheetView>
  </sheetViews>
  <sheetFormatPr baseColWidth="10" defaultColWidth="14.42578125" defaultRowHeight="15" customHeight="1" x14ac:dyDescent="0.2"/>
  <cols>
    <col min="1" max="1" width="8" style="51" customWidth="1"/>
    <col min="2" max="2" width="37.42578125" style="51" customWidth="1"/>
    <col min="3" max="3" width="23.28515625" style="51" customWidth="1"/>
    <col min="4" max="4" width="4.140625" style="51" customWidth="1"/>
    <col min="5" max="5" width="24.28515625" style="51" customWidth="1"/>
    <col min="6" max="6" width="4.140625" style="51" customWidth="1"/>
    <col min="7" max="7" width="8" style="51" customWidth="1"/>
    <col min="8" max="8" width="35.85546875" style="51" customWidth="1"/>
    <col min="9" max="9" width="23.5703125" style="51" customWidth="1"/>
    <col min="10" max="10" width="4.140625" style="51" customWidth="1"/>
    <col min="11" max="11" width="23.7109375" style="51" customWidth="1"/>
    <col min="12" max="12" width="10.7109375" style="51" customWidth="1"/>
    <col min="13" max="13" width="24.7109375" style="51" customWidth="1"/>
    <col min="14" max="23" width="10.7109375" style="51" customWidth="1"/>
    <col min="24" max="16384" width="14.42578125" style="51"/>
  </cols>
  <sheetData>
    <row r="1" spans="1:26" ht="15.75" customHeight="1" x14ac:dyDescent="0.2">
      <c r="A1" s="1"/>
      <c r="B1" s="8"/>
      <c r="C1" s="8"/>
      <c r="D1" s="8"/>
      <c r="E1" s="8"/>
      <c r="F1" s="8"/>
      <c r="G1" s="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8"/>
      <c r="D2" s="8"/>
      <c r="E2" s="8"/>
      <c r="F2" s="8"/>
      <c r="G2" s="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01" t="s">
        <v>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01" t="s">
        <v>2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01" t="s">
        <v>572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104"/>
      <c r="B8" s="104"/>
      <c r="C8" s="268" t="s">
        <v>3</v>
      </c>
      <c r="D8" s="268"/>
      <c r="E8" s="268" t="s">
        <v>3</v>
      </c>
      <c r="F8" s="13"/>
      <c r="G8" s="3"/>
      <c r="H8" s="13"/>
      <c r="I8" s="268" t="s">
        <v>3</v>
      </c>
      <c r="J8" s="268"/>
      <c r="K8" s="268" t="s">
        <v>3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5">
      <c r="A9" s="104"/>
      <c r="B9" s="4" t="s">
        <v>4</v>
      </c>
      <c r="C9" s="5">
        <v>2021</v>
      </c>
      <c r="D9" s="5"/>
      <c r="E9" s="149">
        <v>2020</v>
      </c>
      <c r="F9" s="13"/>
      <c r="G9" s="3"/>
      <c r="H9" s="13" t="s">
        <v>4</v>
      </c>
      <c r="I9" s="5">
        <v>2021</v>
      </c>
      <c r="J9" s="5"/>
      <c r="K9" s="149">
        <v>2020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10" t="s">
        <v>5</v>
      </c>
      <c r="B10" s="6" t="s">
        <v>6</v>
      </c>
      <c r="C10" s="13"/>
      <c r="D10" s="13"/>
      <c r="E10" s="13"/>
      <c r="F10" s="13"/>
      <c r="G10" s="3" t="s">
        <v>5</v>
      </c>
      <c r="H10" s="268" t="s">
        <v>7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">
      <c r="A11" s="104"/>
      <c r="B11" s="104"/>
      <c r="C11" s="8"/>
      <c r="D11" s="8"/>
      <c r="E11" s="8"/>
      <c r="F11" s="8"/>
      <c r="G11" s="2"/>
      <c r="H11" s="26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104"/>
      <c r="B12" s="4" t="s">
        <v>8</v>
      </c>
      <c r="C12" s="13">
        <f>SUM(C13:C17)</f>
        <v>895384196.77999997</v>
      </c>
      <c r="D12" s="13"/>
      <c r="E12" s="13">
        <f>SUM(E13:E17)</f>
        <v>1810207131.9299998</v>
      </c>
      <c r="F12" s="8"/>
      <c r="G12" s="2"/>
      <c r="H12" s="7" t="s">
        <v>8</v>
      </c>
      <c r="I12" s="13">
        <f>SUM(I13:I15)</f>
        <v>707282852.32999992</v>
      </c>
      <c r="J12" s="13"/>
      <c r="K12" s="13">
        <f>SUM(K13:K17)</f>
        <v>891004132.91000009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104">
        <v>11</v>
      </c>
      <c r="B13" s="104" t="s">
        <v>9</v>
      </c>
      <c r="C13" s="8">
        <f>'ANEXO 2'!C14</f>
        <v>32210919</v>
      </c>
      <c r="D13" s="8"/>
      <c r="E13" s="8">
        <f>'ANEXO 2'!E14</f>
        <v>71274627.659999996</v>
      </c>
      <c r="F13" s="8"/>
      <c r="G13" s="1">
        <v>24</v>
      </c>
      <c r="H13" s="8" t="s">
        <v>10</v>
      </c>
      <c r="I13" s="8">
        <f>'ANEXO 2'!I14</f>
        <v>115194578.42</v>
      </c>
      <c r="J13" s="8"/>
      <c r="K13" s="8">
        <f>'ANEXO 2'!K14</f>
        <v>381033532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104">
        <v>13</v>
      </c>
      <c r="B14" s="104" t="s">
        <v>11</v>
      </c>
      <c r="C14" s="8">
        <f>'ANEXO 2'!C18</f>
        <v>178508281</v>
      </c>
      <c r="D14" s="8"/>
      <c r="E14" s="8">
        <f>'ANEXO 2'!E18</f>
        <v>158343665.34</v>
      </c>
      <c r="F14" s="8"/>
      <c r="G14" s="1">
        <v>25</v>
      </c>
      <c r="H14" s="8" t="s">
        <v>12</v>
      </c>
      <c r="I14" s="8">
        <f>'ANEXO 2'!I23</f>
        <v>592088273.90999997</v>
      </c>
      <c r="J14" s="8"/>
      <c r="K14" s="8">
        <f>'ANEXO 2'!K23</f>
        <v>509638498.91000003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104">
        <v>15</v>
      </c>
      <c r="B15" s="104" t="s">
        <v>13</v>
      </c>
      <c r="C15" s="8">
        <f>'ANEXO 2'!C24</f>
        <v>484304801.56</v>
      </c>
      <c r="D15" s="8"/>
      <c r="E15" s="8">
        <f>'ANEXO 2'!E24</f>
        <v>584810910.81999993</v>
      </c>
      <c r="F15" s="9"/>
      <c r="G15" s="1">
        <v>29</v>
      </c>
      <c r="H15" s="8" t="s">
        <v>14</v>
      </c>
      <c r="I15" s="8">
        <f>'ANEXO 2'!I26</f>
        <v>0</v>
      </c>
      <c r="J15" s="8"/>
      <c r="K15" s="8">
        <f>'ANEXO 2'!K26</f>
        <v>332102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158" customFormat="1" ht="15.75" customHeight="1" x14ac:dyDescent="0.2">
      <c r="A16" s="104"/>
      <c r="B16" s="69" t="s">
        <v>15</v>
      </c>
      <c r="C16" s="8">
        <f>'ANEXO 2'!C30</f>
        <v>200360195.22</v>
      </c>
      <c r="D16" s="8"/>
      <c r="E16" s="8">
        <f>'ANEXO 2'!E30</f>
        <v>995777928.11000001</v>
      </c>
      <c r="F16" s="9"/>
      <c r="G16" s="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104"/>
      <c r="B17" s="104"/>
      <c r="C17" s="8"/>
      <c r="D17" s="8"/>
      <c r="E17" s="8"/>
      <c r="F17" s="9"/>
      <c r="G17" s="271"/>
      <c r="H17" s="271"/>
      <c r="I17" s="271"/>
      <c r="J17" s="8"/>
      <c r="K17" s="8">
        <f>'[1]ANEXO 2'!K37</f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104"/>
      <c r="B18" s="4" t="s">
        <v>16</v>
      </c>
      <c r="C18" s="13">
        <f>SUM(C19:C21)</f>
        <v>8030492872.5100012</v>
      </c>
      <c r="D18" s="13"/>
      <c r="E18" s="13">
        <f>SUM(E19:E21)</f>
        <v>7716050540.5199995</v>
      </c>
      <c r="F18" s="8"/>
      <c r="G18" s="1"/>
      <c r="H18" s="4" t="s">
        <v>16</v>
      </c>
      <c r="I18" s="13">
        <f>I19</f>
        <v>81395952</v>
      </c>
      <c r="J18" s="13"/>
      <c r="K18" s="13">
        <f>K19</f>
        <v>454653975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92" customFormat="1" ht="15.75" customHeight="1" x14ac:dyDescent="0.2">
      <c r="A19" s="104">
        <v>12</v>
      </c>
      <c r="B19" s="104" t="s">
        <v>17</v>
      </c>
      <c r="C19" s="8">
        <f>'ANEXO 2'!C37</f>
        <v>1000</v>
      </c>
      <c r="D19" s="13"/>
      <c r="E19" s="8">
        <f>'ANEXO 2'!E37</f>
        <v>1000</v>
      </c>
      <c r="F19" s="8"/>
      <c r="G19" s="1">
        <v>27</v>
      </c>
      <c r="H19" s="8" t="s">
        <v>18</v>
      </c>
      <c r="I19" s="8">
        <f>'ANEXO 2'!I33</f>
        <v>81395952</v>
      </c>
      <c r="J19" s="13"/>
      <c r="K19" s="8">
        <f>'ANEXO 2'!K33</f>
        <v>454653975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104">
        <v>16</v>
      </c>
      <c r="B20" s="104" t="s">
        <v>19</v>
      </c>
      <c r="C20" s="8">
        <f>'ANEXO 2'!C40</f>
        <v>7527939964.8700008</v>
      </c>
      <c r="D20" s="8"/>
      <c r="E20" s="8">
        <f>'ANEXO 2'!E40</f>
        <v>7247037930.3199997</v>
      </c>
      <c r="F20" s="8"/>
      <c r="G20" s="1"/>
      <c r="H20" s="271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69">
        <v>19</v>
      </c>
      <c r="B21" s="69" t="s">
        <v>15</v>
      </c>
      <c r="C21" s="8">
        <f>'ANEXO 2'!C62</f>
        <v>502551907.6400001</v>
      </c>
      <c r="D21" s="8"/>
      <c r="E21" s="8">
        <f>'ANEXO 2'!E62</f>
        <v>469011610.19999993</v>
      </c>
      <c r="F21" s="8"/>
      <c r="G21" s="1"/>
      <c r="H21" s="102" t="s">
        <v>20</v>
      </c>
      <c r="I21" s="13">
        <f>I18+I12</f>
        <v>788678804.32999992</v>
      </c>
      <c r="J21" s="8"/>
      <c r="K21" s="13">
        <f>K18+K12</f>
        <v>1345658107.9100001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92" customFormat="1" ht="19.5" customHeight="1" x14ac:dyDescent="0.2">
      <c r="A22" s="69"/>
      <c r="B22" s="69"/>
      <c r="C22" s="8"/>
      <c r="D22" s="8"/>
      <c r="E22" s="8"/>
      <c r="F22" s="8"/>
      <c r="G22" s="1"/>
      <c r="H22" s="268"/>
      <c r="I22" s="8">
        <f>+I21-'B Prueba'!F210</f>
        <v>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92" customFormat="1" ht="19.5" customHeight="1" x14ac:dyDescent="0.2">
      <c r="A23" s="69"/>
      <c r="B23" s="69"/>
      <c r="C23" s="8"/>
      <c r="D23" s="8"/>
      <c r="E23" s="8"/>
      <c r="F23" s="8"/>
      <c r="G23" s="1"/>
      <c r="H23" s="268" t="s">
        <v>21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2" customFormat="1" ht="19.5" customHeight="1" x14ac:dyDescent="0.2">
      <c r="A24" s="69"/>
      <c r="B24" s="69"/>
      <c r="C24" s="8"/>
      <c r="D24" s="8"/>
      <c r="E24" s="8"/>
      <c r="F24" s="8"/>
      <c r="G24" s="1"/>
      <c r="H24" s="26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69"/>
      <c r="B25" s="69"/>
      <c r="C25" s="8"/>
      <c r="D25" s="8"/>
      <c r="E25" s="8"/>
      <c r="F25" s="8"/>
      <c r="G25" s="1">
        <v>31</v>
      </c>
      <c r="H25" s="303" t="s">
        <v>22</v>
      </c>
      <c r="I25" s="8">
        <f>'ANEXO 2'!I42</f>
        <v>8137198264.9599991</v>
      </c>
      <c r="J25" s="8"/>
      <c r="K25" s="8">
        <f>'ANEXO 2'!K42</f>
        <v>8180415564.539999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104"/>
      <c r="B26" s="104"/>
      <c r="C26" s="8"/>
      <c r="D26" s="8"/>
      <c r="E26" s="8"/>
      <c r="F26" s="8"/>
      <c r="G26" s="1"/>
      <c r="H26" s="303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104"/>
      <c r="B27" s="104"/>
      <c r="C27" s="8"/>
      <c r="D27" s="8"/>
      <c r="E27" s="8"/>
      <c r="F27" s="8"/>
      <c r="G27" s="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104"/>
      <c r="B28" s="104"/>
      <c r="C28" s="8"/>
      <c r="D28" s="8"/>
      <c r="E28" s="8"/>
      <c r="F28" s="8"/>
      <c r="G28" s="2"/>
      <c r="H28" s="13" t="s">
        <v>23</v>
      </c>
      <c r="I28" s="13">
        <f>+I25</f>
        <v>8137198264.9599991</v>
      </c>
      <c r="J28" s="13"/>
      <c r="K28" s="13">
        <f>+K25</f>
        <v>8180415564.539999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92" customFormat="1" ht="15.75" customHeight="1" x14ac:dyDescent="0.2">
      <c r="A29" s="104"/>
      <c r="B29" s="104"/>
      <c r="C29" s="8"/>
      <c r="D29" s="8"/>
      <c r="E29" s="8"/>
      <c r="F29" s="8"/>
      <c r="G29" s="2"/>
      <c r="H29" s="13"/>
      <c r="I29" s="13"/>
      <c r="J29" s="13"/>
      <c r="K29" s="1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thickBot="1" x14ac:dyDescent="0.3">
      <c r="A30" s="104"/>
      <c r="B30" s="60" t="s">
        <v>24</v>
      </c>
      <c r="C30" s="18">
        <f>C12+C18</f>
        <v>8925877069.2900009</v>
      </c>
      <c r="D30" s="161"/>
      <c r="E30" s="18">
        <f>E12+E18</f>
        <v>9526257672.4499989</v>
      </c>
      <c r="F30" s="8"/>
      <c r="G30" s="2"/>
      <c r="H30" s="7" t="s">
        <v>25</v>
      </c>
      <c r="I30" s="18">
        <f>I21+I28</f>
        <v>8925877069.289999</v>
      </c>
      <c r="J30" s="161"/>
      <c r="K30" s="18">
        <f>K21+K28</f>
        <v>9526073672.4499989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thickTop="1" x14ac:dyDescent="0.2">
      <c r="A31" s="104"/>
      <c r="B31" s="104"/>
      <c r="C31" s="8">
        <f>+C30-'B Prueba'!F2</f>
        <v>0</v>
      </c>
      <c r="D31" s="8"/>
      <c r="E31" s="8"/>
      <c r="F31" s="8"/>
      <c r="G31" s="2"/>
      <c r="H31" s="8"/>
      <c r="I31" s="8">
        <f>+C30-I21-I28</f>
        <v>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104"/>
      <c r="B32" s="104"/>
      <c r="C32" s="8"/>
      <c r="D32" s="8"/>
      <c r="E32" s="8"/>
      <c r="F32" s="8"/>
      <c r="G32" s="2"/>
      <c r="H32" s="8"/>
      <c r="I32" s="8">
        <f>+I21+I28-C30</f>
        <v>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104"/>
      <c r="B33" s="304" t="s">
        <v>26</v>
      </c>
      <c r="C33" s="8"/>
      <c r="D33" s="8"/>
      <c r="E33" s="8"/>
      <c r="F33" s="8"/>
      <c r="G33" s="2"/>
      <c r="H33" s="302" t="s">
        <v>27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104"/>
      <c r="B34" s="304"/>
      <c r="C34" s="8"/>
      <c r="D34" s="8"/>
      <c r="E34" s="8"/>
      <c r="F34" s="8"/>
      <c r="G34" s="2"/>
      <c r="H34" s="302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104">
        <v>81</v>
      </c>
      <c r="B35" s="104" t="s">
        <v>28</v>
      </c>
      <c r="C35" s="8">
        <f>'NOTAS A LOS ESTADOS FINANCIEROS'!I376</f>
        <v>859972664</v>
      </c>
      <c r="D35" s="8"/>
      <c r="E35" s="8">
        <f>'ANEXO 2'!E72</f>
        <v>859972664</v>
      </c>
      <c r="F35" s="8"/>
      <c r="G35" s="14">
        <v>91</v>
      </c>
      <c r="H35" s="8" t="s">
        <v>29</v>
      </c>
      <c r="I35" s="8">
        <f>'NOTAS A LOS ESTADOS FINANCIEROS'!I403</f>
        <v>408157795</v>
      </c>
      <c r="J35" s="8"/>
      <c r="K35" s="8">
        <f>'ANEXO 2'!K72</f>
        <v>635021353.25999999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104">
        <v>83</v>
      </c>
      <c r="B36" s="104" t="s">
        <v>30</v>
      </c>
      <c r="C36" s="8">
        <f>'NOTAS A LOS ESTADOS FINANCIEROS'!I379</f>
        <v>675955916.50999999</v>
      </c>
      <c r="D36" s="8"/>
      <c r="E36" s="8">
        <f>'ANEXO 2'!E75</f>
        <v>454906147.70999998</v>
      </c>
      <c r="F36" s="8"/>
      <c r="G36" s="19">
        <v>93</v>
      </c>
      <c r="H36" s="8" t="s">
        <v>31</v>
      </c>
      <c r="I36" s="8">
        <f>'ANEXO 2'!I75</f>
        <v>0</v>
      </c>
      <c r="J36" s="8"/>
      <c r="K36" s="8">
        <f>'ANEXO 2'!K75</f>
        <v>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104"/>
      <c r="B37" s="104"/>
      <c r="C37" s="8"/>
      <c r="D37" s="8"/>
      <c r="E37" s="8"/>
      <c r="F37" s="8"/>
      <c r="G37" s="14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104"/>
      <c r="B38" s="304" t="s">
        <v>32</v>
      </c>
      <c r="C38" s="8"/>
      <c r="D38" s="8"/>
      <c r="E38" s="8"/>
      <c r="F38" s="8"/>
      <c r="G38" s="14"/>
      <c r="H38" s="302" t="s">
        <v>33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104"/>
      <c r="B39" s="304"/>
      <c r="C39" s="8"/>
      <c r="D39" s="8"/>
      <c r="E39" s="8"/>
      <c r="F39" s="8"/>
      <c r="G39" s="14"/>
      <c r="H39" s="30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104">
        <v>89</v>
      </c>
      <c r="B40" s="104" t="s">
        <v>34</v>
      </c>
      <c r="C40" s="8">
        <f>'NOTAS A LOS ESTADOS FINANCIEROS'!I384</f>
        <v>-1535928580.51</v>
      </c>
      <c r="D40" s="8"/>
      <c r="E40" s="8">
        <f>'ANEXO 2'!E81</f>
        <v>-1314878811.71</v>
      </c>
      <c r="F40" s="8"/>
      <c r="G40" s="14">
        <v>99</v>
      </c>
      <c r="H40" s="8" t="s">
        <v>35</v>
      </c>
      <c r="I40" s="8">
        <f>'ANEXO 2'!I81</f>
        <v>-408157795</v>
      </c>
      <c r="J40" s="8"/>
      <c r="K40" s="8">
        <f>'ANEXO 2'!K81</f>
        <v>-635021353.25999999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104"/>
      <c r="B41" s="104"/>
      <c r="C41" s="8"/>
      <c r="D41" s="8"/>
      <c r="E41" s="271"/>
      <c r="F41" s="8"/>
      <c r="G41" s="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"/>
      <c r="B42" s="8"/>
      <c r="C42" s="8"/>
      <c r="D42" s="8"/>
      <c r="E42" s="8"/>
      <c r="F42" s="8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1"/>
      <c r="B43" s="46"/>
      <c r="C43" s="46"/>
      <c r="D43" s="46"/>
      <c r="E43" s="46"/>
      <c r="F43" s="46"/>
      <c r="G43" s="64"/>
      <c r="H43" s="46"/>
      <c r="I43" s="4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1"/>
      <c r="B44" s="1"/>
      <c r="C44" s="52"/>
      <c r="D44" s="52"/>
      <c r="E44" s="1"/>
      <c r="F44" s="46"/>
      <c r="G44" s="64"/>
      <c r="H44" s="57"/>
      <c r="I44" s="1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"/>
      <c r="B45" s="23" t="s">
        <v>36</v>
      </c>
      <c r="C45" s="23"/>
      <c r="D45" s="23"/>
      <c r="E45" s="23" t="s">
        <v>37</v>
      </c>
      <c r="F45" s="8"/>
      <c r="G45" s="2"/>
      <c r="H45" s="271"/>
      <c r="I45" s="45" t="s">
        <v>390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1"/>
      <c r="B46" s="1" t="s">
        <v>38</v>
      </c>
      <c r="C46" s="1"/>
      <c r="D46" s="1"/>
      <c r="E46" s="1" t="s">
        <v>39</v>
      </c>
      <c r="F46" s="8"/>
      <c r="G46" s="2"/>
      <c r="H46" s="271"/>
      <c r="I46" s="104" t="s">
        <v>391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8"/>
      <c r="C47" s="8"/>
      <c r="D47" s="8"/>
      <c r="E47" s="8"/>
      <c r="F47" s="8"/>
      <c r="G47" s="2"/>
      <c r="H47" s="271"/>
      <c r="I47" s="104" t="s">
        <v>40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35"/>
      <c r="C48" s="20"/>
      <c r="D48" s="20"/>
      <c r="E48" s="104" t="s">
        <v>41</v>
      </c>
      <c r="F48" s="8"/>
      <c r="G48" s="2"/>
      <c r="H48" s="271"/>
      <c r="I48" s="104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8"/>
      <c r="C49" s="8"/>
      <c r="D49" s="8"/>
      <c r="E49" s="8"/>
      <c r="F49" s="8"/>
      <c r="G49" s="2"/>
      <c r="H49" s="271"/>
      <c r="I49" s="104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8"/>
      <c r="C50" s="8"/>
      <c r="D50" s="8"/>
      <c r="E50" s="8"/>
      <c r="F50" s="8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8"/>
      <c r="C51" s="8"/>
      <c r="D51" s="8"/>
      <c r="E51" s="8"/>
      <c r="F51" s="8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8"/>
      <c r="C52" s="8"/>
      <c r="D52" s="8"/>
      <c r="E52" s="8"/>
      <c r="F52" s="8"/>
      <c r="G52" s="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"/>
      <c r="B53" s="8"/>
      <c r="C53" s="8"/>
      <c r="D53" s="8"/>
      <c r="E53" s="8"/>
      <c r="F53" s="8"/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1"/>
      <c r="B54" s="8"/>
      <c r="C54" s="8"/>
      <c r="D54" s="8"/>
      <c r="E54" s="8"/>
      <c r="F54" s="8"/>
      <c r="G54" s="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1"/>
      <c r="B55" s="8"/>
      <c r="C55" s="8"/>
      <c r="D55" s="8"/>
      <c r="E55" s="8"/>
      <c r="F55" s="8"/>
      <c r="G55" s="2"/>
      <c r="H55" s="21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1"/>
      <c r="B56" s="8"/>
      <c r="C56" s="8"/>
      <c r="D56" s="8"/>
      <c r="E56" s="8"/>
      <c r="F56" s="8"/>
      <c r="G56" s="2"/>
      <c r="H56" s="22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1"/>
      <c r="B57" s="8"/>
      <c r="C57" s="8"/>
      <c r="D57" s="8"/>
      <c r="E57" s="8"/>
      <c r="F57" s="8"/>
      <c r="G57" s="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1"/>
      <c r="B58" s="8"/>
      <c r="C58" s="8"/>
      <c r="D58" s="8"/>
      <c r="E58" s="8"/>
      <c r="F58" s="8"/>
      <c r="G58" s="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1"/>
      <c r="B59" s="8"/>
      <c r="C59" s="8"/>
      <c r="D59" s="8"/>
      <c r="E59" s="8"/>
      <c r="F59" s="8"/>
      <c r="G59" s="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1"/>
      <c r="B60" s="8"/>
      <c r="C60" s="8"/>
      <c r="D60" s="8"/>
      <c r="E60" s="8"/>
      <c r="F60" s="8"/>
      <c r="G60" s="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1"/>
      <c r="B61" s="8"/>
      <c r="C61" s="8"/>
      <c r="D61" s="8"/>
      <c r="E61" s="8"/>
      <c r="F61" s="8"/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1"/>
      <c r="B62" s="8"/>
      <c r="C62" s="8"/>
      <c r="D62" s="8"/>
      <c r="E62" s="8"/>
      <c r="F62" s="8"/>
      <c r="G62" s="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1"/>
      <c r="B63" s="8"/>
      <c r="C63" s="8"/>
      <c r="D63" s="8"/>
      <c r="E63" s="8"/>
      <c r="F63" s="8"/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1"/>
      <c r="B64" s="8"/>
      <c r="C64" s="8"/>
      <c r="D64" s="8"/>
      <c r="E64" s="8"/>
      <c r="F64" s="8"/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1"/>
      <c r="B65" s="8"/>
      <c r="C65" s="8"/>
      <c r="D65" s="8"/>
      <c r="E65" s="8"/>
      <c r="F65" s="8"/>
      <c r="G65" s="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1"/>
      <c r="B66" s="8"/>
      <c r="C66" s="8"/>
      <c r="D66" s="8"/>
      <c r="E66" s="8"/>
      <c r="F66" s="8"/>
      <c r="G66" s="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1"/>
      <c r="B67" s="8"/>
      <c r="C67" s="8"/>
      <c r="D67" s="8"/>
      <c r="E67" s="8"/>
      <c r="F67" s="8"/>
      <c r="G67" s="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1"/>
      <c r="B68" s="8"/>
      <c r="C68" s="8"/>
      <c r="D68" s="8"/>
      <c r="E68" s="8"/>
      <c r="F68" s="8"/>
      <c r="G68" s="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1"/>
      <c r="B69" s="8"/>
      <c r="C69" s="8"/>
      <c r="D69" s="8"/>
      <c r="E69" s="8"/>
      <c r="F69" s="8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1"/>
      <c r="B70" s="8"/>
      <c r="C70" s="8"/>
      <c r="D70" s="8"/>
      <c r="E70" s="8"/>
      <c r="F70" s="8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1"/>
      <c r="B71" s="8"/>
      <c r="C71" s="8"/>
      <c r="D71" s="8"/>
      <c r="E71" s="8"/>
      <c r="F71" s="8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1"/>
      <c r="B72" s="8"/>
      <c r="C72" s="8"/>
      <c r="D72" s="8"/>
      <c r="E72" s="8"/>
      <c r="F72" s="8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1"/>
      <c r="B73" s="8"/>
      <c r="C73" s="8"/>
      <c r="D73" s="8"/>
      <c r="E73" s="8"/>
      <c r="F73" s="8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1"/>
      <c r="B74" s="8"/>
      <c r="C74" s="8"/>
      <c r="D74" s="8"/>
      <c r="E74" s="8"/>
      <c r="F74" s="8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1"/>
      <c r="B75" s="8"/>
      <c r="C75" s="8"/>
      <c r="D75" s="8"/>
      <c r="E75" s="8"/>
      <c r="F75" s="8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1"/>
      <c r="B76" s="8"/>
      <c r="C76" s="8"/>
      <c r="D76" s="8"/>
      <c r="E76" s="8"/>
      <c r="F76" s="8"/>
      <c r="G76" s="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1"/>
      <c r="B77" s="8"/>
      <c r="C77" s="8"/>
      <c r="D77" s="8"/>
      <c r="E77" s="8"/>
      <c r="F77" s="8"/>
      <c r="G77" s="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1"/>
      <c r="B78" s="8"/>
      <c r="C78" s="8"/>
      <c r="D78" s="8"/>
      <c r="E78" s="8"/>
      <c r="F78" s="8"/>
      <c r="G78" s="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1"/>
      <c r="B79" s="8"/>
      <c r="C79" s="8"/>
      <c r="D79" s="8"/>
      <c r="E79" s="8"/>
      <c r="F79" s="8"/>
      <c r="G79" s="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1"/>
      <c r="B80" s="8"/>
      <c r="C80" s="8"/>
      <c r="D80" s="8"/>
      <c r="E80" s="8"/>
      <c r="F80" s="8"/>
      <c r="G80" s="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1"/>
      <c r="B81" s="8"/>
      <c r="C81" s="8"/>
      <c r="D81" s="8"/>
      <c r="E81" s="8"/>
      <c r="F81" s="8"/>
      <c r="G81" s="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1"/>
      <c r="B82" s="8"/>
      <c r="C82" s="8"/>
      <c r="D82" s="8"/>
      <c r="E82" s="8"/>
      <c r="F82" s="8"/>
      <c r="G82" s="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1"/>
      <c r="B83" s="8"/>
      <c r="C83" s="8"/>
      <c r="D83" s="8"/>
      <c r="E83" s="8"/>
      <c r="F83" s="8"/>
      <c r="G83" s="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1"/>
      <c r="B84" s="8"/>
      <c r="C84" s="8"/>
      <c r="D84" s="8"/>
      <c r="E84" s="8"/>
      <c r="F84" s="8"/>
      <c r="G84" s="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1"/>
      <c r="B85" s="8"/>
      <c r="C85" s="8"/>
      <c r="D85" s="8"/>
      <c r="E85" s="8"/>
      <c r="F85" s="8"/>
      <c r="G85" s="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1"/>
      <c r="B86" s="8"/>
      <c r="C86" s="8"/>
      <c r="D86" s="8"/>
      <c r="E86" s="8"/>
      <c r="F86" s="8"/>
      <c r="G86" s="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1"/>
      <c r="B87" s="8"/>
      <c r="C87" s="8"/>
      <c r="D87" s="8"/>
      <c r="E87" s="8"/>
      <c r="F87" s="8"/>
      <c r="G87" s="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1"/>
      <c r="B88" s="8"/>
      <c r="C88" s="8"/>
      <c r="D88" s="8"/>
      <c r="E88" s="8"/>
      <c r="F88" s="8"/>
      <c r="G88" s="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1"/>
      <c r="B89" s="8"/>
      <c r="C89" s="8"/>
      <c r="D89" s="8"/>
      <c r="E89" s="8"/>
      <c r="F89" s="8"/>
      <c r="G89" s="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1"/>
      <c r="B90" s="8"/>
      <c r="C90" s="8"/>
      <c r="D90" s="8"/>
      <c r="E90" s="8"/>
      <c r="F90" s="8"/>
      <c r="G90" s="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1"/>
      <c r="B91" s="8"/>
      <c r="C91" s="8"/>
      <c r="D91" s="8"/>
      <c r="E91" s="8"/>
      <c r="F91" s="8"/>
      <c r="G91" s="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1"/>
      <c r="B92" s="8"/>
      <c r="C92" s="8"/>
      <c r="D92" s="8"/>
      <c r="E92" s="8"/>
      <c r="F92" s="8"/>
      <c r="G92" s="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1"/>
      <c r="B93" s="8"/>
      <c r="C93" s="8"/>
      <c r="D93" s="8"/>
      <c r="E93" s="8"/>
      <c r="F93" s="8"/>
      <c r="G93" s="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1"/>
      <c r="B94" s="8"/>
      <c r="C94" s="8"/>
      <c r="D94" s="8"/>
      <c r="E94" s="8"/>
      <c r="F94" s="8"/>
      <c r="G94" s="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1"/>
      <c r="B95" s="8"/>
      <c r="C95" s="8"/>
      <c r="D95" s="8"/>
      <c r="E95" s="8"/>
      <c r="F95" s="8"/>
      <c r="G95" s="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1"/>
      <c r="B96" s="8"/>
      <c r="C96" s="8"/>
      <c r="D96" s="8"/>
      <c r="E96" s="8"/>
      <c r="F96" s="8"/>
      <c r="G96" s="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1"/>
      <c r="B97" s="8"/>
      <c r="C97" s="8"/>
      <c r="D97" s="8"/>
      <c r="E97" s="8"/>
      <c r="F97" s="8"/>
      <c r="G97" s="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1"/>
      <c r="B98" s="8"/>
      <c r="C98" s="8"/>
      <c r="D98" s="8"/>
      <c r="E98" s="8"/>
      <c r="F98" s="8"/>
      <c r="G98" s="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1"/>
      <c r="B99" s="8"/>
      <c r="C99" s="8"/>
      <c r="D99" s="8"/>
      <c r="E99" s="8"/>
      <c r="F99" s="8"/>
      <c r="G99" s="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1"/>
      <c r="B100" s="8"/>
      <c r="C100" s="8"/>
      <c r="D100" s="8"/>
      <c r="E100" s="8"/>
      <c r="F100" s="8"/>
      <c r="G100" s="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1"/>
      <c r="B101" s="8"/>
      <c r="C101" s="8"/>
      <c r="D101" s="8"/>
      <c r="E101" s="8"/>
      <c r="F101" s="8"/>
      <c r="G101" s="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1"/>
      <c r="B102" s="8"/>
      <c r="C102" s="8"/>
      <c r="D102" s="8"/>
      <c r="E102" s="8"/>
      <c r="F102" s="8"/>
      <c r="G102" s="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1"/>
      <c r="B103" s="8"/>
      <c r="C103" s="8"/>
      <c r="D103" s="8"/>
      <c r="E103" s="8"/>
      <c r="F103" s="8"/>
      <c r="G103" s="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1"/>
      <c r="B104" s="8"/>
      <c r="C104" s="8"/>
      <c r="D104" s="8"/>
      <c r="E104" s="8"/>
      <c r="F104" s="8"/>
      <c r="G104" s="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1"/>
      <c r="B105" s="8"/>
      <c r="C105" s="8"/>
      <c r="D105" s="8"/>
      <c r="E105" s="8"/>
      <c r="F105" s="8"/>
      <c r="G105" s="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1"/>
      <c r="B106" s="8"/>
      <c r="C106" s="8"/>
      <c r="D106" s="8"/>
      <c r="E106" s="8"/>
      <c r="F106" s="8"/>
      <c r="G106" s="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1"/>
      <c r="B107" s="8"/>
      <c r="C107" s="8"/>
      <c r="D107" s="8"/>
      <c r="E107" s="8"/>
      <c r="F107" s="8"/>
      <c r="G107" s="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1"/>
      <c r="B108" s="8"/>
      <c r="C108" s="8"/>
      <c r="D108" s="8"/>
      <c r="E108" s="8"/>
      <c r="F108" s="8"/>
      <c r="G108" s="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1"/>
      <c r="B109" s="8"/>
      <c r="C109" s="8"/>
      <c r="D109" s="8"/>
      <c r="E109" s="8"/>
      <c r="F109" s="8"/>
      <c r="G109" s="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1"/>
      <c r="B110" s="8"/>
      <c r="C110" s="8"/>
      <c r="D110" s="8"/>
      <c r="E110" s="8"/>
      <c r="F110" s="8"/>
      <c r="G110" s="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1"/>
      <c r="B111" s="8"/>
      <c r="C111" s="8"/>
      <c r="D111" s="8"/>
      <c r="E111" s="8"/>
      <c r="F111" s="8"/>
      <c r="G111" s="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1"/>
      <c r="B112" s="8"/>
      <c r="C112" s="8"/>
      <c r="D112" s="8"/>
      <c r="E112" s="8"/>
      <c r="F112" s="8"/>
      <c r="G112" s="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1"/>
      <c r="B113" s="8"/>
      <c r="C113" s="8"/>
      <c r="D113" s="8"/>
      <c r="E113" s="8"/>
      <c r="F113" s="8"/>
      <c r="G113" s="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1"/>
      <c r="B114" s="8"/>
      <c r="C114" s="8"/>
      <c r="D114" s="8"/>
      <c r="E114" s="8"/>
      <c r="F114" s="8"/>
      <c r="G114" s="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1"/>
      <c r="B115" s="8"/>
      <c r="C115" s="8"/>
      <c r="D115" s="8"/>
      <c r="E115" s="8"/>
      <c r="F115" s="8"/>
      <c r="G115" s="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1"/>
      <c r="B116" s="8"/>
      <c r="C116" s="8"/>
      <c r="D116" s="8"/>
      <c r="E116" s="8"/>
      <c r="F116" s="8"/>
      <c r="G116" s="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1"/>
      <c r="B117" s="8"/>
      <c r="C117" s="8"/>
      <c r="D117" s="8"/>
      <c r="E117" s="8"/>
      <c r="F117" s="8"/>
      <c r="G117" s="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1"/>
      <c r="B118" s="8"/>
      <c r="C118" s="8"/>
      <c r="D118" s="8"/>
      <c r="E118" s="8"/>
      <c r="F118" s="8"/>
      <c r="G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1"/>
      <c r="B119" s="8"/>
      <c r="C119" s="8"/>
      <c r="D119" s="8"/>
      <c r="E119" s="8"/>
      <c r="F119" s="8"/>
      <c r="G119" s="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1"/>
      <c r="B120" s="8"/>
      <c r="C120" s="8"/>
      <c r="D120" s="8"/>
      <c r="E120" s="8"/>
      <c r="F120" s="8"/>
      <c r="G120" s="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1"/>
      <c r="B121" s="8"/>
      <c r="C121" s="8"/>
      <c r="D121" s="8"/>
      <c r="E121" s="8"/>
      <c r="F121" s="8"/>
      <c r="G121" s="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1"/>
      <c r="B122" s="8"/>
      <c r="C122" s="8"/>
      <c r="D122" s="8"/>
      <c r="E122" s="8"/>
      <c r="F122" s="8"/>
      <c r="G122" s="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1"/>
      <c r="B123" s="8"/>
      <c r="C123" s="8"/>
      <c r="D123" s="8"/>
      <c r="E123" s="8"/>
      <c r="F123" s="8"/>
      <c r="G123" s="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1"/>
      <c r="B124" s="8"/>
      <c r="C124" s="8"/>
      <c r="D124" s="8"/>
      <c r="E124" s="8"/>
      <c r="F124" s="8"/>
      <c r="G124" s="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1"/>
      <c r="B125" s="8"/>
      <c r="C125" s="8"/>
      <c r="D125" s="8"/>
      <c r="E125" s="8"/>
      <c r="F125" s="8"/>
      <c r="G125" s="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1"/>
      <c r="B126" s="8"/>
      <c r="C126" s="8"/>
      <c r="D126" s="8"/>
      <c r="E126" s="8"/>
      <c r="F126" s="8"/>
      <c r="G126" s="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1"/>
      <c r="B127" s="8"/>
      <c r="C127" s="8"/>
      <c r="D127" s="8"/>
      <c r="E127" s="8"/>
      <c r="F127" s="8"/>
      <c r="G127" s="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1"/>
      <c r="B128" s="8"/>
      <c r="C128" s="8"/>
      <c r="D128" s="8"/>
      <c r="E128" s="8"/>
      <c r="F128" s="8"/>
      <c r="G128" s="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1"/>
      <c r="B129" s="8"/>
      <c r="C129" s="8"/>
      <c r="D129" s="8"/>
      <c r="E129" s="8"/>
      <c r="F129" s="8"/>
      <c r="G129" s="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1"/>
      <c r="B130" s="8"/>
      <c r="C130" s="8"/>
      <c r="D130" s="8"/>
      <c r="E130" s="8"/>
      <c r="F130" s="8"/>
      <c r="G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1"/>
      <c r="B131" s="8"/>
      <c r="C131" s="8"/>
      <c r="D131" s="8"/>
      <c r="E131" s="8"/>
      <c r="F131" s="8"/>
      <c r="G131" s="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1"/>
      <c r="B132" s="8"/>
      <c r="C132" s="8"/>
      <c r="D132" s="8"/>
      <c r="E132" s="8"/>
      <c r="F132" s="8"/>
      <c r="G132" s="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1"/>
      <c r="B133" s="8"/>
      <c r="C133" s="8"/>
      <c r="D133" s="8"/>
      <c r="E133" s="8"/>
      <c r="F133" s="8"/>
      <c r="G133" s="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1"/>
      <c r="B134" s="8"/>
      <c r="C134" s="8"/>
      <c r="D134" s="8"/>
      <c r="E134" s="8"/>
      <c r="F134" s="8"/>
      <c r="G134" s="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1"/>
      <c r="B135" s="8"/>
      <c r="C135" s="8"/>
      <c r="D135" s="8"/>
      <c r="E135" s="8"/>
      <c r="F135" s="8"/>
      <c r="G135" s="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1"/>
      <c r="B136" s="8"/>
      <c r="C136" s="8"/>
      <c r="D136" s="8"/>
      <c r="E136" s="8"/>
      <c r="F136" s="8"/>
      <c r="G136" s="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1"/>
      <c r="B137" s="8"/>
      <c r="C137" s="8"/>
      <c r="D137" s="8"/>
      <c r="E137" s="8"/>
      <c r="F137" s="8"/>
      <c r="G137" s="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1"/>
      <c r="B138" s="8"/>
      <c r="C138" s="8"/>
      <c r="D138" s="8"/>
      <c r="E138" s="8"/>
      <c r="F138" s="8"/>
      <c r="G138" s="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1"/>
      <c r="B139" s="8"/>
      <c r="C139" s="8"/>
      <c r="D139" s="8"/>
      <c r="E139" s="8"/>
      <c r="F139" s="8"/>
      <c r="G139" s="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1"/>
      <c r="B140" s="8"/>
      <c r="C140" s="8"/>
      <c r="D140" s="8"/>
      <c r="E140" s="8"/>
      <c r="F140" s="8"/>
      <c r="G140" s="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1"/>
      <c r="B141" s="8"/>
      <c r="C141" s="8"/>
      <c r="D141" s="8"/>
      <c r="E141" s="8"/>
      <c r="F141" s="8"/>
      <c r="G141" s="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1"/>
      <c r="B142" s="8"/>
      <c r="C142" s="8"/>
      <c r="D142" s="8"/>
      <c r="E142" s="8"/>
      <c r="F142" s="8"/>
      <c r="G142" s="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1"/>
      <c r="B143" s="8"/>
      <c r="C143" s="8"/>
      <c r="D143" s="8"/>
      <c r="E143" s="8"/>
      <c r="F143" s="8"/>
      <c r="G143" s="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1"/>
      <c r="B144" s="8"/>
      <c r="C144" s="8"/>
      <c r="D144" s="8"/>
      <c r="E144" s="8"/>
      <c r="F144" s="8"/>
      <c r="G144" s="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1"/>
      <c r="B145" s="8"/>
      <c r="C145" s="8"/>
      <c r="D145" s="8"/>
      <c r="E145" s="8"/>
      <c r="F145" s="8"/>
      <c r="G145" s="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1"/>
      <c r="B146" s="8"/>
      <c r="C146" s="8"/>
      <c r="D146" s="8"/>
      <c r="E146" s="8"/>
      <c r="F146" s="8"/>
      <c r="G146" s="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1"/>
      <c r="B147" s="8"/>
      <c r="C147" s="8"/>
      <c r="D147" s="8"/>
      <c r="E147" s="8"/>
      <c r="F147" s="8"/>
      <c r="G147" s="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1"/>
      <c r="B148" s="8"/>
      <c r="C148" s="8"/>
      <c r="D148" s="8"/>
      <c r="E148" s="8"/>
      <c r="F148" s="8"/>
      <c r="G148" s="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1"/>
      <c r="B149" s="8"/>
      <c r="C149" s="8"/>
      <c r="D149" s="8"/>
      <c r="E149" s="8"/>
      <c r="F149" s="8"/>
      <c r="G149" s="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1"/>
      <c r="B150" s="8"/>
      <c r="C150" s="8"/>
      <c r="D150" s="8"/>
      <c r="E150" s="8"/>
      <c r="F150" s="8"/>
      <c r="G150" s="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1"/>
      <c r="B151" s="8"/>
      <c r="C151" s="8"/>
      <c r="D151" s="8"/>
      <c r="E151" s="8"/>
      <c r="F151" s="8"/>
      <c r="G151" s="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1"/>
      <c r="B152" s="8"/>
      <c r="C152" s="8"/>
      <c r="D152" s="8"/>
      <c r="E152" s="8"/>
      <c r="F152" s="8"/>
      <c r="G152" s="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1"/>
      <c r="B153" s="8"/>
      <c r="C153" s="8"/>
      <c r="D153" s="8"/>
      <c r="E153" s="8"/>
      <c r="F153" s="8"/>
      <c r="G153" s="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1"/>
      <c r="B154" s="8"/>
      <c r="C154" s="8"/>
      <c r="D154" s="8"/>
      <c r="E154" s="8"/>
      <c r="F154" s="8"/>
      <c r="G154" s="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"/>
      <c r="B155" s="8"/>
      <c r="C155" s="8"/>
      <c r="D155" s="8"/>
      <c r="E155" s="8"/>
      <c r="F155" s="8"/>
      <c r="G155" s="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1"/>
      <c r="B156" s="8"/>
      <c r="C156" s="8"/>
      <c r="D156" s="8"/>
      <c r="E156" s="8"/>
      <c r="F156" s="8"/>
      <c r="G156" s="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"/>
      <c r="B157" s="8"/>
      <c r="C157" s="8"/>
      <c r="D157" s="8"/>
      <c r="E157" s="8"/>
      <c r="F157" s="8"/>
      <c r="G157" s="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1"/>
      <c r="B158" s="8"/>
      <c r="C158" s="8"/>
      <c r="D158" s="8"/>
      <c r="E158" s="8"/>
      <c r="F158" s="8"/>
      <c r="G158" s="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1"/>
      <c r="B159" s="8"/>
      <c r="C159" s="8"/>
      <c r="D159" s="8"/>
      <c r="E159" s="8"/>
      <c r="F159" s="8"/>
      <c r="G159" s="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1"/>
      <c r="B160" s="8"/>
      <c r="C160" s="8"/>
      <c r="D160" s="8"/>
      <c r="E160" s="8"/>
      <c r="F160" s="8"/>
      <c r="G160" s="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1"/>
      <c r="B161" s="8"/>
      <c r="C161" s="8"/>
      <c r="D161" s="8"/>
      <c r="E161" s="8"/>
      <c r="F161" s="8"/>
      <c r="G161" s="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1"/>
      <c r="B162" s="8"/>
      <c r="C162" s="8"/>
      <c r="D162" s="8"/>
      <c r="E162" s="8"/>
      <c r="F162" s="8"/>
      <c r="G162" s="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1"/>
      <c r="B163" s="8"/>
      <c r="C163" s="8"/>
      <c r="D163" s="8"/>
      <c r="E163" s="8"/>
      <c r="F163" s="8"/>
      <c r="G163" s="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"/>
      <c r="B164" s="8"/>
      <c r="C164" s="8"/>
      <c r="D164" s="8"/>
      <c r="E164" s="8"/>
      <c r="F164" s="8"/>
      <c r="G164" s="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1"/>
      <c r="B165" s="8"/>
      <c r="C165" s="8"/>
      <c r="D165" s="8"/>
      <c r="E165" s="8"/>
      <c r="F165" s="8"/>
      <c r="G165" s="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"/>
      <c r="B166" s="8"/>
      <c r="C166" s="8"/>
      <c r="D166" s="8"/>
      <c r="E166" s="8"/>
      <c r="F166" s="8"/>
      <c r="G166" s="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1"/>
      <c r="B167" s="8"/>
      <c r="C167" s="8"/>
      <c r="D167" s="8"/>
      <c r="E167" s="8"/>
      <c r="F167" s="8"/>
      <c r="G167" s="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"/>
      <c r="B168" s="8"/>
      <c r="C168" s="8"/>
      <c r="D168" s="8"/>
      <c r="E168" s="8"/>
      <c r="F168" s="8"/>
      <c r="G168" s="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1"/>
      <c r="B169" s="8"/>
      <c r="C169" s="8"/>
      <c r="D169" s="8"/>
      <c r="E169" s="8"/>
      <c r="F169" s="8"/>
      <c r="G169" s="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1"/>
      <c r="B170" s="8"/>
      <c r="C170" s="8"/>
      <c r="D170" s="8"/>
      <c r="E170" s="8"/>
      <c r="F170" s="8"/>
      <c r="G170" s="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1"/>
      <c r="B171" s="8"/>
      <c r="C171" s="8"/>
      <c r="D171" s="8"/>
      <c r="E171" s="8"/>
      <c r="F171" s="8"/>
      <c r="G171" s="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1"/>
      <c r="B172" s="8"/>
      <c r="C172" s="8"/>
      <c r="D172" s="8"/>
      <c r="E172" s="8"/>
      <c r="F172" s="8"/>
      <c r="G172" s="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1"/>
      <c r="B173" s="8"/>
      <c r="C173" s="8"/>
      <c r="D173" s="8"/>
      <c r="E173" s="8"/>
      <c r="F173" s="8"/>
      <c r="G173" s="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1"/>
      <c r="B174" s="8"/>
      <c r="C174" s="8"/>
      <c r="D174" s="8"/>
      <c r="E174" s="8"/>
      <c r="F174" s="8"/>
      <c r="G174" s="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1"/>
      <c r="B175" s="8"/>
      <c r="C175" s="8"/>
      <c r="D175" s="8"/>
      <c r="E175" s="8"/>
      <c r="F175" s="8"/>
      <c r="G175" s="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1"/>
      <c r="B176" s="8"/>
      <c r="C176" s="8"/>
      <c r="D176" s="8"/>
      <c r="E176" s="8"/>
      <c r="F176" s="8"/>
      <c r="G176" s="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"/>
      <c r="B177" s="8"/>
      <c r="C177" s="8"/>
      <c r="D177" s="8"/>
      <c r="E177" s="8"/>
      <c r="F177" s="8"/>
      <c r="G177" s="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1"/>
      <c r="B178" s="8"/>
      <c r="C178" s="8"/>
      <c r="D178" s="8"/>
      <c r="E178" s="8"/>
      <c r="F178" s="8"/>
      <c r="G178" s="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1"/>
      <c r="B179" s="8"/>
      <c r="C179" s="8"/>
      <c r="D179" s="8"/>
      <c r="E179" s="8"/>
      <c r="F179" s="8"/>
      <c r="G179" s="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1"/>
      <c r="B180" s="8"/>
      <c r="C180" s="8"/>
      <c r="D180" s="8"/>
      <c r="E180" s="8"/>
      <c r="F180" s="8"/>
      <c r="G180" s="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1"/>
      <c r="B181" s="8"/>
      <c r="C181" s="8"/>
      <c r="D181" s="8"/>
      <c r="E181" s="8"/>
      <c r="F181" s="8"/>
      <c r="G181" s="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1"/>
      <c r="B182" s="8"/>
      <c r="C182" s="8"/>
      <c r="D182" s="8"/>
      <c r="E182" s="8"/>
      <c r="F182" s="8"/>
      <c r="G182" s="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1"/>
      <c r="B183" s="8"/>
      <c r="C183" s="8"/>
      <c r="D183" s="8"/>
      <c r="E183" s="8"/>
      <c r="F183" s="8"/>
      <c r="G183" s="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1"/>
      <c r="B184" s="8"/>
      <c r="C184" s="8"/>
      <c r="D184" s="8"/>
      <c r="E184" s="8"/>
      <c r="F184" s="8"/>
      <c r="G184" s="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1"/>
      <c r="B185" s="8"/>
      <c r="C185" s="8"/>
      <c r="D185" s="8"/>
      <c r="E185" s="8"/>
      <c r="F185" s="8"/>
      <c r="G185" s="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1"/>
      <c r="B186" s="8"/>
      <c r="C186" s="8"/>
      <c r="D186" s="8"/>
      <c r="E186" s="8"/>
      <c r="F186" s="8"/>
      <c r="G186" s="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1"/>
      <c r="B187" s="8"/>
      <c r="C187" s="8"/>
      <c r="D187" s="8"/>
      <c r="E187" s="8"/>
      <c r="F187" s="8"/>
      <c r="G187" s="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1"/>
      <c r="B188" s="8"/>
      <c r="C188" s="8"/>
      <c r="D188" s="8"/>
      <c r="E188" s="8"/>
      <c r="F188" s="8"/>
      <c r="G188" s="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1"/>
      <c r="B189" s="8"/>
      <c r="C189" s="8"/>
      <c r="D189" s="8"/>
      <c r="E189" s="8"/>
      <c r="F189" s="8"/>
      <c r="G189" s="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1"/>
      <c r="B190" s="8"/>
      <c r="C190" s="8"/>
      <c r="D190" s="8"/>
      <c r="E190" s="8"/>
      <c r="F190" s="8"/>
      <c r="G190" s="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1"/>
      <c r="B191" s="8"/>
      <c r="C191" s="8"/>
      <c r="D191" s="8"/>
      <c r="E191" s="8"/>
      <c r="F191" s="8"/>
      <c r="G191" s="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1"/>
      <c r="B192" s="8"/>
      <c r="C192" s="8"/>
      <c r="D192" s="8"/>
      <c r="E192" s="8"/>
      <c r="F192" s="8"/>
      <c r="G192" s="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1"/>
      <c r="B193" s="8"/>
      <c r="C193" s="8"/>
      <c r="D193" s="8"/>
      <c r="E193" s="8"/>
      <c r="F193" s="8"/>
      <c r="G193" s="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1"/>
      <c r="B194" s="8"/>
      <c r="C194" s="8"/>
      <c r="D194" s="8"/>
      <c r="E194" s="8"/>
      <c r="F194" s="8"/>
      <c r="G194" s="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1"/>
      <c r="B195" s="8"/>
      <c r="C195" s="8"/>
      <c r="D195" s="8"/>
      <c r="E195" s="8"/>
      <c r="F195" s="8"/>
      <c r="G195" s="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1"/>
      <c r="B196" s="8"/>
      <c r="C196" s="8"/>
      <c r="D196" s="8"/>
      <c r="E196" s="8"/>
      <c r="F196" s="8"/>
      <c r="G196" s="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1"/>
      <c r="B197" s="8"/>
      <c r="C197" s="8"/>
      <c r="D197" s="8"/>
      <c r="E197" s="8"/>
      <c r="F197" s="8"/>
      <c r="G197" s="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1"/>
      <c r="B198" s="8"/>
      <c r="C198" s="8"/>
      <c r="D198" s="8"/>
      <c r="E198" s="8"/>
      <c r="F198" s="8"/>
      <c r="G198" s="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1"/>
      <c r="B199" s="8"/>
      <c r="C199" s="8"/>
      <c r="D199" s="8"/>
      <c r="E199" s="8"/>
      <c r="F199" s="8"/>
      <c r="G199" s="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1"/>
      <c r="B200" s="8"/>
      <c r="C200" s="8"/>
      <c r="D200" s="8"/>
      <c r="E200" s="8"/>
      <c r="F200" s="8"/>
      <c r="G200" s="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1"/>
      <c r="B201" s="8"/>
      <c r="C201" s="8"/>
      <c r="D201" s="8"/>
      <c r="E201" s="8"/>
      <c r="F201" s="8"/>
      <c r="G201" s="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1"/>
      <c r="B202" s="8"/>
      <c r="C202" s="8"/>
      <c r="D202" s="8"/>
      <c r="E202" s="8"/>
      <c r="F202" s="8"/>
      <c r="G202" s="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1"/>
      <c r="B203" s="8"/>
      <c r="C203" s="8"/>
      <c r="D203" s="8"/>
      <c r="E203" s="8"/>
      <c r="F203" s="8"/>
      <c r="G203" s="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1"/>
      <c r="B204" s="8"/>
      <c r="C204" s="8"/>
      <c r="D204" s="8"/>
      <c r="E204" s="8"/>
      <c r="F204" s="8"/>
      <c r="G204" s="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1"/>
      <c r="B205" s="8"/>
      <c r="C205" s="8"/>
      <c r="D205" s="8"/>
      <c r="E205" s="8"/>
      <c r="F205" s="8"/>
      <c r="G205" s="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1"/>
      <c r="B206" s="8"/>
      <c r="C206" s="8"/>
      <c r="D206" s="8"/>
      <c r="E206" s="8"/>
      <c r="F206" s="8"/>
      <c r="G206" s="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1"/>
      <c r="B207" s="8"/>
      <c r="C207" s="8"/>
      <c r="D207" s="8"/>
      <c r="E207" s="8"/>
      <c r="F207" s="8"/>
      <c r="G207" s="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1"/>
      <c r="B208" s="8"/>
      <c r="C208" s="8"/>
      <c r="D208" s="8"/>
      <c r="E208" s="8"/>
      <c r="F208" s="8"/>
      <c r="G208" s="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1"/>
      <c r="B209" s="8"/>
      <c r="C209" s="8"/>
      <c r="D209" s="8"/>
      <c r="E209" s="8"/>
      <c r="F209" s="8"/>
      <c r="G209" s="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1"/>
      <c r="B210" s="8"/>
      <c r="C210" s="8"/>
      <c r="D210" s="8"/>
      <c r="E210" s="8"/>
      <c r="F210" s="8"/>
      <c r="G210" s="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1"/>
      <c r="B211" s="8"/>
      <c r="C211" s="8"/>
      <c r="D211" s="8"/>
      <c r="E211" s="8"/>
      <c r="F211" s="8"/>
      <c r="G211" s="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1"/>
      <c r="B212" s="8"/>
      <c r="C212" s="8"/>
      <c r="D212" s="8"/>
      <c r="E212" s="8"/>
      <c r="F212" s="8"/>
      <c r="G212" s="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1"/>
      <c r="B213" s="8"/>
      <c r="C213" s="8"/>
      <c r="D213" s="8"/>
      <c r="E213" s="8"/>
      <c r="F213" s="8"/>
      <c r="G213" s="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1"/>
      <c r="B214" s="8"/>
      <c r="C214" s="8"/>
      <c r="D214" s="8"/>
      <c r="E214" s="8"/>
      <c r="F214" s="8"/>
      <c r="G214" s="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1"/>
      <c r="B215" s="8"/>
      <c r="C215" s="8"/>
      <c r="D215" s="8"/>
      <c r="E215" s="8"/>
      <c r="F215" s="8"/>
      <c r="G215" s="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1"/>
      <c r="B216" s="8"/>
      <c r="C216" s="8"/>
      <c r="D216" s="8"/>
      <c r="E216" s="8"/>
      <c r="F216" s="8"/>
      <c r="G216" s="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1"/>
      <c r="B217" s="8"/>
      <c r="C217" s="8"/>
      <c r="D217" s="8"/>
      <c r="E217" s="8"/>
      <c r="F217" s="8"/>
      <c r="G217" s="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1"/>
      <c r="B218" s="8"/>
      <c r="C218" s="8"/>
      <c r="D218" s="8"/>
      <c r="E218" s="8"/>
      <c r="F218" s="8"/>
      <c r="G218" s="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1"/>
      <c r="B219" s="8"/>
      <c r="C219" s="8"/>
      <c r="D219" s="8"/>
      <c r="E219" s="8"/>
      <c r="F219" s="8"/>
      <c r="G219" s="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1"/>
      <c r="B220" s="8"/>
      <c r="C220" s="8"/>
      <c r="D220" s="8"/>
      <c r="E220" s="8"/>
      <c r="F220" s="8"/>
      <c r="G220" s="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1"/>
      <c r="B221" s="8"/>
      <c r="C221" s="8"/>
      <c r="D221" s="8"/>
      <c r="E221" s="8"/>
      <c r="F221" s="8"/>
      <c r="G221" s="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1"/>
      <c r="B222" s="8"/>
      <c r="C222" s="8"/>
      <c r="D222" s="8"/>
      <c r="E222" s="8"/>
      <c r="F222" s="8"/>
      <c r="G222" s="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1"/>
      <c r="B223" s="8"/>
      <c r="C223" s="8"/>
      <c r="D223" s="8"/>
      <c r="E223" s="8"/>
      <c r="F223" s="8"/>
      <c r="G223" s="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1"/>
      <c r="B224" s="8"/>
      <c r="C224" s="8"/>
      <c r="D224" s="8"/>
      <c r="E224" s="8"/>
      <c r="F224" s="8"/>
      <c r="G224" s="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1"/>
      <c r="B225" s="8"/>
      <c r="C225" s="8"/>
      <c r="D225" s="8"/>
      <c r="E225" s="8"/>
      <c r="F225" s="8"/>
      <c r="G225" s="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1"/>
      <c r="B226" s="8"/>
      <c r="C226" s="8"/>
      <c r="D226" s="8"/>
      <c r="E226" s="8"/>
      <c r="F226" s="8"/>
      <c r="G226" s="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1"/>
      <c r="B227" s="8"/>
      <c r="C227" s="8"/>
      <c r="D227" s="8"/>
      <c r="E227" s="8"/>
      <c r="F227" s="8"/>
      <c r="G227" s="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1"/>
      <c r="B228" s="8"/>
      <c r="C228" s="8"/>
      <c r="D228" s="8"/>
      <c r="E228" s="8"/>
      <c r="F228" s="8"/>
      <c r="G228" s="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1"/>
      <c r="B229" s="8"/>
      <c r="C229" s="8"/>
      <c r="D229" s="8"/>
      <c r="E229" s="8"/>
      <c r="F229" s="8"/>
      <c r="G229" s="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1"/>
      <c r="B230" s="8"/>
      <c r="C230" s="8"/>
      <c r="D230" s="8"/>
      <c r="E230" s="8"/>
      <c r="F230" s="8"/>
      <c r="G230" s="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1"/>
      <c r="B231" s="8"/>
      <c r="C231" s="8"/>
      <c r="D231" s="8"/>
      <c r="E231" s="8"/>
      <c r="F231" s="8"/>
      <c r="G231" s="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1"/>
      <c r="B232" s="8"/>
      <c r="C232" s="8"/>
      <c r="D232" s="8"/>
      <c r="E232" s="8"/>
      <c r="F232" s="8"/>
      <c r="G232" s="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1"/>
      <c r="B233" s="8"/>
      <c r="C233" s="8"/>
      <c r="D233" s="8"/>
      <c r="E233" s="8"/>
      <c r="F233" s="8"/>
      <c r="G233" s="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1"/>
      <c r="B234" s="8"/>
      <c r="C234" s="8"/>
      <c r="D234" s="8"/>
      <c r="E234" s="8"/>
      <c r="F234" s="8"/>
      <c r="G234" s="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1"/>
      <c r="B235" s="8"/>
      <c r="C235" s="8"/>
      <c r="D235" s="8"/>
      <c r="E235" s="8"/>
      <c r="F235" s="8"/>
      <c r="G235" s="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1"/>
      <c r="B236" s="8"/>
      <c r="C236" s="8"/>
      <c r="D236" s="8"/>
      <c r="E236" s="8"/>
      <c r="F236" s="8"/>
      <c r="G236" s="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1"/>
      <c r="B237" s="8"/>
      <c r="C237" s="8"/>
      <c r="D237" s="8"/>
      <c r="E237" s="8"/>
      <c r="F237" s="8"/>
      <c r="G237" s="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1"/>
      <c r="B238" s="8"/>
      <c r="C238" s="8"/>
      <c r="D238" s="8"/>
      <c r="E238" s="8"/>
      <c r="F238" s="8"/>
      <c r="G238" s="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1"/>
      <c r="B239" s="8"/>
      <c r="C239" s="8"/>
      <c r="D239" s="8"/>
      <c r="E239" s="8"/>
      <c r="F239" s="8"/>
      <c r="G239" s="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1"/>
      <c r="B240" s="8"/>
      <c r="C240" s="8"/>
      <c r="D240" s="8"/>
      <c r="E240" s="8"/>
      <c r="F240" s="8"/>
      <c r="G240" s="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1"/>
      <c r="B241" s="8"/>
      <c r="C241" s="8"/>
      <c r="D241" s="8"/>
      <c r="E241" s="8"/>
      <c r="F241" s="8"/>
      <c r="G241" s="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1"/>
      <c r="B242" s="8"/>
      <c r="C242" s="8"/>
      <c r="D242" s="8"/>
      <c r="E242" s="8"/>
      <c r="F242" s="8"/>
      <c r="G242" s="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1"/>
      <c r="B243" s="8"/>
      <c r="C243" s="8"/>
      <c r="D243" s="8"/>
      <c r="E243" s="8"/>
      <c r="F243" s="8"/>
      <c r="G243" s="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1"/>
      <c r="B244" s="8"/>
      <c r="C244" s="8"/>
      <c r="D244" s="8"/>
      <c r="E244" s="8"/>
      <c r="F244" s="8"/>
      <c r="G244" s="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1"/>
      <c r="B245" s="8"/>
      <c r="C245" s="8"/>
      <c r="D245" s="8"/>
      <c r="E245" s="8"/>
      <c r="F245" s="8"/>
      <c r="G245" s="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1"/>
      <c r="B246" s="8"/>
      <c r="C246" s="8"/>
      <c r="D246" s="8"/>
      <c r="E246" s="8"/>
      <c r="F246" s="8"/>
      <c r="G246" s="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1"/>
      <c r="B247" s="8"/>
      <c r="C247" s="8"/>
      <c r="D247" s="8"/>
      <c r="E247" s="8"/>
      <c r="F247" s="8"/>
      <c r="G247" s="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1"/>
      <c r="B248" s="8"/>
      <c r="C248" s="8"/>
      <c r="D248" s="8"/>
      <c r="E248" s="8"/>
      <c r="F248" s="8"/>
      <c r="G248" s="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1"/>
      <c r="B249" s="8"/>
      <c r="C249" s="8"/>
      <c r="D249" s="8"/>
      <c r="E249" s="8"/>
      <c r="F249" s="8"/>
      <c r="G249" s="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1"/>
      <c r="B250" s="8"/>
      <c r="C250" s="8"/>
      <c r="D250" s="8"/>
      <c r="E250" s="8"/>
      <c r="F250" s="8"/>
      <c r="G250" s="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1"/>
      <c r="B251" s="8"/>
      <c r="C251" s="8"/>
      <c r="D251" s="8"/>
      <c r="E251" s="8"/>
      <c r="F251" s="8"/>
      <c r="G251" s="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1"/>
      <c r="B252" s="8"/>
      <c r="C252" s="8"/>
      <c r="D252" s="8"/>
      <c r="E252" s="8"/>
      <c r="F252" s="8"/>
      <c r="G252" s="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1"/>
      <c r="B253" s="8"/>
      <c r="C253" s="8"/>
      <c r="D253" s="8"/>
      <c r="E253" s="8"/>
      <c r="F253" s="8"/>
      <c r="G253" s="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1"/>
      <c r="B254" s="8"/>
      <c r="C254" s="8"/>
      <c r="D254" s="8"/>
      <c r="E254" s="8"/>
      <c r="F254" s="8"/>
      <c r="G254" s="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1"/>
      <c r="B255" s="8"/>
      <c r="C255" s="8"/>
      <c r="D255" s="8"/>
      <c r="E255" s="8"/>
      <c r="F255" s="8"/>
      <c r="G255" s="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1"/>
      <c r="B256" s="8"/>
      <c r="C256" s="8"/>
      <c r="D256" s="8"/>
      <c r="E256" s="8"/>
      <c r="F256" s="8"/>
      <c r="G256" s="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1"/>
      <c r="B257" s="8"/>
      <c r="C257" s="8"/>
      <c r="D257" s="8"/>
      <c r="E257" s="8"/>
      <c r="F257" s="8"/>
      <c r="G257" s="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1"/>
      <c r="B258" s="8"/>
      <c r="C258" s="8"/>
      <c r="D258" s="8"/>
      <c r="E258" s="8"/>
      <c r="F258" s="8"/>
      <c r="G258" s="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1"/>
      <c r="B259" s="8"/>
      <c r="C259" s="8"/>
      <c r="D259" s="8"/>
      <c r="E259" s="8"/>
      <c r="F259" s="8"/>
      <c r="G259" s="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1"/>
      <c r="B260" s="8"/>
      <c r="C260" s="8"/>
      <c r="D260" s="8"/>
      <c r="E260" s="8"/>
      <c r="F260" s="8"/>
      <c r="G260" s="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1"/>
      <c r="B261" s="8"/>
      <c r="C261" s="8"/>
      <c r="D261" s="8"/>
      <c r="E261" s="8"/>
      <c r="F261" s="8"/>
      <c r="G261" s="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1"/>
      <c r="B262" s="8"/>
      <c r="C262" s="8"/>
      <c r="D262" s="8"/>
      <c r="E262" s="8"/>
      <c r="F262" s="8"/>
      <c r="G262" s="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1"/>
      <c r="B263" s="8"/>
      <c r="C263" s="8"/>
      <c r="D263" s="8"/>
      <c r="E263" s="8"/>
      <c r="F263" s="8"/>
      <c r="G263" s="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1"/>
      <c r="B264" s="8"/>
      <c r="C264" s="8"/>
      <c r="D264" s="8"/>
      <c r="E264" s="8"/>
      <c r="F264" s="8"/>
      <c r="G264" s="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1"/>
      <c r="B265" s="8"/>
      <c r="C265" s="8"/>
      <c r="D265" s="8"/>
      <c r="E265" s="8"/>
      <c r="F265" s="8"/>
      <c r="G265" s="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1"/>
      <c r="B266" s="8"/>
      <c r="C266" s="8"/>
      <c r="D266" s="8"/>
      <c r="E266" s="8"/>
      <c r="F266" s="8"/>
      <c r="G266" s="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1"/>
      <c r="B267" s="8"/>
      <c r="C267" s="8"/>
      <c r="D267" s="8"/>
      <c r="E267" s="8"/>
      <c r="F267" s="8"/>
      <c r="G267" s="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1"/>
      <c r="B268" s="8"/>
      <c r="C268" s="8"/>
      <c r="D268" s="8"/>
      <c r="E268" s="8"/>
      <c r="F268" s="8"/>
      <c r="G268" s="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1"/>
      <c r="B269" s="8"/>
      <c r="C269" s="8"/>
      <c r="D269" s="8"/>
      <c r="E269" s="8"/>
      <c r="F269" s="8"/>
      <c r="G269" s="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1"/>
      <c r="B270" s="8"/>
      <c r="C270" s="8"/>
      <c r="D270" s="8"/>
      <c r="E270" s="8"/>
      <c r="F270" s="8"/>
      <c r="G270" s="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1"/>
      <c r="B271" s="8"/>
      <c r="C271" s="8"/>
      <c r="D271" s="8"/>
      <c r="E271" s="8"/>
      <c r="F271" s="8"/>
      <c r="G271" s="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1"/>
      <c r="B272" s="8"/>
      <c r="C272" s="8"/>
      <c r="D272" s="8"/>
      <c r="E272" s="8"/>
      <c r="F272" s="8"/>
      <c r="G272" s="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1"/>
      <c r="B273" s="8"/>
      <c r="C273" s="8"/>
      <c r="D273" s="8"/>
      <c r="E273" s="8"/>
      <c r="F273" s="8"/>
      <c r="G273" s="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1"/>
      <c r="B274" s="8"/>
      <c r="C274" s="8"/>
      <c r="D274" s="8"/>
      <c r="E274" s="8"/>
      <c r="F274" s="8"/>
      <c r="G274" s="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1"/>
      <c r="B275" s="8"/>
      <c r="C275" s="8"/>
      <c r="D275" s="8"/>
      <c r="E275" s="8"/>
      <c r="F275" s="8"/>
      <c r="G275" s="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1"/>
      <c r="B276" s="8"/>
      <c r="C276" s="8"/>
      <c r="D276" s="8"/>
      <c r="E276" s="8"/>
      <c r="F276" s="8"/>
      <c r="G276" s="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1"/>
      <c r="B277" s="8"/>
      <c r="C277" s="8"/>
      <c r="D277" s="8"/>
      <c r="E277" s="8"/>
      <c r="F277" s="8"/>
      <c r="G277" s="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1"/>
      <c r="B278" s="8"/>
      <c r="C278" s="8"/>
      <c r="D278" s="8"/>
      <c r="E278" s="8"/>
      <c r="F278" s="8"/>
      <c r="G278" s="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1"/>
      <c r="B279" s="8"/>
      <c r="C279" s="8"/>
      <c r="D279" s="8"/>
      <c r="E279" s="8"/>
      <c r="F279" s="8"/>
      <c r="G279" s="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1"/>
      <c r="B280" s="8"/>
      <c r="C280" s="8"/>
      <c r="D280" s="8"/>
      <c r="E280" s="8"/>
      <c r="F280" s="8"/>
      <c r="G280" s="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1"/>
      <c r="B281" s="8"/>
      <c r="C281" s="8"/>
      <c r="D281" s="8"/>
      <c r="E281" s="8"/>
      <c r="F281" s="8"/>
      <c r="G281" s="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1"/>
      <c r="B282" s="8"/>
      <c r="C282" s="8"/>
      <c r="D282" s="8"/>
      <c r="E282" s="8"/>
      <c r="F282" s="8"/>
      <c r="G282" s="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1"/>
      <c r="B283" s="8"/>
      <c r="C283" s="8"/>
      <c r="D283" s="8"/>
      <c r="E283" s="8"/>
      <c r="F283" s="8"/>
      <c r="G283" s="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1"/>
      <c r="B284" s="8"/>
      <c r="C284" s="8"/>
      <c r="D284" s="8"/>
      <c r="E284" s="8"/>
      <c r="F284" s="8"/>
      <c r="G284" s="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1"/>
      <c r="B285" s="8"/>
      <c r="C285" s="8"/>
      <c r="D285" s="8"/>
      <c r="E285" s="8"/>
      <c r="F285" s="8"/>
      <c r="G285" s="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1"/>
      <c r="B286" s="8"/>
      <c r="C286" s="8"/>
      <c r="D286" s="8"/>
      <c r="E286" s="8"/>
      <c r="F286" s="8"/>
      <c r="G286" s="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1"/>
      <c r="B287" s="8"/>
      <c r="C287" s="8"/>
      <c r="D287" s="8"/>
      <c r="E287" s="8"/>
      <c r="F287" s="8"/>
      <c r="G287" s="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1"/>
      <c r="B288" s="8"/>
      <c r="C288" s="8"/>
      <c r="D288" s="8"/>
      <c r="E288" s="8"/>
      <c r="F288" s="8"/>
      <c r="G288" s="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1"/>
      <c r="B289" s="8"/>
      <c r="C289" s="8"/>
      <c r="D289" s="8"/>
      <c r="E289" s="8"/>
      <c r="F289" s="8"/>
      <c r="G289" s="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1"/>
      <c r="B290" s="8"/>
      <c r="C290" s="8"/>
      <c r="D290" s="8"/>
      <c r="E290" s="8"/>
      <c r="F290" s="8"/>
      <c r="G290" s="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1"/>
      <c r="B291" s="8"/>
      <c r="C291" s="8"/>
      <c r="D291" s="8"/>
      <c r="E291" s="8"/>
      <c r="F291" s="8"/>
      <c r="G291" s="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1"/>
      <c r="B292" s="8"/>
      <c r="C292" s="8"/>
      <c r="D292" s="8"/>
      <c r="E292" s="8"/>
      <c r="F292" s="8"/>
      <c r="G292" s="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1"/>
      <c r="B293" s="8"/>
      <c r="C293" s="8"/>
      <c r="D293" s="8"/>
      <c r="E293" s="8"/>
      <c r="F293" s="8"/>
      <c r="G293" s="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1"/>
      <c r="B294" s="8"/>
      <c r="C294" s="8"/>
      <c r="D294" s="8"/>
      <c r="E294" s="8"/>
      <c r="F294" s="8"/>
      <c r="G294" s="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1"/>
      <c r="B295" s="8"/>
      <c r="C295" s="8"/>
      <c r="D295" s="8"/>
      <c r="E295" s="8"/>
      <c r="F295" s="8"/>
      <c r="G295" s="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1"/>
      <c r="B296" s="8"/>
      <c r="C296" s="8"/>
      <c r="D296" s="8"/>
      <c r="E296" s="8"/>
      <c r="F296" s="8"/>
      <c r="G296" s="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1"/>
      <c r="B297" s="8"/>
      <c r="C297" s="8"/>
      <c r="D297" s="8"/>
      <c r="E297" s="8"/>
      <c r="F297" s="8"/>
      <c r="G297" s="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1"/>
      <c r="B298" s="8"/>
      <c r="C298" s="8"/>
      <c r="D298" s="8"/>
      <c r="E298" s="8"/>
      <c r="F298" s="8"/>
      <c r="G298" s="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1"/>
      <c r="B299" s="8"/>
      <c r="C299" s="8"/>
      <c r="D299" s="8"/>
      <c r="E299" s="8"/>
      <c r="F299" s="8"/>
      <c r="G299" s="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1"/>
      <c r="B300" s="8"/>
      <c r="C300" s="8"/>
      <c r="D300" s="8"/>
      <c r="E300" s="8"/>
      <c r="F300" s="8"/>
      <c r="G300" s="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1"/>
      <c r="B301" s="8"/>
      <c r="C301" s="8"/>
      <c r="D301" s="8"/>
      <c r="E301" s="8"/>
      <c r="F301" s="8"/>
      <c r="G301" s="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1"/>
      <c r="B302" s="8"/>
      <c r="C302" s="8"/>
      <c r="D302" s="8"/>
      <c r="E302" s="8"/>
      <c r="F302" s="8"/>
      <c r="G302" s="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1"/>
      <c r="B303" s="8"/>
      <c r="C303" s="8"/>
      <c r="D303" s="8"/>
      <c r="E303" s="8"/>
      <c r="F303" s="8"/>
      <c r="G303" s="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1"/>
      <c r="B304" s="8"/>
      <c r="C304" s="8"/>
      <c r="D304" s="8"/>
      <c r="E304" s="8"/>
      <c r="F304" s="8"/>
      <c r="G304" s="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1"/>
      <c r="B305" s="8"/>
      <c r="C305" s="8"/>
      <c r="D305" s="8"/>
      <c r="E305" s="8"/>
      <c r="F305" s="8"/>
      <c r="G305" s="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1"/>
      <c r="B306" s="8"/>
      <c r="C306" s="8"/>
      <c r="D306" s="8"/>
      <c r="E306" s="8"/>
      <c r="F306" s="8"/>
      <c r="G306" s="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1"/>
      <c r="B307" s="8"/>
      <c r="C307" s="8"/>
      <c r="D307" s="8"/>
      <c r="E307" s="8"/>
      <c r="F307" s="8"/>
      <c r="G307" s="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1"/>
      <c r="B308" s="8"/>
      <c r="C308" s="8"/>
      <c r="D308" s="8"/>
      <c r="E308" s="8"/>
      <c r="F308" s="8"/>
      <c r="G308" s="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1"/>
      <c r="B309" s="8"/>
      <c r="C309" s="8"/>
      <c r="D309" s="8"/>
      <c r="E309" s="8"/>
      <c r="F309" s="8"/>
      <c r="G309" s="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1"/>
      <c r="B310" s="8"/>
      <c r="C310" s="8"/>
      <c r="D310" s="8"/>
      <c r="E310" s="8"/>
      <c r="F310" s="8"/>
      <c r="G310" s="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1"/>
      <c r="B311" s="8"/>
      <c r="C311" s="8"/>
      <c r="D311" s="8"/>
      <c r="E311" s="8"/>
      <c r="F311" s="8"/>
      <c r="G311" s="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1"/>
      <c r="B312" s="8"/>
      <c r="C312" s="8"/>
      <c r="D312" s="8"/>
      <c r="E312" s="8"/>
      <c r="F312" s="8"/>
      <c r="G312" s="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1"/>
      <c r="B313" s="8"/>
      <c r="C313" s="8"/>
      <c r="D313" s="8"/>
      <c r="E313" s="8"/>
      <c r="F313" s="8"/>
      <c r="G313" s="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1"/>
      <c r="B314" s="8"/>
      <c r="C314" s="8"/>
      <c r="D314" s="8"/>
      <c r="E314" s="8"/>
      <c r="F314" s="8"/>
      <c r="G314" s="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1"/>
      <c r="B315" s="8"/>
      <c r="C315" s="8"/>
      <c r="D315" s="8"/>
      <c r="E315" s="8"/>
      <c r="F315" s="8"/>
      <c r="G315" s="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1"/>
      <c r="B316" s="8"/>
      <c r="C316" s="8"/>
      <c r="D316" s="8"/>
      <c r="E316" s="8"/>
      <c r="F316" s="8"/>
      <c r="G316" s="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1"/>
      <c r="B317" s="8"/>
      <c r="C317" s="8"/>
      <c r="D317" s="8"/>
      <c r="E317" s="8"/>
      <c r="F317" s="8"/>
      <c r="G317" s="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1"/>
      <c r="B318" s="8"/>
      <c r="C318" s="8"/>
      <c r="D318" s="8"/>
      <c r="E318" s="8"/>
      <c r="F318" s="8"/>
      <c r="G318" s="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1"/>
      <c r="B319" s="8"/>
      <c r="C319" s="8"/>
      <c r="D319" s="8"/>
      <c r="E319" s="8"/>
      <c r="F319" s="8"/>
      <c r="G319" s="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1"/>
      <c r="B320" s="8"/>
      <c r="C320" s="8"/>
      <c r="D320" s="8"/>
      <c r="E320" s="8"/>
      <c r="F320" s="8"/>
      <c r="G320" s="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1"/>
      <c r="B321" s="8"/>
      <c r="C321" s="8"/>
      <c r="D321" s="8"/>
      <c r="E321" s="8"/>
      <c r="F321" s="8"/>
      <c r="G321" s="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1"/>
      <c r="B322" s="8"/>
      <c r="C322" s="8"/>
      <c r="D322" s="8"/>
      <c r="E322" s="8"/>
      <c r="F322" s="8"/>
      <c r="G322" s="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1"/>
      <c r="B323" s="8"/>
      <c r="C323" s="8"/>
      <c r="D323" s="8"/>
      <c r="E323" s="8"/>
      <c r="F323" s="8"/>
      <c r="G323" s="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1"/>
      <c r="B324" s="8"/>
      <c r="C324" s="8"/>
      <c r="D324" s="8"/>
      <c r="E324" s="8"/>
      <c r="F324" s="8"/>
      <c r="G324" s="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1"/>
      <c r="B325" s="8"/>
      <c r="C325" s="8"/>
      <c r="D325" s="8"/>
      <c r="E325" s="8"/>
      <c r="F325" s="8"/>
      <c r="G325" s="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1"/>
      <c r="B326" s="8"/>
      <c r="C326" s="8"/>
      <c r="D326" s="8"/>
      <c r="E326" s="8"/>
      <c r="F326" s="8"/>
      <c r="G326" s="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1"/>
      <c r="B327" s="8"/>
      <c r="C327" s="8"/>
      <c r="D327" s="8"/>
      <c r="E327" s="8"/>
      <c r="F327" s="8"/>
      <c r="G327" s="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1"/>
      <c r="B328" s="8"/>
      <c r="C328" s="8"/>
      <c r="D328" s="8"/>
      <c r="E328" s="8"/>
      <c r="F328" s="8"/>
      <c r="G328" s="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1"/>
      <c r="B329" s="8"/>
      <c r="C329" s="8"/>
      <c r="D329" s="8"/>
      <c r="E329" s="8"/>
      <c r="F329" s="8"/>
      <c r="G329" s="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1"/>
      <c r="B330" s="8"/>
      <c r="C330" s="8"/>
      <c r="D330" s="8"/>
      <c r="E330" s="8"/>
      <c r="F330" s="8"/>
      <c r="G330" s="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1"/>
      <c r="B331" s="8"/>
      <c r="C331" s="8"/>
      <c r="D331" s="8"/>
      <c r="E331" s="8"/>
      <c r="F331" s="8"/>
      <c r="G331" s="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1"/>
      <c r="B332" s="8"/>
      <c r="C332" s="8"/>
      <c r="D332" s="8"/>
      <c r="E332" s="8"/>
      <c r="F332" s="8"/>
      <c r="G332" s="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1"/>
      <c r="B333" s="8"/>
      <c r="C333" s="8"/>
      <c r="D333" s="8"/>
      <c r="E333" s="8"/>
      <c r="F333" s="8"/>
      <c r="G333" s="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1"/>
      <c r="B334" s="8"/>
      <c r="C334" s="8"/>
      <c r="D334" s="8"/>
      <c r="E334" s="8"/>
      <c r="F334" s="8"/>
      <c r="G334" s="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1"/>
      <c r="B335" s="8"/>
      <c r="C335" s="8"/>
      <c r="D335" s="8"/>
      <c r="E335" s="8"/>
      <c r="F335" s="8"/>
      <c r="G335" s="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1"/>
      <c r="B336" s="8"/>
      <c r="C336" s="8"/>
      <c r="D336" s="8"/>
      <c r="E336" s="8"/>
      <c r="F336" s="8"/>
      <c r="G336" s="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1"/>
      <c r="B337" s="8"/>
      <c r="C337" s="8"/>
      <c r="D337" s="8"/>
      <c r="E337" s="8"/>
      <c r="F337" s="8"/>
      <c r="G337" s="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1"/>
      <c r="B338" s="8"/>
      <c r="C338" s="8"/>
      <c r="D338" s="8"/>
      <c r="E338" s="8"/>
      <c r="F338" s="8"/>
      <c r="G338" s="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1"/>
      <c r="B339" s="8"/>
      <c r="C339" s="8"/>
      <c r="D339" s="8"/>
      <c r="E339" s="8"/>
      <c r="F339" s="8"/>
      <c r="G339" s="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1"/>
      <c r="B340" s="8"/>
      <c r="C340" s="8"/>
      <c r="D340" s="8"/>
      <c r="E340" s="8"/>
      <c r="F340" s="8"/>
      <c r="G340" s="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1"/>
      <c r="B341" s="8"/>
      <c r="C341" s="8"/>
      <c r="D341" s="8"/>
      <c r="E341" s="8"/>
      <c r="F341" s="8"/>
      <c r="G341" s="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1"/>
      <c r="B342" s="8"/>
      <c r="C342" s="8"/>
      <c r="D342" s="8"/>
      <c r="E342" s="8"/>
      <c r="F342" s="8"/>
      <c r="G342" s="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1"/>
      <c r="B343" s="8"/>
      <c r="C343" s="8"/>
      <c r="D343" s="8"/>
      <c r="E343" s="8"/>
      <c r="F343" s="8"/>
      <c r="G343" s="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1"/>
      <c r="B344" s="8"/>
      <c r="C344" s="8"/>
      <c r="D344" s="8"/>
      <c r="E344" s="8"/>
      <c r="F344" s="8"/>
      <c r="G344" s="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1"/>
      <c r="B345" s="8"/>
      <c r="C345" s="8"/>
      <c r="D345" s="8"/>
      <c r="E345" s="8"/>
      <c r="F345" s="8"/>
      <c r="G345" s="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1"/>
      <c r="B346" s="8"/>
      <c r="C346" s="8"/>
      <c r="D346" s="8"/>
      <c r="E346" s="8"/>
      <c r="F346" s="8"/>
      <c r="G346" s="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1"/>
      <c r="B347" s="8"/>
      <c r="C347" s="8"/>
      <c r="D347" s="8"/>
      <c r="E347" s="8"/>
      <c r="F347" s="8"/>
      <c r="G347" s="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1"/>
      <c r="B348" s="8"/>
      <c r="C348" s="8"/>
      <c r="D348" s="8"/>
      <c r="E348" s="8"/>
      <c r="F348" s="8"/>
      <c r="G348" s="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1"/>
      <c r="B349" s="8"/>
      <c r="C349" s="8"/>
      <c r="D349" s="8"/>
      <c r="E349" s="8"/>
      <c r="F349" s="8"/>
      <c r="G349" s="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1"/>
      <c r="B350" s="8"/>
      <c r="C350" s="8"/>
      <c r="D350" s="8"/>
      <c r="E350" s="8"/>
      <c r="F350" s="8"/>
      <c r="G350" s="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1"/>
      <c r="B351" s="8"/>
      <c r="C351" s="8"/>
      <c r="D351" s="8"/>
      <c r="E351" s="8"/>
      <c r="F351" s="8"/>
      <c r="G351" s="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1"/>
      <c r="B352" s="8"/>
      <c r="C352" s="8"/>
      <c r="D352" s="8"/>
      <c r="E352" s="8"/>
      <c r="F352" s="8"/>
      <c r="G352" s="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1"/>
      <c r="B353" s="8"/>
      <c r="C353" s="8"/>
      <c r="D353" s="8"/>
      <c r="E353" s="8"/>
      <c r="F353" s="8"/>
      <c r="G353" s="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1"/>
      <c r="B354" s="8"/>
      <c r="C354" s="8"/>
      <c r="D354" s="8"/>
      <c r="E354" s="8"/>
      <c r="F354" s="8"/>
      <c r="G354" s="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1"/>
      <c r="B355" s="8"/>
      <c r="C355" s="8"/>
      <c r="D355" s="8"/>
      <c r="E355" s="8"/>
      <c r="F355" s="8"/>
      <c r="G355" s="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1"/>
      <c r="B356" s="8"/>
      <c r="C356" s="8"/>
      <c r="D356" s="8"/>
      <c r="E356" s="8"/>
      <c r="F356" s="8"/>
      <c r="G356" s="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1"/>
      <c r="B357" s="8"/>
      <c r="C357" s="8"/>
      <c r="D357" s="8"/>
      <c r="E357" s="8"/>
      <c r="F357" s="8"/>
      <c r="G357" s="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1"/>
      <c r="B358" s="8"/>
      <c r="C358" s="8"/>
      <c r="D358" s="8"/>
      <c r="E358" s="8"/>
      <c r="F358" s="8"/>
      <c r="G358" s="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1"/>
      <c r="B359" s="8"/>
      <c r="C359" s="8"/>
      <c r="D359" s="8"/>
      <c r="E359" s="8"/>
      <c r="F359" s="8"/>
      <c r="G359" s="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1"/>
      <c r="B360" s="8"/>
      <c r="C360" s="8"/>
      <c r="D360" s="8"/>
      <c r="E360" s="8"/>
      <c r="F360" s="8"/>
      <c r="G360" s="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1"/>
      <c r="B361" s="8"/>
      <c r="C361" s="8"/>
      <c r="D361" s="8"/>
      <c r="E361" s="8"/>
      <c r="F361" s="8"/>
      <c r="G361" s="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1"/>
      <c r="B362" s="8"/>
      <c r="C362" s="8"/>
      <c r="D362" s="8"/>
      <c r="E362" s="8"/>
      <c r="F362" s="8"/>
      <c r="G362" s="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1"/>
      <c r="B363" s="8"/>
      <c r="C363" s="8"/>
      <c r="D363" s="8"/>
      <c r="E363" s="8"/>
      <c r="F363" s="8"/>
      <c r="G363" s="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1"/>
      <c r="B364" s="8"/>
      <c r="C364" s="8"/>
      <c r="D364" s="8"/>
      <c r="E364" s="8"/>
      <c r="F364" s="8"/>
      <c r="G364" s="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1"/>
      <c r="B365" s="8"/>
      <c r="C365" s="8"/>
      <c r="D365" s="8"/>
      <c r="E365" s="8"/>
      <c r="F365" s="8"/>
      <c r="G365" s="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1"/>
      <c r="B366" s="8"/>
      <c r="C366" s="8"/>
      <c r="D366" s="8"/>
      <c r="E366" s="8"/>
      <c r="F366" s="8"/>
      <c r="G366" s="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1"/>
      <c r="B367" s="8"/>
      <c r="C367" s="8"/>
      <c r="D367" s="8"/>
      <c r="E367" s="8"/>
      <c r="F367" s="8"/>
      <c r="G367" s="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1"/>
      <c r="B368" s="8"/>
      <c r="C368" s="8"/>
      <c r="D368" s="8"/>
      <c r="E368" s="8"/>
      <c r="F368" s="8"/>
      <c r="G368" s="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1"/>
      <c r="B369" s="8"/>
      <c r="C369" s="8"/>
      <c r="D369" s="8"/>
      <c r="E369" s="8"/>
      <c r="F369" s="8"/>
      <c r="G369" s="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1"/>
      <c r="B370" s="8"/>
      <c r="C370" s="8"/>
      <c r="D370" s="8"/>
      <c r="E370" s="8"/>
      <c r="F370" s="8"/>
      <c r="G370" s="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1"/>
      <c r="B371" s="8"/>
      <c r="C371" s="8"/>
      <c r="D371" s="8"/>
      <c r="E371" s="8"/>
      <c r="F371" s="8"/>
      <c r="G371" s="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1"/>
      <c r="B372" s="8"/>
      <c r="C372" s="8"/>
      <c r="D372" s="8"/>
      <c r="E372" s="8"/>
      <c r="F372" s="8"/>
      <c r="G372" s="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1"/>
      <c r="B373" s="8"/>
      <c r="C373" s="8"/>
      <c r="D373" s="8"/>
      <c r="E373" s="8"/>
      <c r="F373" s="8"/>
      <c r="G373" s="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1"/>
      <c r="B374" s="8"/>
      <c r="C374" s="8"/>
      <c r="D374" s="8"/>
      <c r="E374" s="8"/>
      <c r="F374" s="8"/>
      <c r="G374" s="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1"/>
      <c r="B375" s="8"/>
      <c r="C375" s="8"/>
      <c r="D375" s="8"/>
      <c r="E375" s="8"/>
      <c r="F375" s="8"/>
      <c r="G375" s="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1"/>
      <c r="B376" s="8"/>
      <c r="C376" s="8"/>
      <c r="D376" s="8"/>
      <c r="E376" s="8"/>
      <c r="F376" s="8"/>
      <c r="G376" s="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1"/>
      <c r="B377" s="8"/>
      <c r="C377" s="8"/>
      <c r="D377" s="8"/>
      <c r="E377" s="8"/>
      <c r="F377" s="8"/>
      <c r="G377" s="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1"/>
      <c r="B378" s="8"/>
      <c r="C378" s="8"/>
      <c r="D378" s="8"/>
      <c r="E378" s="8"/>
      <c r="F378" s="8"/>
      <c r="G378" s="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1"/>
      <c r="B379" s="8"/>
      <c r="C379" s="8"/>
      <c r="D379" s="8"/>
      <c r="E379" s="8"/>
      <c r="F379" s="8"/>
      <c r="G379" s="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1"/>
      <c r="B380" s="8"/>
      <c r="C380" s="8"/>
      <c r="D380" s="8"/>
      <c r="E380" s="8"/>
      <c r="F380" s="8"/>
      <c r="G380" s="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1"/>
      <c r="B381" s="8"/>
      <c r="C381" s="8"/>
      <c r="D381" s="8"/>
      <c r="E381" s="8"/>
      <c r="F381" s="8"/>
      <c r="G381" s="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1"/>
      <c r="B382" s="8"/>
      <c r="C382" s="8"/>
      <c r="D382" s="8"/>
      <c r="E382" s="8"/>
      <c r="F382" s="8"/>
      <c r="G382" s="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1"/>
      <c r="B383" s="8"/>
      <c r="C383" s="8"/>
      <c r="D383" s="8"/>
      <c r="E383" s="8"/>
      <c r="F383" s="8"/>
      <c r="G383" s="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1"/>
      <c r="B384" s="8"/>
      <c r="C384" s="8"/>
      <c r="D384" s="8"/>
      <c r="E384" s="8"/>
      <c r="F384" s="8"/>
      <c r="G384" s="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1"/>
      <c r="B385" s="8"/>
      <c r="C385" s="8"/>
      <c r="D385" s="8"/>
      <c r="E385" s="8"/>
      <c r="F385" s="8"/>
      <c r="G385" s="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1"/>
      <c r="B386" s="8"/>
      <c r="C386" s="8"/>
      <c r="D386" s="8"/>
      <c r="E386" s="8"/>
      <c r="F386" s="8"/>
      <c r="G386" s="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1"/>
      <c r="B387" s="8"/>
      <c r="C387" s="8"/>
      <c r="D387" s="8"/>
      <c r="E387" s="8"/>
      <c r="F387" s="8"/>
      <c r="G387" s="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1"/>
      <c r="B388" s="8"/>
      <c r="C388" s="8"/>
      <c r="D388" s="8"/>
      <c r="E388" s="8"/>
      <c r="F388" s="8"/>
      <c r="G388" s="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1"/>
      <c r="B389" s="8"/>
      <c r="C389" s="8"/>
      <c r="D389" s="8"/>
      <c r="E389" s="8"/>
      <c r="F389" s="8"/>
      <c r="G389" s="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1"/>
      <c r="B390" s="8"/>
      <c r="C390" s="8"/>
      <c r="D390" s="8"/>
      <c r="E390" s="8"/>
      <c r="F390" s="8"/>
      <c r="G390" s="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1"/>
      <c r="B391" s="8"/>
      <c r="C391" s="8"/>
      <c r="D391" s="8"/>
      <c r="E391" s="8"/>
      <c r="F391" s="8"/>
      <c r="G391" s="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1"/>
      <c r="B392" s="8"/>
      <c r="C392" s="8"/>
      <c r="D392" s="8"/>
      <c r="E392" s="8"/>
      <c r="F392" s="8"/>
      <c r="G392" s="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1"/>
      <c r="B393" s="8"/>
      <c r="C393" s="8"/>
      <c r="D393" s="8"/>
      <c r="E393" s="8"/>
      <c r="F393" s="8"/>
      <c r="G393" s="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1"/>
      <c r="B394" s="8"/>
      <c r="C394" s="8"/>
      <c r="D394" s="8"/>
      <c r="E394" s="8"/>
      <c r="F394" s="8"/>
      <c r="G394" s="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1"/>
      <c r="B395" s="8"/>
      <c r="C395" s="8"/>
      <c r="D395" s="8"/>
      <c r="E395" s="8"/>
      <c r="F395" s="8"/>
      <c r="G395" s="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1"/>
      <c r="B396" s="8"/>
      <c r="C396" s="8"/>
      <c r="D396" s="8"/>
      <c r="E396" s="8"/>
      <c r="F396" s="8"/>
      <c r="G396" s="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1"/>
      <c r="B397" s="8"/>
      <c r="C397" s="8"/>
      <c r="D397" s="8"/>
      <c r="E397" s="8"/>
      <c r="F397" s="8"/>
      <c r="G397" s="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1"/>
      <c r="B398" s="8"/>
      <c r="C398" s="8"/>
      <c r="D398" s="8"/>
      <c r="E398" s="8"/>
      <c r="F398" s="8"/>
      <c r="G398" s="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1"/>
      <c r="B399" s="8"/>
      <c r="C399" s="8"/>
      <c r="D399" s="8"/>
      <c r="E399" s="8"/>
      <c r="F399" s="8"/>
      <c r="G399" s="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1"/>
      <c r="B400" s="8"/>
      <c r="C400" s="8"/>
      <c r="D400" s="8"/>
      <c r="E400" s="8"/>
      <c r="F400" s="8"/>
      <c r="G400" s="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1"/>
      <c r="B401" s="8"/>
      <c r="C401" s="8"/>
      <c r="D401" s="8"/>
      <c r="E401" s="8"/>
      <c r="F401" s="8"/>
      <c r="G401" s="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1"/>
      <c r="B402" s="8"/>
      <c r="C402" s="8"/>
      <c r="D402" s="8"/>
      <c r="E402" s="8"/>
      <c r="F402" s="8"/>
      <c r="G402" s="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1"/>
      <c r="B403" s="8"/>
      <c r="C403" s="8"/>
      <c r="D403" s="8"/>
      <c r="E403" s="8"/>
      <c r="F403" s="8"/>
      <c r="G403" s="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1"/>
      <c r="B404" s="8"/>
      <c r="C404" s="8"/>
      <c r="D404" s="8"/>
      <c r="E404" s="8"/>
      <c r="F404" s="8"/>
      <c r="G404" s="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1"/>
      <c r="B405" s="8"/>
      <c r="C405" s="8"/>
      <c r="D405" s="8"/>
      <c r="E405" s="8"/>
      <c r="F405" s="8"/>
      <c r="G405" s="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1"/>
      <c r="B406" s="8"/>
      <c r="C406" s="8"/>
      <c r="D406" s="8"/>
      <c r="E406" s="8"/>
      <c r="F406" s="8"/>
      <c r="G406" s="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1"/>
      <c r="B407" s="8"/>
      <c r="C407" s="8"/>
      <c r="D407" s="8"/>
      <c r="E407" s="8"/>
      <c r="F407" s="8"/>
      <c r="G407" s="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1"/>
      <c r="B408" s="8"/>
      <c r="C408" s="8"/>
      <c r="D408" s="8"/>
      <c r="E408" s="8"/>
      <c r="F408" s="8"/>
      <c r="G408" s="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1"/>
      <c r="B409" s="8"/>
      <c r="C409" s="8"/>
      <c r="D409" s="8"/>
      <c r="E409" s="8"/>
      <c r="F409" s="8"/>
      <c r="G409" s="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1"/>
      <c r="B410" s="8"/>
      <c r="C410" s="8"/>
      <c r="D410" s="8"/>
      <c r="E410" s="8"/>
      <c r="F410" s="8"/>
      <c r="G410" s="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1"/>
      <c r="B411" s="8"/>
      <c r="C411" s="8"/>
      <c r="D411" s="8"/>
      <c r="E411" s="8"/>
      <c r="F411" s="8"/>
      <c r="G411" s="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1"/>
      <c r="B412" s="8"/>
      <c r="C412" s="8"/>
      <c r="D412" s="8"/>
      <c r="E412" s="8"/>
      <c r="F412" s="8"/>
      <c r="G412" s="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1"/>
      <c r="B413" s="8"/>
      <c r="C413" s="8"/>
      <c r="D413" s="8"/>
      <c r="E413" s="8"/>
      <c r="F413" s="8"/>
      <c r="G413" s="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1"/>
      <c r="B414" s="8"/>
      <c r="C414" s="8"/>
      <c r="D414" s="8"/>
      <c r="E414" s="8"/>
      <c r="F414" s="8"/>
      <c r="G414" s="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1"/>
      <c r="B415" s="8"/>
      <c r="C415" s="8"/>
      <c r="D415" s="8"/>
      <c r="E415" s="8"/>
      <c r="F415" s="8"/>
      <c r="G415" s="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1"/>
      <c r="B416" s="8"/>
      <c r="C416" s="8"/>
      <c r="D416" s="8"/>
      <c r="E416" s="8"/>
      <c r="F416" s="8"/>
      <c r="G416" s="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1"/>
      <c r="B417" s="8"/>
      <c r="C417" s="8"/>
      <c r="D417" s="8"/>
      <c r="E417" s="8"/>
      <c r="F417" s="8"/>
      <c r="G417" s="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1"/>
      <c r="B418" s="8"/>
      <c r="C418" s="8"/>
      <c r="D418" s="8"/>
      <c r="E418" s="8"/>
      <c r="F418" s="8"/>
      <c r="G418" s="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1"/>
      <c r="B419" s="8"/>
      <c r="C419" s="8"/>
      <c r="D419" s="8"/>
      <c r="E419" s="8"/>
      <c r="F419" s="8"/>
      <c r="G419" s="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1"/>
      <c r="B420" s="8"/>
      <c r="C420" s="8"/>
      <c r="D420" s="8"/>
      <c r="E420" s="8"/>
      <c r="F420" s="8"/>
      <c r="G420" s="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1"/>
      <c r="B421" s="8"/>
      <c r="C421" s="8"/>
      <c r="D421" s="8"/>
      <c r="E421" s="8"/>
      <c r="F421" s="8"/>
      <c r="G421" s="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1"/>
      <c r="B422" s="8"/>
      <c r="C422" s="8"/>
      <c r="D422" s="8"/>
      <c r="E422" s="8"/>
      <c r="F422" s="8"/>
      <c r="G422" s="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1"/>
      <c r="B423" s="8"/>
      <c r="C423" s="8"/>
      <c r="D423" s="8"/>
      <c r="E423" s="8"/>
      <c r="F423" s="8"/>
      <c r="G423" s="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1"/>
      <c r="B424" s="8"/>
      <c r="C424" s="8"/>
      <c r="D424" s="8"/>
      <c r="E424" s="8"/>
      <c r="F424" s="8"/>
      <c r="G424" s="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1"/>
      <c r="B425" s="8"/>
      <c r="C425" s="8"/>
      <c r="D425" s="8"/>
      <c r="E425" s="8"/>
      <c r="F425" s="8"/>
      <c r="G425" s="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1"/>
      <c r="B426" s="8"/>
      <c r="C426" s="8"/>
      <c r="D426" s="8"/>
      <c r="E426" s="8"/>
      <c r="F426" s="8"/>
      <c r="G426" s="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1"/>
      <c r="B427" s="8"/>
      <c r="C427" s="8"/>
      <c r="D427" s="8"/>
      <c r="E427" s="8"/>
      <c r="F427" s="8"/>
      <c r="G427" s="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1"/>
      <c r="B428" s="8"/>
      <c r="C428" s="8"/>
      <c r="D428" s="8"/>
      <c r="E428" s="8"/>
      <c r="F428" s="8"/>
      <c r="G428" s="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1"/>
      <c r="B429" s="8"/>
      <c r="C429" s="8"/>
      <c r="D429" s="8"/>
      <c r="E429" s="8"/>
      <c r="F429" s="8"/>
      <c r="G429" s="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1"/>
      <c r="B430" s="8"/>
      <c r="C430" s="8"/>
      <c r="D430" s="8"/>
      <c r="E430" s="8"/>
      <c r="F430" s="8"/>
      <c r="G430" s="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1"/>
      <c r="B431" s="8"/>
      <c r="C431" s="8"/>
      <c r="D431" s="8"/>
      <c r="E431" s="8"/>
      <c r="F431" s="8"/>
      <c r="G431" s="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1"/>
      <c r="B432" s="8"/>
      <c r="C432" s="8"/>
      <c r="D432" s="8"/>
      <c r="E432" s="8"/>
      <c r="F432" s="8"/>
      <c r="G432" s="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1"/>
      <c r="B433" s="8"/>
      <c r="C433" s="8"/>
      <c r="D433" s="8"/>
      <c r="E433" s="8"/>
      <c r="F433" s="8"/>
      <c r="G433" s="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1"/>
      <c r="B434" s="8"/>
      <c r="C434" s="8"/>
      <c r="D434" s="8"/>
      <c r="E434" s="8"/>
      <c r="F434" s="8"/>
      <c r="G434" s="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1"/>
      <c r="B435" s="8"/>
      <c r="C435" s="8"/>
      <c r="D435" s="8"/>
      <c r="E435" s="8"/>
      <c r="F435" s="8"/>
      <c r="G435" s="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1"/>
      <c r="B436" s="8"/>
      <c r="C436" s="8"/>
      <c r="D436" s="8"/>
      <c r="E436" s="8"/>
      <c r="F436" s="8"/>
      <c r="G436" s="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1"/>
      <c r="B437" s="8"/>
      <c r="C437" s="8"/>
      <c r="D437" s="8"/>
      <c r="E437" s="8"/>
      <c r="F437" s="8"/>
      <c r="G437" s="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1"/>
      <c r="B438" s="8"/>
      <c r="C438" s="8"/>
      <c r="D438" s="8"/>
      <c r="E438" s="8"/>
      <c r="F438" s="8"/>
      <c r="G438" s="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1"/>
      <c r="B439" s="8"/>
      <c r="C439" s="8"/>
      <c r="D439" s="8"/>
      <c r="E439" s="8"/>
      <c r="F439" s="8"/>
      <c r="G439" s="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1"/>
      <c r="B440" s="8"/>
      <c r="C440" s="8"/>
      <c r="D440" s="8"/>
      <c r="E440" s="8"/>
      <c r="F440" s="8"/>
      <c r="G440" s="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1"/>
      <c r="B441" s="8"/>
      <c r="C441" s="8"/>
      <c r="D441" s="8"/>
      <c r="E441" s="8"/>
      <c r="F441" s="8"/>
      <c r="G441" s="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1"/>
      <c r="B442" s="8"/>
      <c r="C442" s="8"/>
      <c r="D442" s="8"/>
      <c r="E442" s="8"/>
      <c r="F442" s="8"/>
      <c r="G442" s="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1"/>
      <c r="B443" s="8"/>
      <c r="C443" s="8"/>
      <c r="D443" s="8"/>
      <c r="E443" s="8"/>
      <c r="F443" s="8"/>
      <c r="G443" s="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1"/>
      <c r="B444" s="8"/>
      <c r="C444" s="8"/>
      <c r="D444" s="8"/>
      <c r="E444" s="8"/>
      <c r="F444" s="8"/>
      <c r="G444" s="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1"/>
      <c r="B445" s="8"/>
      <c r="C445" s="8"/>
      <c r="D445" s="8"/>
      <c r="E445" s="8"/>
      <c r="F445" s="8"/>
      <c r="G445" s="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1"/>
      <c r="B446" s="8"/>
      <c r="C446" s="8"/>
      <c r="D446" s="8"/>
      <c r="E446" s="8"/>
      <c r="F446" s="8"/>
      <c r="G446" s="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1"/>
      <c r="B447" s="8"/>
      <c r="C447" s="8"/>
      <c r="D447" s="8"/>
      <c r="E447" s="8"/>
      <c r="F447" s="8"/>
      <c r="G447" s="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1"/>
      <c r="B448" s="8"/>
      <c r="C448" s="8"/>
      <c r="D448" s="8"/>
      <c r="E448" s="8"/>
      <c r="F448" s="8"/>
      <c r="G448" s="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1"/>
      <c r="B449" s="8"/>
      <c r="C449" s="8"/>
      <c r="D449" s="8"/>
      <c r="E449" s="8"/>
      <c r="F449" s="8"/>
      <c r="G449" s="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1"/>
      <c r="B450" s="8"/>
      <c r="C450" s="8"/>
      <c r="D450" s="8"/>
      <c r="E450" s="8"/>
      <c r="F450" s="8"/>
      <c r="G450" s="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1"/>
      <c r="B451" s="8"/>
      <c r="C451" s="8"/>
      <c r="D451" s="8"/>
      <c r="E451" s="8"/>
      <c r="F451" s="8"/>
      <c r="G451" s="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1"/>
      <c r="B452" s="8"/>
      <c r="C452" s="8"/>
      <c r="D452" s="8"/>
      <c r="E452" s="8"/>
      <c r="F452" s="8"/>
      <c r="G452" s="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1"/>
      <c r="B453" s="8"/>
      <c r="C453" s="8"/>
      <c r="D453" s="8"/>
      <c r="E453" s="8"/>
      <c r="F453" s="8"/>
      <c r="G453" s="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1"/>
      <c r="B454" s="8"/>
      <c r="C454" s="8"/>
      <c r="D454" s="8"/>
      <c r="E454" s="8"/>
      <c r="F454" s="8"/>
      <c r="G454" s="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1"/>
      <c r="B455" s="8"/>
      <c r="C455" s="8"/>
      <c r="D455" s="8"/>
      <c r="E455" s="8"/>
      <c r="F455" s="8"/>
      <c r="G455" s="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1"/>
      <c r="B456" s="8"/>
      <c r="C456" s="8"/>
      <c r="D456" s="8"/>
      <c r="E456" s="8"/>
      <c r="F456" s="8"/>
      <c r="G456" s="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1"/>
      <c r="B457" s="8"/>
      <c r="C457" s="8"/>
      <c r="D457" s="8"/>
      <c r="E457" s="8"/>
      <c r="F457" s="8"/>
      <c r="G457" s="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1"/>
      <c r="B458" s="8"/>
      <c r="C458" s="8"/>
      <c r="D458" s="8"/>
      <c r="E458" s="8"/>
      <c r="F458" s="8"/>
      <c r="G458" s="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1"/>
      <c r="B459" s="8"/>
      <c r="C459" s="8"/>
      <c r="D459" s="8"/>
      <c r="E459" s="8"/>
      <c r="F459" s="8"/>
      <c r="G459" s="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1"/>
      <c r="B460" s="8"/>
      <c r="C460" s="8"/>
      <c r="D460" s="8"/>
      <c r="E460" s="8"/>
      <c r="F460" s="8"/>
      <c r="G460" s="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1"/>
      <c r="B461" s="8"/>
      <c r="C461" s="8"/>
      <c r="D461" s="8"/>
      <c r="E461" s="8"/>
      <c r="F461" s="8"/>
      <c r="G461" s="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1"/>
      <c r="B462" s="8"/>
      <c r="C462" s="8"/>
      <c r="D462" s="8"/>
      <c r="E462" s="8"/>
      <c r="F462" s="8"/>
      <c r="G462" s="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1"/>
      <c r="B463" s="8"/>
      <c r="C463" s="8"/>
      <c r="D463" s="8"/>
      <c r="E463" s="8"/>
      <c r="F463" s="8"/>
      <c r="G463" s="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1"/>
      <c r="B464" s="8"/>
      <c r="C464" s="8"/>
      <c r="D464" s="8"/>
      <c r="E464" s="8"/>
      <c r="F464" s="8"/>
      <c r="G464" s="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1"/>
      <c r="B465" s="8"/>
      <c r="C465" s="8"/>
      <c r="D465" s="8"/>
      <c r="E465" s="8"/>
      <c r="F465" s="8"/>
      <c r="G465" s="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1"/>
      <c r="B466" s="8"/>
      <c r="C466" s="8"/>
      <c r="D466" s="8"/>
      <c r="E466" s="8"/>
      <c r="F466" s="8"/>
      <c r="G466" s="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1"/>
      <c r="B467" s="8"/>
      <c r="C467" s="8"/>
      <c r="D467" s="8"/>
      <c r="E467" s="8"/>
      <c r="F467" s="8"/>
      <c r="G467" s="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1"/>
      <c r="B468" s="8"/>
      <c r="C468" s="8"/>
      <c r="D468" s="8"/>
      <c r="E468" s="8"/>
      <c r="F468" s="8"/>
      <c r="G468" s="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1"/>
      <c r="B469" s="8"/>
      <c r="C469" s="8"/>
      <c r="D469" s="8"/>
      <c r="E469" s="8"/>
      <c r="F469" s="8"/>
      <c r="G469" s="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1"/>
      <c r="B470" s="8"/>
      <c r="C470" s="8"/>
      <c r="D470" s="8"/>
      <c r="E470" s="8"/>
      <c r="F470" s="8"/>
      <c r="G470" s="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1"/>
      <c r="B471" s="8"/>
      <c r="C471" s="8"/>
      <c r="D471" s="8"/>
      <c r="E471" s="8"/>
      <c r="F471" s="8"/>
      <c r="G471" s="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1"/>
      <c r="B472" s="8"/>
      <c r="C472" s="8"/>
      <c r="D472" s="8"/>
      <c r="E472" s="8"/>
      <c r="F472" s="8"/>
      <c r="G472" s="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1"/>
      <c r="B473" s="8"/>
      <c r="C473" s="8"/>
      <c r="D473" s="8"/>
      <c r="E473" s="8"/>
      <c r="F473" s="8"/>
      <c r="G473" s="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1"/>
      <c r="B474" s="8"/>
      <c r="C474" s="8"/>
      <c r="D474" s="8"/>
      <c r="E474" s="8"/>
      <c r="F474" s="8"/>
      <c r="G474" s="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1"/>
      <c r="B475" s="8"/>
      <c r="C475" s="8"/>
      <c r="D475" s="8"/>
      <c r="E475" s="8"/>
      <c r="F475" s="8"/>
      <c r="G475" s="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1"/>
      <c r="B476" s="8"/>
      <c r="C476" s="8"/>
      <c r="D476" s="8"/>
      <c r="E476" s="8"/>
      <c r="F476" s="8"/>
      <c r="G476" s="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1"/>
      <c r="B477" s="8"/>
      <c r="C477" s="8"/>
      <c r="D477" s="8"/>
      <c r="E477" s="8"/>
      <c r="F477" s="8"/>
      <c r="G477" s="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1"/>
      <c r="B478" s="8"/>
      <c r="C478" s="8"/>
      <c r="D478" s="8"/>
      <c r="E478" s="8"/>
      <c r="F478" s="8"/>
      <c r="G478" s="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1"/>
      <c r="B479" s="8"/>
      <c r="C479" s="8"/>
      <c r="D479" s="8"/>
      <c r="E479" s="8"/>
      <c r="F479" s="8"/>
      <c r="G479" s="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1"/>
      <c r="B480" s="8"/>
      <c r="C480" s="8"/>
      <c r="D480" s="8"/>
      <c r="E480" s="8"/>
      <c r="F480" s="8"/>
      <c r="G480" s="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1"/>
      <c r="B481" s="8"/>
      <c r="C481" s="8"/>
      <c r="D481" s="8"/>
      <c r="E481" s="8"/>
      <c r="F481" s="8"/>
      <c r="G481" s="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1"/>
      <c r="B482" s="8"/>
      <c r="C482" s="8"/>
      <c r="D482" s="8"/>
      <c r="E482" s="8"/>
      <c r="F482" s="8"/>
      <c r="G482" s="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1"/>
      <c r="B483" s="8"/>
      <c r="C483" s="8"/>
      <c r="D483" s="8"/>
      <c r="E483" s="8"/>
      <c r="F483" s="8"/>
      <c r="G483" s="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1"/>
      <c r="B484" s="8"/>
      <c r="C484" s="8"/>
      <c r="D484" s="8"/>
      <c r="E484" s="8"/>
      <c r="F484" s="8"/>
      <c r="G484" s="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1"/>
      <c r="B485" s="8"/>
      <c r="C485" s="8"/>
      <c r="D485" s="8"/>
      <c r="E485" s="8"/>
      <c r="F485" s="8"/>
      <c r="G485" s="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1"/>
      <c r="B486" s="8"/>
      <c r="C486" s="8"/>
      <c r="D486" s="8"/>
      <c r="E486" s="8"/>
      <c r="F486" s="8"/>
      <c r="G486" s="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1"/>
      <c r="B487" s="8"/>
      <c r="C487" s="8"/>
      <c r="D487" s="8"/>
      <c r="E487" s="8"/>
      <c r="F487" s="8"/>
      <c r="G487" s="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1"/>
      <c r="B488" s="8"/>
      <c r="C488" s="8"/>
      <c r="D488" s="8"/>
      <c r="E488" s="8"/>
      <c r="F488" s="8"/>
      <c r="G488" s="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1"/>
      <c r="B489" s="8"/>
      <c r="C489" s="8"/>
      <c r="D489" s="8"/>
      <c r="E489" s="8"/>
      <c r="F489" s="8"/>
      <c r="G489" s="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1"/>
      <c r="B490" s="8"/>
      <c r="C490" s="8"/>
      <c r="D490" s="8"/>
      <c r="E490" s="8"/>
      <c r="F490" s="8"/>
      <c r="G490" s="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1"/>
      <c r="B491" s="8"/>
      <c r="C491" s="8"/>
      <c r="D491" s="8"/>
      <c r="E491" s="8"/>
      <c r="F491" s="8"/>
      <c r="G491" s="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1"/>
      <c r="B492" s="8"/>
      <c r="C492" s="8"/>
      <c r="D492" s="8"/>
      <c r="E492" s="8"/>
      <c r="F492" s="8"/>
      <c r="G492" s="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1"/>
      <c r="B493" s="8"/>
      <c r="C493" s="8"/>
      <c r="D493" s="8"/>
      <c r="E493" s="8"/>
      <c r="F493" s="8"/>
      <c r="G493" s="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1"/>
      <c r="B494" s="8"/>
      <c r="C494" s="8"/>
      <c r="D494" s="8"/>
      <c r="E494" s="8"/>
      <c r="F494" s="8"/>
      <c r="G494" s="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1"/>
      <c r="B495" s="8"/>
      <c r="C495" s="8"/>
      <c r="D495" s="8"/>
      <c r="E495" s="8"/>
      <c r="F495" s="8"/>
      <c r="G495" s="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1"/>
      <c r="B496" s="8"/>
      <c r="C496" s="8"/>
      <c r="D496" s="8"/>
      <c r="E496" s="8"/>
      <c r="F496" s="8"/>
      <c r="G496" s="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1"/>
      <c r="B497" s="8"/>
      <c r="C497" s="8"/>
      <c r="D497" s="8"/>
      <c r="E497" s="8"/>
      <c r="F497" s="8"/>
      <c r="G497" s="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1"/>
      <c r="B498" s="8"/>
      <c r="C498" s="8"/>
      <c r="D498" s="8"/>
      <c r="E498" s="8"/>
      <c r="F498" s="8"/>
      <c r="G498" s="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1"/>
      <c r="B499" s="8"/>
      <c r="C499" s="8"/>
      <c r="D499" s="8"/>
      <c r="E499" s="8"/>
      <c r="F499" s="8"/>
      <c r="G499" s="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1"/>
      <c r="B500" s="8"/>
      <c r="C500" s="8"/>
      <c r="D500" s="8"/>
      <c r="E500" s="8"/>
      <c r="F500" s="8"/>
      <c r="G500" s="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1"/>
      <c r="B501" s="8"/>
      <c r="C501" s="8"/>
      <c r="D501" s="8"/>
      <c r="E501" s="8"/>
      <c r="F501" s="8"/>
      <c r="G501" s="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1"/>
      <c r="B502" s="8"/>
      <c r="C502" s="8"/>
      <c r="D502" s="8"/>
      <c r="E502" s="8"/>
      <c r="F502" s="8"/>
      <c r="G502" s="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1"/>
      <c r="B503" s="8"/>
      <c r="C503" s="8"/>
      <c r="D503" s="8"/>
      <c r="E503" s="8"/>
      <c r="F503" s="8"/>
      <c r="G503" s="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1"/>
      <c r="B504" s="8"/>
      <c r="C504" s="8"/>
      <c r="D504" s="8"/>
      <c r="E504" s="8"/>
      <c r="F504" s="8"/>
      <c r="G504" s="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1"/>
      <c r="B505" s="8"/>
      <c r="C505" s="8"/>
      <c r="D505" s="8"/>
      <c r="E505" s="8"/>
      <c r="F505" s="8"/>
      <c r="G505" s="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1"/>
      <c r="B506" s="8"/>
      <c r="C506" s="8"/>
      <c r="D506" s="8"/>
      <c r="E506" s="8"/>
      <c r="F506" s="8"/>
      <c r="G506" s="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1"/>
      <c r="B507" s="8"/>
      <c r="C507" s="8"/>
      <c r="D507" s="8"/>
      <c r="E507" s="8"/>
      <c r="F507" s="8"/>
      <c r="G507" s="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1"/>
      <c r="B508" s="8"/>
      <c r="C508" s="8"/>
      <c r="D508" s="8"/>
      <c r="E508" s="8"/>
      <c r="F508" s="8"/>
      <c r="G508" s="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1"/>
      <c r="B509" s="8"/>
      <c r="C509" s="8"/>
      <c r="D509" s="8"/>
      <c r="E509" s="8"/>
      <c r="F509" s="8"/>
      <c r="G509" s="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1"/>
      <c r="B510" s="8"/>
      <c r="C510" s="8"/>
      <c r="D510" s="8"/>
      <c r="E510" s="8"/>
      <c r="F510" s="8"/>
      <c r="G510" s="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1"/>
      <c r="B511" s="8"/>
      <c r="C511" s="8"/>
      <c r="D511" s="8"/>
      <c r="E511" s="8"/>
      <c r="F511" s="8"/>
      <c r="G511" s="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1"/>
      <c r="B512" s="8"/>
      <c r="C512" s="8"/>
      <c r="D512" s="8"/>
      <c r="E512" s="8"/>
      <c r="F512" s="8"/>
      <c r="G512" s="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1"/>
      <c r="B513" s="8"/>
      <c r="C513" s="8"/>
      <c r="D513" s="8"/>
      <c r="E513" s="8"/>
      <c r="F513" s="8"/>
      <c r="G513" s="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1"/>
      <c r="B514" s="8"/>
      <c r="C514" s="8"/>
      <c r="D514" s="8"/>
      <c r="E514" s="8"/>
      <c r="F514" s="8"/>
      <c r="G514" s="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1"/>
      <c r="B515" s="8"/>
      <c r="C515" s="8"/>
      <c r="D515" s="8"/>
      <c r="E515" s="8"/>
      <c r="F515" s="8"/>
      <c r="G515" s="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1"/>
      <c r="B516" s="8"/>
      <c r="C516" s="8"/>
      <c r="D516" s="8"/>
      <c r="E516" s="8"/>
      <c r="F516" s="8"/>
      <c r="G516" s="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1"/>
      <c r="B517" s="8"/>
      <c r="C517" s="8"/>
      <c r="D517" s="8"/>
      <c r="E517" s="8"/>
      <c r="F517" s="8"/>
      <c r="G517" s="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1"/>
      <c r="B518" s="8"/>
      <c r="C518" s="8"/>
      <c r="D518" s="8"/>
      <c r="E518" s="8"/>
      <c r="F518" s="8"/>
      <c r="G518" s="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1"/>
      <c r="B519" s="8"/>
      <c r="C519" s="8"/>
      <c r="D519" s="8"/>
      <c r="E519" s="8"/>
      <c r="F519" s="8"/>
      <c r="G519" s="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1"/>
      <c r="B520" s="8"/>
      <c r="C520" s="8"/>
      <c r="D520" s="8"/>
      <c r="E520" s="8"/>
      <c r="F520" s="8"/>
      <c r="G520" s="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1"/>
      <c r="B521" s="8"/>
      <c r="C521" s="8"/>
      <c r="D521" s="8"/>
      <c r="E521" s="8"/>
      <c r="F521" s="8"/>
      <c r="G521" s="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1"/>
      <c r="B522" s="8"/>
      <c r="C522" s="8"/>
      <c r="D522" s="8"/>
      <c r="E522" s="8"/>
      <c r="F522" s="8"/>
      <c r="G522" s="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1"/>
      <c r="B523" s="8"/>
      <c r="C523" s="8"/>
      <c r="D523" s="8"/>
      <c r="E523" s="8"/>
      <c r="F523" s="8"/>
      <c r="G523" s="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1"/>
      <c r="B524" s="8"/>
      <c r="C524" s="8"/>
      <c r="D524" s="8"/>
      <c r="E524" s="8"/>
      <c r="F524" s="8"/>
      <c r="G524" s="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1"/>
      <c r="B525" s="8"/>
      <c r="C525" s="8"/>
      <c r="D525" s="8"/>
      <c r="E525" s="8"/>
      <c r="F525" s="8"/>
      <c r="G525" s="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1"/>
      <c r="B526" s="8"/>
      <c r="C526" s="8"/>
      <c r="D526" s="8"/>
      <c r="E526" s="8"/>
      <c r="F526" s="8"/>
      <c r="G526" s="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1"/>
      <c r="B527" s="8"/>
      <c r="C527" s="8"/>
      <c r="D527" s="8"/>
      <c r="E527" s="8"/>
      <c r="F527" s="8"/>
      <c r="G527" s="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1"/>
      <c r="B528" s="8"/>
      <c r="C528" s="8"/>
      <c r="D528" s="8"/>
      <c r="E528" s="8"/>
      <c r="F528" s="8"/>
      <c r="G528" s="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1"/>
      <c r="B529" s="8"/>
      <c r="C529" s="8"/>
      <c r="D529" s="8"/>
      <c r="E529" s="8"/>
      <c r="F529" s="8"/>
      <c r="G529" s="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1"/>
      <c r="B530" s="8"/>
      <c r="C530" s="8"/>
      <c r="D530" s="8"/>
      <c r="E530" s="8"/>
      <c r="F530" s="8"/>
      <c r="G530" s="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1"/>
      <c r="B531" s="8"/>
      <c r="C531" s="8"/>
      <c r="D531" s="8"/>
      <c r="E531" s="8"/>
      <c r="F531" s="8"/>
      <c r="G531" s="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1"/>
      <c r="B532" s="8"/>
      <c r="C532" s="8"/>
      <c r="D532" s="8"/>
      <c r="E532" s="8"/>
      <c r="F532" s="8"/>
      <c r="G532" s="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1"/>
      <c r="B533" s="8"/>
      <c r="C533" s="8"/>
      <c r="D533" s="8"/>
      <c r="E533" s="8"/>
      <c r="F533" s="8"/>
      <c r="G533" s="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1"/>
      <c r="B534" s="8"/>
      <c r="C534" s="8"/>
      <c r="D534" s="8"/>
      <c r="E534" s="8"/>
      <c r="F534" s="8"/>
      <c r="G534" s="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1"/>
      <c r="B535" s="8"/>
      <c r="C535" s="8"/>
      <c r="D535" s="8"/>
      <c r="E535" s="8"/>
      <c r="F535" s="8"/>
      <c r="G535" s="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1"/>
      <c r="B536" s="8"/>
      <c r="C536" s="8"/>
      <c r="D536" s="8"/>
      <c r="E536" s="8"/>
      <c r="F536" s="8"/>
      <c r="G536" s="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1"/>
      <c r="B537" s="8"/>
      <c r="C537" s="8"/>
      <c r="D537" s="8"/>
      <c r="E537" s="8"/>
      <c r="F537" s="8"/>
      <c r="G537" s="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1"/>
      <c r="B538" s="8"/>
      <c r="C538" s="8"/>
      <c r="D538" s="8"/>
      <c r="E538" s="8"/>
      <c r="F538" s="8"/>
      <c r="G538" s="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1"/>
      <c r="B539" s="8"/>
      <c r="C539" s="8"/>
      <c r="D539" s="8"/>
      <c r="E539" s="8"/>
      <c r="F539" s="8"/>
      <c r="G539" s="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1"/>
      <c r="B540" s="8"/>
      <c r="C540" s="8"/>
      <c r="D540" s="8"/>
      <c r="E540" s="8"/>
      <c r="F540" s="8"/>
      <c r="G540" s="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1"/>
      <c r="B541" s="8"/>
      <c r="C541" s="8"/>
      <c r="D541" s="8"/>
      <c r="E541" s="8"/>
      <c r="F541" s="8"/>
      <c r="G541" s="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1"/>
      <c r="B542" s="8"/>
      <c r="C542" s="8"/>
      <c r="D542" s="8"/>
      <c r="E542" s="8"/>
      <c r="F542" s="8"/>
      <c r="G542" s="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1"/>
      <c r="B543" s="8"/>
      <c r="C543" s="8"/>
      <c r="D543" s="8"/>
      <c r="E543" s="8"/>
      <c r="F543" s="8"/>
      <c r="G543" s="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1"/>
      <c r="B544" s="8"/>
      <c r="C544" s="8"/>
      <c r="D544" s="8"/>
      <c r="E544" s="8"/>
      <c r="F544" s="8"/>
      <c r="G544" s="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1"/>
      <c r="B545" s="8"/>
      <c r="C545" s="8"/>
      <c r="D545" s="8"/>
      <c r="E545" s="8"/>
      <c r="F545" s="8"/>
      <c r="G545" s="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1"/>
      <c r="B546" s="8"/>
      <c r="C546" s="8"/>
      <c r="D546" s="8"/>
      <c r="E546" s="8"/>
      <c r="F546" s="8"/>
      <c r="G546" s="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1"/>
      <c r="B547" s="8"/>
      <c r="C547" s="8"/>
      <c r="D547" s="8"/>
      <c r="E547" s="8"/>
      <c r="F547" s="8"/>
      <c r="G547" s="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1"/>
      <c r="B548" s="8"/>
      <c r="C548" s="8"/>
      <c r="D548" s="8"/>
      <c r="E548" s="8"/>
      <c r="F548" s="8"/>
      <c r="G548" s="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1"/>
      <c r="B549" s="8"/>
      <c r="C549" s="8"/>
      <c r="D549" s="8"/>
      <c r="E549" s="8"/>
      <c r="F549" s="8"/>
      <c r="G549" s="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1"/>
      <c r="B550" s="8"/>
      <c r="C550" s="8"/>
      <c r="D550" s="8"/>
      <c r="E550" s="8"/>
      <c r="F550" s="8"/>
      <c r="G550" s="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1"/>
      <c r="B551" s="8"/>
      <c r="C551" s="8"/>
      <c r="D551" s="8"/>
      <c r="E551" s="8"/>
      <c r="F551" s="8"/>
      <c r="G551" s="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1"/>
      <c r="B552" s="8"/>
      <c r="C552" s="8"/>
      <c r="D552" s="8"/>
      <c r="E552" s="8"/>
      <c r="F552" s="8"/>
      <c r="G552" s="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1"/>
      <c r="B553" s="8"/>
      <c r="C553" s="8"/>
      <c r="D553" s="8"/>
      <c r="E553" s="8"/>
      <c r="F553" s="8"/>
      <c r="G553" s="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1"/>
      <c r="B554" s="8"/>
      <c r="C554" s="8"/>
      <c r="D554" s="8"/>
      <c r="E554" s="8"/>
      <c r="F554" s="8"/>
      <c r="G554" s="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1"/>
      <c r="B555" s="8"/>
      <c r="C555" s="8"/>
      <c r="D555" s="8"/>
      <c r="E555" s="8"/>
      <c r="F555" s="8"/>
      <c r="G555" s="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1"/>
      <c r="B556" s="8"/>
      <c r="C556" s="8"/>
      <c r="D556" s="8"/>
      <c r="E556" s="8"/>
      <c r="F556" s="8"/>
      <c r="G556" s="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1"/>
      <c r="B557" s="8"/>
      <c r="C557" s="8"/>
      <c r="D557" s="8"/>
      <c r="E557" s="8"/>
      <c r="F557" s="8"/>
      <c r="G557" s="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1"/>
      <c r="B558" s="8"/>
      <c r="C558" s="8"/>
      <c r="D558" s="8"/>
      <c r="E558" s="8"/>
      <c r="F558" s="8"/>
      <c r="G558" s="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1"/>
      <c r="B559" s="8"/>
      <c r="C559" s="8"/>
      <c r="D559" s="8"/>
      <c r="E559" s="8"/>
      <c r="F559" s="8"/>
      <c r="G559" s="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1"/>
      <c r="B560" s="8"/>
      <c r="C560" s="8"/>
      <c r="D560" s="8"/>
      <c r="E560" s="8"/>
      <c r="F560" s="8"/>
      <c r="G560" s="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1"/>
      <c r="B561" s="8"/>
      <c r="C561" s="8"/>
      <c r="D561" s="8"/>
      <c r="E561" s="8"/>
      <c r="F561" s="8"/>
      <c r="G561" s="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1"/>
      <c r="B562" s="8"/>
      <c r="C562" s="8"/>
      <c r="D562" s="8"/>
      <c r="E562" s="8"/>
      <c r="F562" s="8"/>
      <c r="G562" s="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1"/>
      <c r="B563" s="8"/>
      <c r="C563" s="8"/>
      <c r="D563" s="8"/>
      <c r="E563" s="8"/>
      <c r="F563" s="8"/>
      <c r="G563" s="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1"/>
      <c r="B564" s="8"/>
      <c r="C564" s="8"/>
      <c r="D564" s="8"/>
      <c r="E564" s="8"/>
      <c r="F564" s="8"/>
      <c r="G564" s="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1"/>
      <c r="B565" s="8"/>
      <c r="C565" s="8"/>
      <c r="D565" s="8"/>
      <c r="E565" s="8"/>
      <c r="F565" s="8"/>
      <c r="G565" s="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1"/>
      <c r="B566" s="8"/>
      <c r="C566" s="8"/>
      <c r="D566" s="8"/>
      <c r="E566" s="8"/>
      <c r="F566" s="8"/>
      <c r="G566" s="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1"/>
      <c r="B567" s="8"/>
      <c r="C567" s="8"/>
      <c r="D567" s="8"/>
      <c r="E567" s="8"/>
      <c r="F567" s="8"/>
      <c r="G567" s="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1"/>
      <c r="B568" s="8"/>
      <c r="C568" s="8"/>
      <c r="D568" s="8"/>
      <c r="E568" s="8"/>
      <c r="F568" s="8"/>
      <c r="G568" s="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1"/>
      <c r="B569" s="8"/>
      <c r="C569" s="8"/>
      <c r="D569" s="8"/>
      <c r="E569" s="8"/>
      <c r="F569" s="8"/>
      <c r="G569" s="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1"/>
      <c r="B570" s="8"/>
      <c r="C570" s="8"/>
      <c r="D570" s="8"/>
      <c r="E570" s="8"/>
      <c r="F570" s="8"/>
      <c r="G570" s="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1"/>
      <c r="B571" s="8"/>
      <c r="C571" s="8"/>
      <c r="D571" s="8"/>
      <c r="E571" s="8"/>
      <c r="F571" s="8"/>
      <c r="G571" s="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1"/>
      <c r="B572" s="8"/>
      <c r="C572" s="8"/>
      <c r="D572" s="8"/>
      <c r="E572" s="8"/>
      <c r="F572" s="8"/>
      <c r="G572" s="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1"/>
      <c r="B573" s="8"/>
      <c r="C573" s="8"/>
      <c r="D573" s="8"/>
      <c r="E573" s="8"/>
      <c r="F573" s="8"/>
      <c r="G573" s="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1"/>
      <c r="B574" s="8"/>
      <c r="C574" s="8"/>
      <c r="D574" s="8"/>
      <c r="E574" s="8"/>
      <c r="F574" s="8"/>
      <c r="G574" s="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1"/>
      <c r="B575" s="8"/>
      <c r="C575" s="8"/>
      <c r="D575" s="8"/>
      <c r="E575" s="8"/>
      <c r="F575" s="8"/>
      <c r="G575" s="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1"/>
      <c r="B576" s="8"/>
      <c r="C576" s="8"/>
      <c r="D576" s="8"/>
      <c r="E576" s="8"/>
      <c r="F576" s="8"/>
      <c r="G576" s="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1"/>
      <c r="B577" s="8"/>
      <c r="C577" s="8"/>
      <c r="D577" s="8"/>
      <c r="E577" s="8"/>
      <c r="F577" s="8"/>
      <c r="G577" s="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1"/>
      <c r="B578" s="8"/>
      <c r="C578" s="8"/>
      <c r="D578" s="8"/>
      <c r="E578" s="8"/>
      <c r="F578" s="8"/>
      <c r="G578" s="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1"/>
      <c r="B579" s="8"/>
      <c r="C579" s="8"/>
      <c r="D579" s="8"/>
      <c r="E579" s="8"/>
      <c r="F579" s="8"/>
      <c r="G579" s="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1"/>
      <c r="B580" s="8"/>
      <c r="C580" s="8"/>
      <c r="D580" s="8"/>
      <c r="E580" s="8"/>
      <c r="F580" s="8"/>
      <c r="G580" s="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1"/>
      <c r="B581" s="8"/>
      <c r="C581" s="8"/>
      <c r="D581" s="8"/>
      <c r="E581" s="8"/>
      <c r="F581" s="8"/>
      <c r="G581" s="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1"/>
      <c r="B582" s="8"/>
      <c r="C582" s="8"/>
      <c r="D582" s="8"/>
      <c r="E582" s="8"/>
      <c r="F582" s="8"/>
      <c r="G582" s="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1"/>
      <c r="B583" s="8"/>
      <c r="C583" s="8"/>
      <c r="D583" s="8"/>
      <c r="E583" s="8"/>
      <c r="F583" s="8"/>
      <c r="G583" s="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1"/>
      <c r="B584" s="8"/>
      <c r="C584" s="8"/>
      <c r="D584" s="8"/>
      <c r="E584" s="8"/>
      <c r="F584" s="8"/>
      <c r="G584" s="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1"/>
      <c r="B585" s="8"/>
      <c r="C585" s="8"/>
      <c r="D585" s="8"/>
      <c r="E585" s="8"/>
      <c r="F585" s="8"/>
      <c r="G585" s="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1"/>
      <c r="B586" s="8"/>
      <c r="C586" s="8"/>
      <c r="D586" s="8"/>
      <c r="E586" s="8"/>
      <c r="F586" s="8"/>
      <c r="G586" s="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1"/>
      <c r="B587" s="8"/>
      <c r="C587" s="8"/>
      <c r="D587" s="8"/>
      <c r="E587" s="8"/>
      <c r="F587" s="8"/>
      <c r="G587" s="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1"/>
      <c r="B588" s="8"/>
      <c r="C588" s="8"/>
      <c r="D588" s="8"/>
      <c r="E588" s="8"/>
      <c r="F588" s="8"/>
      <c r="G588" s="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1"/>
      <c r="B589" s="8"/>
      <c r="C589" s="8"/>
      <c r="D589" s="8"/>
      <c r="E589" s="8"/>
      <c r="F589" s="8"/>
      <c r="G589" s="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1"/>
      <c r="B590" s="8"/>
      <c r="C590" s="8"/>
      <c r="D590" s="8"/>
      <c r="E590" s="8"/>
      <c r="F590" s="8"/>
      <c r="G590" s="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1"/>
      <c r="B591" s="8"/>
      <c r="C591" s="8"/>
      <c r="D591" s="8"/>
      <c r="E591" s="8"/>
      <c r="F591" s="8"/>
      <c r="G591" s="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1"/>
      <c r="B592" s="8"/>
      <c r="C592" s="8"/>
      <c r="D592" s="8"/>
      <c r="E592" s="8"/>
      <c r="F592" s="8"/>
      <c r="G592" s="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1"/>
      <c r="B593" s="8"/>
      <c r="C593" s="8"/>
      <c r="D593" s="8"/>
      <c r="E593" s="8"/>
      <c r="F593" s="8"/>
      <c r="G593" s="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1"/>
      <c r="B594" s="8"/>
      <c r="C594" s="8"/>
      <c r="D594" s="8"/>
      <c r="E594" s="8"/>
      <c r="F594" s="8"/>
      <c r="G594" s="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1"/>
      <c r="B595" s="8"/>
      <c r="C595" s="8"/>
      <c r="D595" s="8"/>
      <c r="E595" s="8"/>
      <c r="F595" s="8"/>
      <c r="G595" s="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1"/>
      <c r="B596" s="8"/>
      <c r="C596" s="8"/>
      <c r="D596" s="8"/>
      <c r="E596" s="8"/>
      <c r="F596" s="8"/>
      <c r="G596" s="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1"/>
      <c r="B597" s="8"/>
      <c r="C597" s="8"/>
      <c r="D597" s="8"/>
      <c r="E597" s="8"/>
      <c r="F597" s="8"/>
      <c r="G597" s="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1"/>
      <c r="B598" s="8"/>
      <c r="C598" s="8"/>
      <c r="D598" s="8"/>
      <c r="E598" s="8"/>
      <c r="F598" s="8"/>
      <c r="G598" s="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1"/>
      <c r="B599" s="8"/>
      <c r="C599" s="8"/>
      <c r="D599" s="8"/>
      <c r="E599" s="8"/>
      <c r="F599" s="8"/>
      <c r="G599" s="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1"/>
      <c r="B600" s="8"/>
      <c r="C600" s="8"/>
      <c r="D600" s="8"/>
      <c r="E600" s="8"/>
      <c r="F600" s="8"/>
      <c r="G600" s="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1"/>
      <c r="B601" s="8"/>
      <c r="C601" s="8"/>
      <c r="D601" s="8"/>
      <c r="E601" s="8"/>
      <c r="F601" s="8"/>
      <c r="G601" s="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1"/>
      <c r="B602" s="8"/>
      <c r="C602" s="8"/>
      <c r="D602" s="8"/>
      <c r="E602" s="8"/>
      <c r="F602" s="8"/>
      <c r="G602" s="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1"/>
      <c r="B603" s="8"/>
      <c r="C603" s="8"/>
      <c r="D603" s="8"/>
      <c r="E603" s="8"/>
      <c r="F603" s="8"/>
      <c r="G603" s="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1"/>
      <c r="B604" s="8"/>
      <c r="C604" s="8"/>
      <c r="D604" s="8"/>
      <c r="E604" s="8"/>
      <c r="F604" s="8"/>
      <c r="G604" s="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1"/>
      <c r="B605" s="8"/>
      <c r="C605" s="8"/>
      <c r="D605" s="8"/>
      <c r="E605" s="8"/>
      <c r="F605" s="8"/>
      <c r="G605" s="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1"/>
      <c r="B606" s="8"/>
      <c r="C606" s="8"/>
      <c r="D606" s="8"/>
      <c r="E606" s="8"/>
      <c r="F606" s="8"/>
      <c r="G606" s="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1"/>
      <c r="B607" s="8"/>
      <c r="C607" s="8"/>
      <c r="D607" s="8"/>
      <c r="E607" s="8"/>
      <c r="F607" s="8"/>
      <c r="G607" s="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1"/>
      <c r="B608" s="8"/>
      <c r="C608" s="8"/>
      <c r="D608" s="8"/>
      <c r="E608" s="8"/>
      <c r="F608" s="8"/>
      <c r="G608" s="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1"/>
      <c r="B609" s="8"/>
      <c r="C609" s="8"/>
      <c r="D609" s="8"/>
      <c r="E609" s="8"/>
      <c r="F609" s="8"/>
      <c r="G609" s="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1"/>
      <c r="B610" s="8"/>
      <c r="C610" s="8"/>
      <c r="D610" s="8"/>
      <c r="E610" s="8"/>
      <c r="F610" s="8"/>
      <c r="G610" s="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1"/>
      <c r="B611" s="8"/>
      <c r="C611" s="8"/>
      <c r="D611" s="8"/>
      <c r="E611" s="8"/>
      <c r="F611" s="8"/>
      <c r="G611" s="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1"/>
      <c r="B612" s="8"/>
      <c r="C612" s="8"/>
      <c r="D612" s="8"/>
      <c r="E612" s="8"/>
      <c r="F612" s="8"/>
      <c r="G612" s="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1"/>
      <c r="B613" s="8"/>
      <c r="C613" s="8"/>
      <c r="D613" s="8"/>
      <c r="E613" s="8"/>
      <c r="F613" s="8"/>
      <c r="G613" s="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1"/>
      <c r="B614" s="8"/>
      <c r="C614" s="8"/>
      <c r="D614" s="8"/>
      <c r="E614" s="8"/>
      <c r="F614" s="8"/>
      <c r="G614" s="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1"/>
      <c r="B615" s="8"/>
      <c r="C615" s="8"/>
      <c r="D615" s="8"/>
      <c r="E615" s="8"/>
      <c r="F615" s="8"/>
      <c r="G615" s="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1"/>
      <c r="B616" s="8"/>
      <c r="C616" s="8"/>
      <c r="D616" s="8"/>
      <c r="E616" s="8"/>
      <c r="F616" s="8"/>
      <c r="G616" s="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1"/>
      <c r="B617" s="8"/>
      <c r="C617" s="8"/>
      <c r="D617" s="8"/>
      <c r="E617" s="8"/>
      <c r="F617" s="8"/>
      <c r="G617" s="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1"/>
      <c r="B618" s="8"/>
      <c r="C618" s="8"/>
      <c r="D618" s="8"/>
      <c r="E618" s="8"/>
      <c r="F618" s="8"/>
      <c r="G618" s="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1"/>
      <c r="B619" s="8"/>
      <c r="C619" s="8"/>
      <c r="D619" s="8"/>
      <c r="E619" s="8"/>
      <c r="F619" s="8"/>
      <c r="G619" s="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1"/>
      <c r="B620" s="8"/>
      <c r="C620" s="8"/>
      <c r="D620" s="8"/>
      <c r="E620" s="8"/>
      <c r="F620" s="8"/>
      <c r="G620" s="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1"/>
      <c r="B621" s="8"/>
      <c r="C621" s="8"/>
      <c r="D621" s="8"/>
      <c r="E621" s="8"/>
      <c r="F621" s="8"/>
      <c r="G621" s="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1"/>
      <c r="B622" s="8"/>
      <c r="C622" s="8"/>
      <c r="D622" s="8"/>
      <c r="E622" s="8"/>
      <c r="F622" s="8"/>
      <c r="G622" s="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1"/>
      <c r="B623" s="8"/>
      <c r="C623" s="8"/>
      <c r="D623" s="8"/>
      <c r="E623" s="8"/>
      <c r="F623" s="8"/>
      <c r="G623" s="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1"/>
      <c r="B624" s="8"/>
      <c r="C624" s="8"/>
      <c r="D624" s="8"/>
      <c r="E624" s="8"/>
      <c r="F624" s="8"/>
      <c r="G624" s="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1"/>
      <c r="B625" s="8"/>
      <c r="C625" s="8"/>
      <c r="D625" s="8"/>
      <c r="E625" s="8"/>
      <c r="F625" s="8"/>
      <c r="G625" s="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1"/>
      <c r="B626" s="8"/>
      <c r="C626" s="8"/>
      <c r="D626" s="8"/>
      <c r="E626" s="8"/>
      <c r="F626" s="8"/>
      <c r="G626" s="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1"/>
      <c r="B627" s="8"/>
      <c r="C627" s="8"/>
      <c r="D627" s="8"/>
      <c r="E627" s="8"/>
      <c r="F627" s="8"/>
      <c r="G627" s="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1"/>
      <c r="B628" s="8"/>
      <c r="C628" s="8"/>
      <c r="D628" s="8"/>
      <c r="E628" s="8"/>
      <c r="F628" s="8"/>
      <c r="G628" s="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1"/>
      <c r="B629" s="8"/>
      <c r="C629" s="8"/>
      <c r="D629" s="8"/>
      <c r="E629" s="8"/>
      <c r="F629" s="8"/>
      <c r="G629" s="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1"/>
      <c r="B630" s="8"/>
      <c r="C630" s="8"/>
      <c r="D630" s="8"/>
      <c r="E630" s="8"/>
      <c r="F630" s="8"/>
      <c r="G630" s="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1"/>
      <c r="B631" s="8"/>
      <c r="C631" s="8"/>
      <c r="D631" s="8"/>
      <c r="E631" s="8"/>
      <c r="F631" s="8"/>
      <c r="G631" s="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1"/>
      <c r="B632" s="8"/>
      <c r="C632" s="8"/>
      <c r="D632" s="8"/>
      <c r="E632" s="8"/>
      <c r="F632" s="8"/>
      <c r="G632" s="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1"/>
      <c r="B633" s="8"/>
      <c r="C633" s="8"/>
      <c r="D633" s="8"/>
      <c r="E633" s="8"/>
      <c r="F633" s="8"/>
      <c r="G633" s="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1"/>
      <c r="B634" s="8"/>
      <c r="C634" s="8"/>
      <c r="D634" s="8"/>
      <c r="E634" s="8"/>
      <c r="F634" s="8"/>
      <c r="G634" s="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1"/>
      <c r="B635" s="8"/>
      <c r="C635" s="8"/>
      <c r="D635" s="8"/>
      <c r="E635" s="8"/>
      <c r="F635" s="8"/>
      <c r="G635" s="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1"/>
      <c r="B636" s="8"/>
      <c r="C636" s="8"/>
      <c r="D636" s="8"/>
      <c r="E636" s="8"/>
      <c r="F636" s="8"/>
      <c r="G636" s="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1"/>
      <c r="B637" s="8"/>
      <c r="C637" s="8"/>
      <c r="D637" s="8"/>
      <c r="E637" s="8"/>
      <c r="F637" s="8"/>
      <c r="G637" s="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1"/>
      <c r="B638" s="8"/>
      <c r="C638" s="8"/>
      <c r="D638" s="8"/>
      <c r="E638" s="8"/>
      <c r="F638" s="8"/>
      <c r="G638" s="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1"/>
      <c r="B639" s="8"/>
      <c r="C639" s="8"/>
      <c r="D639" s="8"/>
      <c r="E639" s="8"/>
      <c r="F639" s="8"/>
      <c r="G639" s="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1"/>
      <c r="B640" s="8"/>
      <c r="C640" s="8"/>
      <c r="D640" s="8"/>
      <c r="E640" s="8"/>
      <c r="F640" s="8"/>
      <c r="G640" s="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1"/>
      <c r="B641" s="8"/>
      <c r="C641" s="8"/>
      <c r="D641" s="8"/>
      <c r="E641" s="8"/>
      <c r="F641" s="8"/>
      <c r="G641" s="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1"/>
      <c r="B642" s="8"/>
      <c r="C642" s="8"/>
      <c r="D642" s="8"/>
      <c r="E642" s="8"/>
      <c r="F642" s="8"/>
      <c r="G642" s="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1"/>
      <c r="B643" s="8"/>
      <c r="C643" s="8"/>
      <c r="D643" s="8"/>
      <c r="E643" s="8"/>
      <c r="F643" s="8"/>
      <c r="G643" s="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1"/>
      <c r="B644" s="8"/>
      <c r="C644" s="8"/>
      <c r="D644" s="8"/>
      <c r="E644" s="8"/>
      <c r="F644" s="8"/>
      <c r="G644" s="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1"/>
      <c r="B645" s="8"/>
      <c r="C645" s="8"/>
      <c r="D645" s="8"/>
      <c r="E645" s="8"/>
      <c r="F645" s="8"/>
      <c r="G645" s="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1"/>
      <c r="B646" s="8"/>
      <c r="C646" s="8"/>
      <c r="D646" s="8"/>
      <c r="E646" s="8"/>
      <c r="F646" s="8"/>
      <c r="G646" s="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1"/>
      <c r="B647" s="8"/>
      <c r="C647" s="8"/>
      <c r="D647" s="8"/>
      <c r="E647" s="8"/>
      <c r="F647" s="8"/>
      <c r="G647" s="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1"/>
      <c r="B648" s="8"/>
      <c r="C648" s="8"/>
      <c r="D648" s="8"/>
      <c r="E648" s="8"/>
      <c r="F648" s="8"/>
      <c r="G648" s="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1"/>
      <c r="B649" s="8"/>
      <c r="C649" s="8"/>
      <c r="D649" s="8"/>
      <c r="E649" s="8"/>
      <c r="F649" s="8"/>
      <c r="G649" s="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1"/>
      <c r="B650" s="8"/>
      <c r="C650" s="8"/>
      <c r="D650" s="8"/>
      <c r="E650" s="8"/>
      <c r="F650" s="8"/>
      <c r="G650" s="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1"/>
      <c r="B651" s="8"/>
      <c r="C651" s="8"/>
      <c r="D651" s="8"/>
      <c r="E651" s="8"/>
      <c r="F651" s="8"/>
      <c r="G651" s="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1"/>
      <c r="B652" s="8"/>
      <c r="C652" s="8"/>
      <c r="D652" s="8"/>
      <c r="E652" s="8"/>
      <c r="F652" s="8"/>
      <c r="G652" s="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1"/>
      <c r="B653" s="8"/>
      <c r="C653" s="8"/>
      <c r="D653" s="8"/>
      <c r="E653" s="8"/>
      <c r="F653" s="8"/>
      <c r="G653" s="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1"/>
      <c r="B654" s="8"/>
      <c r="C654" s="8"/>
      <c r="D654" s="8"/>
      <c r="E654" s="8"/>
      <c r="F654" s="8"/>
      <c r="G654" s="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1"/>
      <c r="B655" s="8"/>
      <c r="C655" s="8"/>
      <c r="D655" s="8"/>
      <c r="E655" s="8"/>
      <c r="F655" s="8"/>
      <c r="G655" s="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1"/>
      <c r="B656" s="8"/>
      <c r="C656" s="8"/>
      <c r="D656" s="8"/>
      <c r="E656" s="8"/>
      <c r="F656" s="8"/>
      <c r="G656" s="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1"/>
      <c r="B657" s="8"/>
      <c r="C657" s="8"/>
      <c r="D657" s="8"/>
      <c r="E657" s="8"/>
      <c r="F657" s="8"/>
      <c r="G657" s="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1"/>
      <c r="B658" s="8"/>
      <c r="C658" s="8"/>
      <c r="D658" s="8"/>
      <c r="E658" s="8"/>
      <c r="F658" s="8"/>
      <c r="G658" s="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1"/>
      <c r="B659" s="8"/>
      <c r="C659" s="8"/>
      <c r="D659" s="8"/>
      <c r="E659" s="8"/>
      <c r="F659" s="8"/>
      <c r="G659" s="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1"/>
      <c r="B660" s="8"/>
      <c r="C660" s="8"/>
      <c r="D660" s="8"/>
      <c r="E660" s="8"/>
      <c r="F660" s="8"/>
      <c r="G660" s="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1"/>
      <c r="B661" s="8"/>
      <c r="C661" s="8"/>
      <c r="D661" s="8"/>
      <c r="E661" s="8"/>
      <c r="F661" s="8"/>
      <c r="G661" s="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1"/>
      <c r="B662" s="8"/>
      <c r="C662" s="8"/>
      <c r="D662" s="8"/>
      <c r="E662" s="8"/>
      <c r="F662" s="8"/>
      <c r="G662" s="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1"/>
      <c r="B663" s="8"/>
      <c r="C663" s="8"/>
      <c r="D663" s="8"/>
      <c r="E663" s="8"/>
      <c r="F663" s="8"/>
      <c r="G663" s="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1"/>
      <c r="B664" s="8"/>
      <c r="C664" s="8"/>
      <c r="D664" s="8"/>
      <c r="E664" s="8"/>
      <c r="F664" s="8"/>
      <c r="G664" s="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1"/>
      <c r="B665" s="8"/>
      <c r="C665" s="8"/>
      <c r="D665" s="8"/>
      <c r="E665" s="8"/>
      <c r="F665" s="8"/>
      <c r="G665" s="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1"/>
      <c r="B666" s="8"/>
      <c r="C666" s="8"/>
      <c r="D666" s="8"/>
      <c r="E666" s="8"/>
      <c r="F666" s="8"/>
      <c r="G666" s="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1"/>
      <c r="B667" s="8"/>
      <c r="C667" s="8"/>
      <c r="D667" s="8"/>
      <c r="E667" s="8"/>
      <c r="F667" s="8"/>
      <c r="G667" s="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1"/>
      <c r="B668" s="8"/>
      <c r="C668" s="8"/>
      <c r="D668" s="8"/>
      <c r="E668" s="8"/>
      <c r="F668" s="8"/>
      <c r="G668" s="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1"/>
      <c r="B669" s="8"/>
      <c r="C669" s="8"/>
      <c r="D669" s="8"/>
      <c r="E669" s="8"/>
      <c r="F669" s="8"/>
      <c r="G669" s="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1"/>
      <c r="B670" s="8"/>
      <c r="C670" s="8"/>
      <c r="D670" s="8"/>
      <c r="E670" s="8"/>
      <c r="F670" s="8"/>
      <c r="G670" s="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1"/>
      <c r="B671" s="8"/>
      <c r="C671" s="8"/>
      <c r="D671" s="8"/>
      <c r="E671" s="8"/>
      <c r="F671" s="8"/>
      <c r="G671" s="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1"/>
      <c r="B672" s="8"/>
      <c r="C672" s="8"/>
      <c r="D672" s="8"/>
      <c r="E672" s="8"/>
      <c r="F672" s="8"/>
      <c r="G672" s="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1"/>
      <c r="B673" s="8"/>
      <c r="C673" s="8"/>
      <c r="D673" s="8"/>
      <c r="E673" s="8"/>
      <c r="F673" s="8"/>
      <c r="G673" s="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1"/>
      <c r="B674" s="8"/>
      <c r="C674" s="8"/>
      <c r="D674" s="8"/>
      <c r="E674" s="8"/>
      <c r="F674" s="8"/>
      <c r="G674" s="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1"/>
      <c r="B675" s="8"/>
      <c r="C675" s="8"/>
      <c r="D675" s="8"/>
      <c r="E675" s="8"/>
      <c r="F675" s="8"/>
      <c r="G675" s="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1"/>
      <c r="B676" s="8"/>
      <c r="C676" s="8"/>
      <c r="D676" s="8"/>
      <c r="E676" s="8"/>
      <c r="F676" s="8"/>
      <c r="G676" s="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1"/>
      <c r="B677" s="8"/>
      <c r="C677" s="8"/>
      <c r="D677" s="8"/>
      <c r="E677" s="8"/>
      <c r="F677" s="8"/>
      <c r="G677" s="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1"/>
      <c r="B678" s="8"/>
      <c r="C678" s="8"/>
      <c r="D678" s="8"/>
      <c r="E678" s="8"/>
      <c r="F678" s="8"/>
      <c r="G678" s="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1"/>
      <c r="B679" s="8"/>
      <c r="C679" s="8"/>
      <c r="D679" s="8"/>
      <c r="E679" s="8"/>
      <c r="F679" s="8"/>
      <c r="G679" s="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1"/>
      <c r="B680" s="8"/>
      <c r="C680" s="8"/>
      <c r="D680" s="8"/>
      <c r="E680" s="8"/>
      <c r="F680" s="8"/>
      <c r="G680" s="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1"/>
      <c r="B681" s="8"/>
      <c r="C681" s="8"/>
      <c r="D681" s="8"/>
      <c r="E681" s="8"/>
      <c r="F681" s="8"/>
      <c r="G681" s="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1"/>
      <c r="B682" s="8"/>
      <c r="C682" s="8"/>
      <c r="D682" s="8"/>
      <c r="E682" s="8"/>
      <c r="F682" s="8"/>
      <c r="G682" s="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1"/>
      <c r="B683" s="8"/>
      <c r="C683" s="8"/>
      <c r="D683" s="8"/>
      <c r="E683" s="8"/>
      <c r="F683" s="8"/>
      <c r="G683" s="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1"/>
      <c r="B684" s="8"/>
      <c r="C684" s="8"/>
      <c r="D684" s="8"/>
      <c r="E684" s="8"/>
      <c r="F684" s="8"/>
      <c r="G684" s="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1"/>
      <c r="B685" s="8"/>
      <c r="C685" s="8"/>
      <c r="D685" s="8"/>
      <c r="E685" s="8"/>
      <c r="F685" s="8"/>
      <c r="G685" s="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1"/>
      <c r="B686" s="8"/>
      <c r="C686" s="8"/>
      <c r="D686" s="8"/>
      <c r="E686" s="8"/>
      <c r="F686" s="8"/>
      <c r="G686" s="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1"/>
      <c r="B687" s="8"/>
      <c r="C687" s="8"/>
      <c r="D687" s="8"/>
      <c r="E687" s="8"/>
      <c r="F687" s="8"/>
      <c r="G687" s="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1"/>
      <c r="B688" s="8"/>
      <c r="C688" s="8"/>
      <c r="D688" s="8"/>
      <c r="E688" s="8"/>
      <c r="F688" s="8"/>
      <c r="G688" s="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1"/>
      <c r="B689" s="8"/>
      <c r="C689" s="8"/>
      <c r="D689" s="8"/>
      <c r="E689" s="8"/>
      <c r="F689" s="8"/>
      <c r="G689" s="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1"/>
      <c r="B690" s="8"/>
      <c r="C690" s="8"/>
      <c r="D690" s="8"/>
      <c r="E690" s="8"/>
      <c r="F690" s="8"/>
      <c r="G690" s="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1"/>
      <c r="B691" s="8"/>
      <c r="C691" s="8"/>
      <c r="D691" s="8"/>
      <c r="E691" s="8"/>
      <c r="F691" s="8"/>
      <c r="G691" s="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1"/>
      <c r="B692" s="8"/>
      <c r="C692" s="8"/>
      <c r="D692" s="8"/>
      <c r="E692" s="8"/>
      <c r="F692" s="8"/>
      <c r="G692" s="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1"/>
      <c r="B693" s="8"/>
      <c r="C693" s="8"/>
      <c r="D693" s="8"/>
      <c r="E693" s="8"/>
      <c r="F693" s="8"/>
      <c r="G693" s="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1"/>
      <c r="B694" s="8"/>
      <c r="C694" s="8"/>
      <c r="D694" s="8"/>
      <c r="E694" s="8"/>
      <c r="F694" s="8"/>
      <c r="G694" s="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1"/>
      <c r="B695" s="8"/>
      <c r="C695" s="8"/>
      <c r="D695" s="8"/>
      <c r="E695" s="8"/>
      <c r="F695" s="8"/>
      <c r="G695" s="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1"/>
      <c r="B696" s="8"/>
      <c r="C696" s="8"/>
      <c r="D696" s="8"/>
      <c r="E696" s="8"/>
      <c r="F696" s="8"/>
      <c r="G696" s="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1"/>
      <c r="B697" s="8"/>
      <c r="C697" s="8"/>
      <c r="D697" s="8"/>
      <c r="E697" s="8"/>
      <c r="F697" s="8"/>
      <c r="G697" s="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1"/>
      <c r="B698" s="8"/>
      <c r="C698" s="8"/>
      <c r="D698" s="8"/>
      <c r="E698" s="8"/>
      <c r="F698" s="8"/>
      <c r="G698" s="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1"/>
      <c r="B699" s="8"/>
      <c r="C699" s="8"/>
      <c r="D699" s="8"/>
      <c r="E699" s="8"/>
      <c r="F699" s="8"/>
      <c r="G699" s="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1"/>
      <c r="B700" s="8"/>
      <c r="C700" s="8"/>
      <c r="D700" s="8"/>
      <c r="E700" s="8"/>
      <c r="F700" s="8"/>
      <c r="G700" s="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1"/>
      <c r="B701" s="8"/>
      <c r="C701" s="8"/>
      <c r="D701" s="8"/>
      <c r="E701" s="8"/>
      <c r="F701" s="8"/>
      <c r="G701" s="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1"/>
      <c r="B702" s="8"/>
      <c r="C702" s="8"/>
      <c r="D702" s="8"/>
      <c r="E702" s="8"/>
      <c r="F702" s="8"/>
      <c r="G702" s="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1"/>
      <c r="B703" s="8"/>
      <c r="C703" s="8"/>
      <c r="D703" s="8"/>
      <c r="E703" s="8"/>
      <c r="F703" s="8"/>
      <c r="G703" s="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1"/>
      <c r="B704" s="8"/>
      <c r="C704" s="8"/>
      <c r="D704" s="8"/>
      <c r="E704" s="8"/>
      <c r="F704" s="8"/>
      <c r="G704" s="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1"/>
      <c r="B705" s="8"/>
      <c r="C705" s="8"/>
      <c r="D705" s="8"/>
      <c r="E705" s="8"/>
      <c r="F705" s="8"/>
      <c r="G705" s="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1"/>
      <c r="B706" s="8"/>
      <c r="C706" s="8"/>
      <c r="D706" s="8"/>
      <c r="E706" s="8"/>
      <c r="F706" s="8"/>
      <c r="G706" s="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1"/>
      <c r="B707" s="8"/>
      <c r="C707" s="8"/>
      <c r="D707" s="8"/>
      <c r="E707" s="8"/>
      <c r="F707" s="8"/>
      <c r="G707" s="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1"/>
      <c r="B708" s="8"/>
      <c r="C708" s="8"/>
      <c r="D708" s="8"/>
      <c r="E708" s="8"/>
      <c r="F708" s="8"/>
      <c r="G708" s="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1"/>
      <c r="B709" s="8"/>
      <c r="C709" s="8"/>
      <c r="D709" s="8"/>
      <c r="E709" s="8"/>
      <c r="F709" s="8"/>
      <c r="G709" s="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1"/>
      <c r="B710" s="8"/>
      <c r="C710" s="8"/>
      <c r="D710" s="8"/>
      <c r="E710" s="8"/>
      <c r="F710" s="8"/>
      <c r="G710" s="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1"/>
      <c r="B711" s="8"/>
      <c r="C711" s="8"/>
      <c r="D711" s="8"/>
      <c r="E711" s="8"/>
      <c r="F711" s="8"/>
      <c r="G711" s="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1"/>
      <c r="B712" s="8"/>
      <c r="C712" s="8"/>
      <c r="D712" s="8"/>
      <c r="E712" s="8"/>
      <c r="F712" s="8"/>
      <c r="G712" s="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1"/>
      <c r="B713" s="8"/>
      <c r="C713" s="8"/>
      <c r="D713" s="8"/>
      <c r="E713" s="8"/>
      <c r="F713" s="8"/>
      <c r="G713" s="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1"/>
      <c r="B714" s="8"/>
      <c r="C714" s="8"/>
      <c r="D714" s="8"/>
      <c r="E714" s="8"/>
      <c r="F714" s="8"/>
      <c r="G714" s="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1"/>
      <c r="B715" s="8"/>
      <c r="C715" s="8"/>
      <c r="D715" s="8"/>
      <c r="E715" s="8"/>
      <c r="F715" s="8"/>
      <c r="G715" s="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1"/>
      <c r="B716" s="8"/>
      <c r="C716" s="8"/>
      <c r="D716" s="8"/>
      <c r="E716" s="8"/>
      <c r="F716" s="8"/>
      <c r="G716" s="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1"/>
      <c r="B717" s="8"/>
      <c r="C717" s="8"/>
      <c r="D717" s="8"/>
      <c r="E717" s="8"/>
      <c r="F717" s="8"/>
      <c r="G717" s="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1"/>
      <c r="B718" s="8"/>
      <c r="C718" s="8"/>
      <c r="D718" s="8"/>
      <c r="E718" s="8"/>
      <c r="F718" s="8"/>
      <c r="G718" s="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1"/>
      <c r="B719" s="8"/>
      <c r="C719" s="8"/>
      <c r="D719" s="8"/>
      <c r="E719" s="8"/>
      <c r="F719" s="8"/>
      <c r="G719" s="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1"/>
      <c r="B720" s="8"/>
      <c r="C720" s="8"/>
      <c r="D720" s="8"/>
      <c r="E720" s="8"/>
      <c r="F720" s="8"/>
      <c r="G720" s="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1"/>
      <c r="B721" s="8"/>
      <c r="C721" s="8"/>
      <c r="D721" s="8"/>
      <c r="E721" s="8"/>
      <c r="F721" s="8"/>
      <c r="G721" s="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1"/>
      <c r="B722" s="8"/>
      <c r="C722" s="8"/>
      <c r="D722" s="8"/>
      <c r="E722" s="8"/>
      <c r="F722" s="8"/>
      <c r="G722" s="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1"/>
      <c r="B723" s="8"/>
      <c r="C723" s="8"/>
      <c r="D723" s="8"/>
      <c r="E723" s="8"/>
      <c r="F723" s="8"/>
      <c r="G723" s="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1"/>
      <c r="B724" s="8"/>
      <c r="C724" s="8"/>
      <c r="D724" s="8"/>
      <c r="E724" s="8"/>
      <c r="F724" s="8"/>
      <c r="G724" s="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1"/>
      <c r="B725" s="8"/>
      <c r="C725" s="8"/>
      <c r="D725" s="8"/>
      <c r="E725" s="8"/>
      <c r="F725" s="8"/>
      <c r="G725" s="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1"/>
      <c r="B726" s="8"/>
      <c r="C726" s="8"/>
      <c r="D726" s="8"/>
      <c r="E726" s="8"/>
      <c r="F726" s="8"/>
      <c r="G726" s="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1"/>
      <c r="B727" s="8"/>
      <c r="C727" s="8"/>
      <c r="D727" s="8"/>
      <c r="E727" s="8"/>
      <c r="F727" s="8"/>
      <c r="G727" s="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1"/>
      <c r="B728" s="8"/>
      <c r="C728" s="8"/>
      <c r="D728" s="8"/>
      <c r="E728" s="8"/>
      <c r="F728" s="8"/>
      <c r="G728" s="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1"/>
      <c r="B729" s="8"/>
      <c r="C729" s="8"/>
      <c r="D729" s="8"/>
      <c r="E729" s="8"/>
      <c r="F729" s="8"/>
      <c r="G729" s="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1"/>
      <c r="B730" s="8"/>
      <c r="C730" s="8"/>
      <c r="D730" s="8"/>
      <c r="E730" s="8"/>
      <c r="F730" s="8"/>
      <c r="G730" s="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1"/>
      <c r="B731" s="8"/>
      <c r="C731" s="8"/>
      <c r="D731" s="8"/>
      <c r="E731" s="8"/>
      <c r="F731" s="8"/>
      <c r="G731" s="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1"/>
      <c r="B732" s="8"/>
      <c r="C732" s="8"/>
      <c r="D732" s="8"/>
      <c r="E732" s="8"/>
      <c r="F732" s="8"/>
      <c r="G732" s="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1"/>
      <c r="B733" s="8"/>
      <c r="C733" s="8"/>
      <c r="D733" s="8"/>
      <c r="E733" s="8"/>
      <c r="F733" s="8"/>
      <c r="G733" s="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1"/>
      <c r="B734" s="8"/>
      <c r="C734" s="8"/>
      <c r="D734" s="8"/>
      <c r="E734" s="8"/>
      <c r="F734" s="8"/>
      <c r="G734" s="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1"/>
      <c r="B735" s="8"/>
      <c r="C735" s="8"/>
      <c r="D735" s="8"/>
      <c r="E735" s="8"/>
      <c r="F735" s="8"/>
      <c r="G735" s="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1"/>
      <c r="B736" s="8"/>
      <c r="C736" s="8"/>
      <c r="D736" s="8"/>
      <c r="E736" s="8"/>
      <c r="F736" s="8"/>
      <c r="G736" s="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1"/>
      <c r="B737" s="8"/>
      <c r="C737" s="8"/>
      <c r="D737" s="8"/>
      <c r="E737" s="8"/>
      <c r="F737" s="8"/>
      <c r="G737" s="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1"/>
      <c r="B738" s="8"/>
      <c r="C738" s="8"/>
      <c r="D738" s="8"/>
      <c r="E738" s="8"/>
      <c r="F738" s="8"/>
      <c r="G738" s="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1"/>
      <c r="B739" s="8"/>
      <c r="C739" s="8"/>
      <c r="D739" s="8"/>
      <c r="E739" s="8"/>
      <c r="F739" s="8"/>
      <c r="G739" s="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1"/>
      <c r="B740" s="8"/>
      <c r="C740" s="8"/>
      <c r="D740" s="8"/>
      <c r="E740" s="8"/>
      <c r="F740" s="8"/>
      <c r="G740" s="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1"/>
      <c r="B741" s="8"/>
      <c r="C741" s="8"/>
      <c r="D741" s="8"/>
      <c r="E741" s="8"/>
      <c r="F741" s="8"/>
      <c r="G741" s="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1"/>
      <c r="B742" s="8"/>
      <c r="C742" s="8"/>
      <c r="D742" s="8"/>
      <c r="E742" s="8"/>
      <c r="F742" s="8"/>
      <c r="G742" s="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1"/>
      <c r="B743" s="8"/>
      <c r="C743" s="8"/>
      <c r="D743" s="8"/>
      <c r="E743" s="8"/>
      <c r="F743" s="8"/>
      <c r="G743" s="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1"/>
      <c r="B744" s="8"/>
      <c r="C744" s="8"/>
      <c r="D744" s="8"/>
      <c r="E744" s="8"/>
      <c r="F744" s="8"/>
      <c r="G744" s="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1"/>
      <c r="B745" s="8"/>
      <c r="C745" s="8"/>
      <c r="D745" s="8"/>
      <c r="E745" s="8"/>
      <c r="F745" s="8"/>
      <c r="G745" s="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1"/>
      <c r="B746" s="8"/>
      <c r="C746" s="8"/>
      <c r="D746" s="8"/>
      <c r="E746" s="8"/>
      <c r="F746" s="8"/>
      <c r="G746" s="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1"/>
      <c r="B747" s="8"/>
      <c r="C747" s="8"/>
      <c r="D747" s="8"/>
      <c r="E747" s="8"/>
      <c r="F747" s="8"/>
      <c r="G747" s="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1"/>
      <c r="B748" s="8"/>
      <c r="C748" s="8"/>
      <c r="D748" s="8"/>
      <c r="E748" s="8"/>
      <c r="F748" s="8"/>
      <c r="G748" s="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1"/>
      <c r="B749" s="8"/>
      <c r="C749" s="8"/>
      <c r="D749" s="8"/>
      <c r="E749" s="8"/>
      <c r="F749" s="8"/>
      <c r="G749" s="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1"/>
      <c r="B750" s="8"/>
      <c r="C750" s="8"/>
      <c r="D750" s="8"/>
      <c r="E750" s="8"/>
      <c r="F750" s="8"/>
      <c r="G750" s="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1"/>
      <c r="B751" s="8"/>
      <c r="C751" s="8"/>
      <c r="D751" s="8"/>
      <c r="E751" s="8"/>
      <c r="F751" s="8"/>
      <c r="G751" s="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1"/>
      <c r="B752" s="8"/>
      <c r="C752" s="8"/>
      <c r="D752" s="8"/>
      <c r="E752" s="8"/>
      <c r="F752" s="8"/>
      <c r="G752" s="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1"/>
      <c r="B753" s="8"/>
      <c r="C753" s="8"/>
      <c r="D753" s="8"/>
      <c r="E753" s="8"/>
      <c r="F753" s="8"/>
      <c r="G753" s="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1"/>
      <c r="B754" s="8"/>
      <c r="C754" s="8"/>
      <c r="D754" s="8"/>
      <c r="E754" s="8"/>
      <c r="F754" s="8"/>
      <c r="G754" s="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1"/>
      <c r="B755" s="8"/>
      <c r="C755" s="8"/>
      <c r="D755" s="8"/>
      <c r="E755" s="8"/>
      <c r="F755" s="8"/>
      <c r="G755" s="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1"/>
      <c r="B756" s="8"/>
      <c r="C756" s="8"/>
      <c r="D756" s="8"/>
      <c r="E756" s="8"/>
      <c r="F756" s="8"/>
      <c r="G756" s="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1"/>
      <c r="B757" s="8"/>
      <c r="C757" s="8"/>
      <c r="D757" s="8"/>
      <c r="E757" s="8"/>
      <c r="F757" s="8"/>
      <c r="G757" s="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1"/>
      <c r="B758" s="8"/>
      <c r="C758" s="8"/>
      <c r="D758" s="8"/>
      <c r="E758" s="8"/>
      <c r="F758" s="8"/>
      <c r="G758" s="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1"/>
      <c r="B759" s="8"/>
      <c r="C759" s="8"/>
      <c r="D759" s="8"/>
      <c r="E759" s="8"/>
      <c r="F759" s="8"/>
      <c r="G759" s="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1"/>
      <c r="B760" s="8"/>
      <c r="C760" s="8"/>
      <c r="D760" s="8"/>
      <c r="E760" s="8"/>
      <c r="F760" s="8"/>
      <c r="G760" s="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1"/>
      <c r="B761" s="8"/>
      <c r="C761" s="8"/>
      <c r="D761" s="8"/>
      <c r="E761" s="8"/>
      <c r="F761" s="8"/>
      <c r="G761" s="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1"/>
      <c r="B762" s="8"/>
      <c r="C762" s="8"/>
      <c r="D762" s="8"/>
      <c r="E762" s="8"/>
      <c r="F762" s="8"/>
      <c r="G762" s="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1"/>
      <c r="B763" s="8"/>
      <c r="C763" s="8"/>
      <c r="D763" s="8"/>
      <c r="E763" s="8"/>
      <c r="F763" s="8"/>
      <c r="G763" s="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1"/>
      <c r="B764" s="8"/>
      <c r="C764" s="8"/>
      <c r="D764" s="8"/>
      <c r="E764" s="8"/>
      <c r="F764" s="8"/>
      <c r="G764" s="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1"/>
      <c r="B765" s="8"/>
      <c r="C765" s="8"/>
      <c r="D765" s="8"/>
      <c r="E765" s="8"/>
      <c r="F765" s="8"/>
      <c r="G765" s="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1"/>
      <c r="B766" s="8"/>
      <c r="C766" s="8"/>
      <c r="D766" s="8"/>
      <c r="E766" s="8"/>
      <c r="F766" s="8"/>
      <c r="G766" s="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1"/>
      <c r="B767" s="8"/>
      <c r="C767" s="8"/>
      <c r="D767" s="8"/>
      <c r="E767" s="8"/>
      <c r="F767" s="8"/>
      <c r="G767" s="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1"/>
      <c r="B768" s="8"/>
      <c r="C768" s="8"/>
      <c r="D768" s="8"/>
      <c r="E768" s="8"/>
      <c r="F768" s="8"/>
      <c r="G768" s="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1"/>
      <c r="B769" s="8"/>
      <c r="C769" s="8"/>
      <c r="D769" s="8"/>
      <c r="E769" s="8"/>
      <c r="F769" s="8"/>
      <c r="G769" s="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1"/>
      <c r="B770" s="8"/>
      <c r="C770" s="8"/>
      <c r="D770" s="8"/>
      <c r="E770" s="8"/>
      <c r="F770" s="8"/>
      <c r="G770" s="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1"/>
      <c r="B771" s="8"/>
      <c r="C771" s="8"/>
      <c r="D771" s="8"/>
      <c r="E771" s="8"/>
      <c r="F771" s="8"/>
      <c r="G771" s="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1"/>
      <c r="B772" s="8"/>
      <c r="C772" s="8"/>
      <c r="D772" s="8"/>
      <c r="E772" s="8"/>
      <c r="F772" s="8"/>
      <c r="G772" s="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1"/>
      <c r="B773" s="8"/>
      <c r="C773" s="8"/>
      <c r="D773" s="8"/>
      <c r="E773" s="8"/>
      <c r="F773" s="8"/>
      <c r="G773" s="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1"/>
      <c r="B774" s="8"/>
      <c r="C774" s="8"/>
      <c r="D774" s="8"/>
      <c r="E774" s="8"/>
      <c r="F774" s="8"/>
      <c r="G774" s="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1"/>
      <c r="B775" s="8"/>
      <c r="C775" s="8"/>
      <c r="D775" s="8"/>
      <c r="E775" s="8"/>
      <c r="F775" s="8"/>
      <c r="G775" s="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1"/>
      <c r="B776" s="8"/>
      <c r="C776" s="8"/>
      <c r="D776" s="8"/>
      <c r="E776" s="8"/>
      <c r="F776" s="8"/>
      <c r="G776" s="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1"/>
      <c r="B777" s="8"/>
      <c r="C777" s="8"/>
      <c r="D777" s="8"/>
      <c r="E777" s="8"/>
      <c r="F777" s="8"/>
      <c r="G777" s="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1"/>
      <c r="B778" s="8"/>
      <c r="C778" s="8"/>
      <c r="D778" s="8"/>
      <c r="E778" s="8"/>
      <c r="F778" s="8"/>
      <c r="G778" s="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1"/>
      <c r="B779" s="8"/>
      <c r="C779" s="8"/>
      <c r="D779" s="8"/>
      <c r="E779" s="8"/>
      <c r="F779" s="8"/>
      <c r="G779" s="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1"/>
      <c r="B780" s="8"/>
      <c r="C780" s="8"/>
      <c r="D780" s="8"/>
      <c r="E780" s="8"/>
      <c r="F780" s="8"/>
      <c r="G780" s="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1"/>
      <c r="B781" s="8"/>
      <c r="C781" s="8"/>
      <c r="D781" s="8"/>
      <c r="E781" s="8"/>
      <c r="F781" s="8"/>
      <c r="G781" s="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1"/>
      <c r="B782" s="8"/>
      <c r="C782" s="8"/>
      <c r="D782" s="8"/>
      <c r="E782" s="8"/>
      <c r="F782" s="8"/>
      <c r="G782" s="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1"/>
      <c r="B783" s="8"/>
      <c r="C783" s="8"/>
      <c r="D783" s="8"/>
      <c r="E783" s="8"/>
      <c r="F783" s="8"/>
      <c r="G783" s="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1"/>
      <c r="B784" s="8"/>
      <c r="C784" s="8"/>
      <c r="D784" s="8"/>
      <c r="E784" s="8"/>
      <c r="F784" s="8"/>
      <c r="G784" s="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1"/>
      <c r="B785" s="8"/>
      <c r="C785" s="8"/>
      <c r="D785" s="8"/>
      <c r="E785" s="8"/>
      <c r="F785" s="8"/>
      <c r="G785" s="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1"/>
      <c r="B786" s="8"/>
      <c r="C786" s="8"/>
      <c r="D786" s="8"/>
      <c r="E786" s="8"/>
      <c r="F786" s="8"/>
      <c r="G786" s="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1"/>
      <c r="B787" s="8"/>
      <c r="C787" s="8"/>
      <c r="D787" s="8"/>
      <c r="E787" s="8"/>
      <c r="F787" s="8"/>
      <c r="G787" s="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1"/>
      <c r="B788" s="8"/>
      <c r="C788" s="8"/>
      <c r="D788" s="8"/>
      <c r="E788" s="8"/>
      <c r="F788" s="8"/>
      <c r="G788" s="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1"/>
      <c r="B789" s="8"/>
      <c r="C789" s="8"/>
      <c r="D789" s="8"/>
      <c r="E789" s="8"/>
      <c r="F789" s="8"/>
      <c r="G789" s="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1"/>
      <c r="B790" s="8"/>
      <c r="C790" s="8"/>
      <c r="D790" s="8"/>
      <c r="E790" s="8"/>
      <c r="F790" s="8"/>
      <c r="G790" s="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1"/>
      <c r="B791" s="8"/>
      <c r="C791" s="8"/>
      <c r="D791" s="8"/>
      <c r="E791" s="8"/>
      <c r="F791" s="8"/>
      <c r="G791" s="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1"/>
      <c r="B792" s="8"/>
      <c r="C792" s="8"/>
      <c r="D792" s="8"/>
      <c r="E792" s="8"/>
      <c r="F792" s="8"/>
      <c r="G792" s="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1"/>
      <c r="B793" s="8"/>
      <c r="C793" s="8"/>
      <c r="D793" s="8"/>
      <c r="E793" s="8"/>
      <c r="F793" s="8"/>
      <c r="G793" s="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1"/>
      <c r="B794" s="8"/>
      <c r="C794" s="8"/>
      <c r="D794" s="8"/>
      <c r="E794" s="8"/>
      <c r="F794" s="8"/>
      <c r="G794" s="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1"/>
      <c r="B795" s="8"/>
      <c r="C795" s="8"/>
      <c r="D795" s="8"/>
      <c r="E795" s="8"/>
      <c r="F795" s="8"/>
      <c r="G795" s="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1"/>
      <c r="B796" s="8"/>
      <c r="C796" s="8"/>
      <c r="D796" s="8"/>
      <c r="E796" s="8"/>
      <c r="F796" s="8"/>
      <c r="G796" s="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1"/>
      <c r="B797" s="8"/>
      <c r="C797" s="8"/>
      <c r="D797" s="8"/>
      <c r="E797" s="8"/>
      <c r="F797" s="8"/>
      <c r="G797" s="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1"/>
      <c r="B798" s="8"/>
      <c r="C798" s="8"/>
      <c r="D798" s="8"/>
      <c r="E798" s="8"/>
      <c r="F798" s="8"/>
      <c r="G798" s="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1"/>
      <c r="B799" s="8"/>
      <c r="C799" s="8"/>
      <c r="D799" s="8"/>
      <c r="E799" s="8"/>
      <c r="F799" s="8"/>
      <c r="G799" s="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1"/>
      <c r="B800" s="8"/>
      <c r="C800" s="8"/>
      <c r="D800" s="8"/>
      <c r="E800" s="8"/>
      <c r="F800" s="8"/>
      <c r="G800" s="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1"/>
      <c r="B801" s="8"/>
      <c r="C801" s="8"/>
      <c r="D801" s="8"/>
      <c r="E801" s="8"/>
      <c r="F801" s="8"/>
      <c r="G801" s="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1"/>
      <c r="B802" s="8"/>
      <c r="C802" s="8"/>
      <c r="D802" s="8"/>
      <c r="E802" s="8"/>
      <c r="F802" s="8"/>
      <c r="G802" s="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1"/>
      <c r="B803" s="8"/>
      <c r="C803" s="8"/>
      <c r="D803" s="8"/>
      <c r="E803" s="8"/>
      <c r="F803" s="8"/>
      <c r="G803" s="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1"/>
      <c r="B804" s="8"/>
      <c r="C804" s="8"/>
      <c r="D804" s="8"/>
      <c r="E804" s="8"/>
      <c r="F804" s="8"/>
      <c r="G804" s="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1"/>
      <c r="B805" s="8"/>
      <c r="C805" s="8"/>
      <c r="D805" s="8"/>
      <c r="E805" s="8"/>
      <c r="F805" s="8"/>
      <c r="G805" s="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1"/>
      <c r="B806" s="8"/>
      <c r="C806" s="8"/>
      <c r="D806" s="8"/>
      <c r="E806" s="8"/>
      <c r="F806" s="8"/>
      <c r="G806" s="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1"/>
      <c r="B807" s="8"/>
      <c r="C807" s="8"/>
      <c r="D807" s="8"/>
      <c r="E807" s="8"/>
      <c r="F807" s="8"/>
      <c r="G807" s="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1"/>
      <c r="B808" s="8"/>
      <c r="C808" s="8"/>
      <c r="D808" s="8"/>
      <c r="E808" s="8"/>
      <c r="F808" s="8"/>
      <c r="G808" s="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1"/>
      <c r="B809" s="8"/>
      <c r="C809" s="8"/>
      <c r="D809" s="8"/>
      <c r="E809" s="8"/>
      <c r="F809" s="8"/>
      <c r="G809" s="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1"/>
      <c r="B810" s="8"/>
      <c r="C810" s="8"/>
      <c r="D810" s="8"/>
      <c r="E810" s="8"/>
      <c r="F810" s="8"/>
      <c r="G810" s="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1"/>
      <c r="B811" s="8"/>
      <c r="C811" s="8"/>
      <c r="D811" s="8"/>
      <c r="E811" s="8"/>
      <c r="F811" s="8"/>
      <c r="G811" s="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1"/>
      <c r="B812" s="8"/>
      <c r="C812" s="8"/>
      <c r="D812" s="8"/>
      <c r="E812" s="8"/>
      <c r="F812" s="8"/>
      <c r="G812" s="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1"/>
      <c r="B813" s="8"/>
      <c r="C813" s="8"/>
      <c r="D813" s="8"/>
      <c r="E813" s="8"/>
      <c r="F813" s="8"/>
      <c r="G813" s="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1"/>
      <c r="B814" s="8"/>
      <c r="C814" s="8"/>
      <c r="D814" s="8"/>
      <c r="E814" s="8"/>
      <c r="F814" s="8"/>
      <c r="G814" s="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1"/>
      <c r="B815" s="8"/>
      <c r="C815" s="8"/>
      <c r="D815" s="8"/>
      <c r="E815" s="8"/>
      <c r="F815" s="8"/>
      <c r="G815" s="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1"/>
      <c r="B816" s="8"/>
      <c r="C816" s="8"/>
      <c r="D816" s="8"/>
      <c r="E816" s="8"/>
      <c r="F816" s="8"/>
      <c r="G816" s="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1"/>
      <c r="B817" s="8"/>
      <c r="C817" s="8"/>
      <c r="D817" s="8"/>
      <c r="E817" s="8"/>
      <c r="F817" s="8"/>
      <c r="G817" s="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1"/>
      <c r="B818" s="8"/>
      <c r="C818" s="8"/>
      <c r="D818" s="8"/>
      <c r="E818" s="8"/>
      <c r="F818" s="8"/>
      <c r="G818" s="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1"/>
      <c r="B819" s="8"/>
      <c r="C819" s="8"/>
      <c r="D819" s="8"/>
      <c r="E819" s="8"/>
      <c r="F819" s="8"/>
      <c r="G819" s="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1"/>
      <c r="B820" s="8"/>
      <c r="C820" s="8"/>
      <c r="D820" s="8"/>
      <c r="E820" s="8"/>
      <c r="F820" s="8"/>
      <c r="G820" s="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1"/>
      <c r="B821" s="8"/>
      <c r="C821" s="8"/>
      <c r="D821" s="8"/>
      <c r="E821" s="8"/>
      <c r="F821" s="8"/>
      <c r="G821" s="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1"/>
      <c r="B822" s="8"/>
      <c r="C822" s="8"/>
      <c r="D822" s="8"/>
      <c r="E822" s="8"/>
      <c r="F822" s="8"/>
      <c r="G822" s="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1"/>
      <c r="B823" s="8"/>
      <c r="C823" s="8"/>
      <c r="D823" s="8"/>
      <c r="E823" s="8"/>
      <c r="F823" s="8"/>
      <c r="G823" s="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1"/>
      <c r="B824" s="8"/>
      <c r="C824" s="8"/>
      <c r="D824" s="8"/>
      <c r="E824" s="8"/>
      <c r="F824" s="8"/>
      <c r="G824" s="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1"/>
      <c r="B825" s="8"/>
      <c r="C825" s="8"/>
      <c r="D825" s="8"/>
      <c r="E825" s="8"/>
      <c r="F825" s="8"/>
      <c r="G825" s="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1"/>
      <c r="B826" s="8"/>
      <c r="C826" s="8"/>
      <c r="D826" s="8"/>
      <c r="E826" s="8"/>
      <c r="F826" s="8"/>
      <c r="G826" s="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1"/>
      <c r="B827" s="8"/>
      <c r="C827" s="8"/>
      <c r="D827" s="8"/>
      <c r="E827" s="8"/>
      <c r="F827" s="8"/>
      <c r="G827" s="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1"/>
      <c r="B828" s="8"/>
      <c r="C828" s="8"/>
      <c r="D828" s="8"/>
      <c r="E828" s="8"/>
      <c r="F828" s="8"/>
      <c r="G828" s="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1"/>
      <c r="B829" s="8"/>
      <c r="C829" s="8"/>
      <c r="D829" s="8"/>
      <c r="E829" s="8"/>
      <c r="F829" s="8"/>
      <c r="G829" s="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1"/>
      <c r="B830" s="8"/>
      <c r="C830" s="8"/>
      <c r="D830" s="8"/>
      <c r="E830" s="8"/>
      <c r="F830" s="8"/>
      <c r="G830" s="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1"/>
      <c r="B831" s="8"/>
      <c r="C831" s="8"/>
      <c r="D831" s="8"/>
      <c r="E831" s="8"/>
      <c r="F831" s="8"/>
      <c r="G831" s="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1"/>
      <c r="B832" s="8"/>
      <c r="C832" s="8"/>
      <c r="D832" s="8"/>
      <c r="E832" s="8"/>
      <c r="F832" s="8"/>
      <c r="G832" s="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1"/>
      <c r="B833" s="8"/>
      <c r="C833" s="8"/>
      <c r="D833" s="8"/>
      <c r="E833" s="8"/>
      <c r="F833" s="8"/>
      <c r="G833" s="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1"/>
      <c r="B834" s="8"/>
      <c r="C834" s="8"/>
      <c r="D834" s="8"/>
      <c r="E834" s="8"/>
      <c r="F834" s="8"/>
      <c r="G834" s="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1"/>
      <c r="B835" s="8"/>
      <c r="C835" s="8"/>
      <c r="D835" s="8"/>
      <c r="E835" s="8"/>
      <c r="F835" s="8"/>
      <c r="G835" s="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1"/>
      <c r="B836" s="8"/>
      <c r="C836" s="8"/>
      <c r="D836" s="8"/>
      <c r="E836" s="8"/>
      <c r="F836" s="8"/>
      <c r="G836" s="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1"/>
      <c r="B837" s="8"/>
      <c r="C837" s="8"/>
      <c r="D837" s="8"/>
      <c r="E837" s="8"/>
      <c r="F837" s="8"/>
      <c r="G837" s="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1"/>
      <c r="B838" s="8"/>
      <c r="C838" s="8"/>
      <c r="D838" s="8"/>
      <c r="E838" s="8"/>
      <c r="F838" s="8"/>
      <c r="G838" s="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1"/>
      <c r="B839" s="8"/>
      <c r="C839" s="8"/>
      <c r="D839" s="8"/>
      <c r="E839" s="8"/>
      <c r="F839" s="8"/>
      <c r="G839" s="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1"/>
      <c r="B840" s="8"/>
      <c r="C840" s="8"/>
      <c r="D840" s="8"/>
      <c r="E840" s="8"/>
      <c r="F840" s="8"/>
      <c r="G840" s="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1"/>
      <c r="B841" s="8"/>
      <c r="C841" s="8"/>
      <c r="D841" s="8"/>
      <c r="E841" s="8"/>
      <c r="F841" s="8"/>
      <c r="G841" s="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1"/>
      <c r="B842" s="8"/>
      <c r="C842" s="8"/>
      <c r="D842" s="8"/>
      <c r="E842" s="8"/>
      <c r="F842" s="8"/>
      <c r="G842" s="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1"/>
      <c r="B843" s="8"/>
      <c r="C843" s="8"/>
      <c r="D843" s="8"/>
      <c r="E843" s="8"/>
      <c r="F843" s="8"/>
      <c r="G843" s="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1"/>
      <c r="B844" s="8"/>
      <c r="C844" s="8"/>
      <c r="D844" s="8"/>
      <c r="E844" s="8"/>
      <c r="F844" s="8"/>
      <c r="G844" s="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1"/>
      <c r="B845" s="8"/>
      <c r="C845" s="8"/>
      <c r="D845" s="8"/>
      <c r="E845" s="8"/>
      <c r="F845" s="8"/>
      <c r="G845" s="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1"/>
      <c r="B846" s="8"/>
      <c r="C846" s="8"/>
      <c r="D846" s="8"/>
      <c r="E846" s="8"/>
      <c r="F846" s="8"/>
      <c r="G846" s="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1"/>
      <c r="B847" s="8"/>
      <c r="C847" s="8"/>
      <c r="D847" s="8"/>
      <c r="E847" s="8"/>
      <c r="F847" s="8"/>
      <c r="G847" s="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1"/>
      <c r="B848" s="8"/>
      <c r="C848" s="8"/>
      <c r="D848" s="8"/>
      <c r="E848" s="8"/>
      <c r="F848" s="8"/>
      <c r="G848" s="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1"/>
      <c r="B849" s="8"/>
      <c r="C849" s="8"/>
      <c r="D849" s="8"/>
      <c r="E849" s="8"/>
      <c r="F849" s="8"/>
      <c r="G849" s="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1"/>
      <c r="B850" s="8"/>
      <c r="C850" s="8"/>
      <c r="D850" s="8"/>
      <c r="E850" s="8"/>
      <c r="F850" s="8"/>
      <c r="G850" s="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1"/>
      <c r="B851" s="8"/>
      <c r="C851" s="8"/>
      <c r="D851" s="8"/>
      <c r="E851" s="8"/>
      <c r="F851" s="8"/>
      <c r="G851" s="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1"/>
      <c r="B852" s="8"/>
      <c r="C852" s="8"/>
      <c r="D852" s="8"/>
      <c r="E852" s="8"/>
      <c r="F852" s="8"/>
      <c r="G852" s="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1"/>
      <c r="B853" s="8"/>
      <c r="C853" s="8"/>
      <c r="D853" s="8"/>
      <c r="E853" s="8"/>
      <c r="F853" s="8"/>
      <c r="G853" s="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1"/>
      <c r="B854" s="8"/>
      <c r="C854" s="8"/>
      <c r="D854" s="8"/>
      <c r="E854" s="8"/>
      <c r="F854" s="8"/>
      <c r="G854" s="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1"/>
      <c r="B855" s="8"/>
      <c r="C855" s="8"/>
      <c r="D855" s="8"/>
      <c r="E855" s="8"/>
      <c r="F855" s="8"/>
      <c r="G855" s="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1"/>
      <c r="B856" s="8"/>
      <c r="C856" s="8"/>
      <c r="D856" s="8"/>
      <c r="E856" s="8"/>
      <c r="F856" s="8"/>
      <c r="G856" s="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1"/>
      <c r="B857" s="8"/>
      <c r="C857" s="8"/>
      <c r="D857" s="8"/>
      <c r="E857" s="8"/>
      <c r="F857" s="8"/>
      <c r="G857" s="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1"/>
      <c r="B858" s="8"/>
      <c r="C858" s="8"/>
      <c r="D858" s="8"/>
      <c r="E858" s="8"/>
      <c r="F858" s="8"/>
      <c r="G858" s="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1"/>
      <c r="B859" s="8"/>
      <c r="C859" s="8"/>
      <c r="D859" s="8"/>
      <c r="E859" s="8"/>
      <c r="F859" s="8"/>
      <c r="G859" s="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1"/>
      <c r="B860" s="8"/>
      <c r="C860" s="8"/>
      <c r="D860" s="8"/>
      <c r="E860" s="8"/>
      <c r="F860" s="8"/>
      <c r="G860" s="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1"/>
      <c r="B861" s="8"/>
      <c r="C861" s="8"/>
      <c r="D861" s="8"/>
      <c r="E861" s="8"/>
      <c r="F861" s="8"/>
      <c r="G861" s="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1"/>
      <c r="B862" s="8"/>
      <c r="C862" s="8"/>
      <c r="D862" s="8"/>
      <c r="E862" s="8"/>
      <c r="F862" s="8"/>
      <c r="G862" s="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1"/>
      <c r="B863" s="8"/>
      <c r="C863" s="8"/>
      <c r="D863" s="8"/>
      <c r="E863" s="8"/>
      <c r="F863" s="8"/>
      <c r="G863" s="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1"/>
      <c r="B864" s="8"/>
      <c r="C864" s="8"/>
      <c r="D864" s="8"/>
      <c r="E864" s="8"/>
      <c r="F864" s="8"/>
      <c r="G864" s="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1"/>
      <c r="B865" s="8"/>
      <c r="C865" s="8"/>
      <c r="D865" s="8"/>
      <c r="E865" s="8"/>
      <c r="F865" s="8"/>
      <c r="G865" s="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1"/>
      <c r="B866" s="8"/>
      <c r="C866" s="8"/>
      <c r="D866" s="8"/>
      <c r="E866" s="8"/>
      <c r="F866" s="8"/>
      <c r="G866" s="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1"/>
      <c r="B867" s="8"/>
      <c r="C867" s="8"/>
      <c r="D867" s="8"/>
      <c r="E867" s="8"/>
      <c r="F867" s="8"/>
      <c r="G867" s="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1"/>
      <c r="B868" s="8"/>
      <c r="C868" s="8"/>
      <c r="D868" s="8"/>
      <c r="E868" s="8"/>
      <c r="F868" s="8"/>
      <c r="G868" s="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1"/>
      <c r="B869" s="8"/>
      <c r="C869" s="8"/>
      <c r="D869" s="8"/>
      <c r="E869" s="8"/>
      <c r="F869" s="8"/>
      <c r="G869" s="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1"/>
      <c r="B870" s="8"/>
      <c r="C870" s="8"/>
      <c r="D870" s="8"/>
      <c r="E870" s="8"/>
      <c r="F870" s="8"/>
      <c r="G870" s="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1"/>
      <c r="B871" s="8"/>
      <c r="C871" s="8"/>
      <c r="D871" s="8"/>
      <c r="E871" s="8"/>
      <c r="F871" s="8"/>
      <c r="G871" s="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1"/>
      <c r="B872" s="8"/>
      <c r="C872" s="8"/>
      <c r="D872" s="8"/>
      <c r="E872" s="8"/>
      <c r="F872" s="8"/>
      <c r="G872" s="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1"/>
      <c r="B873" s="8"/>
      <c r="C873" s="8"/>
      <c r="D873" s="8"/>
      <c r="E873" s="8"/>
      <c r="F873" s="8"/>
      <c r="G873" s="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1"/>
      <c r="B874" s="8"/>
      <c r="C874" s="8"/>
      <c r="D874" s="8"/>
      <c r="E874" s="8"/>
      <c r="F874" s="8"/>
      <c r="G874" s="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1"/>
      <c r="B875" s="8"/>
      <c r="C875" s="8"/>
      <c r="D875" s="8"/>
      <c r="E875" s="8"/>
      <c r="F875" s="8"/>
      <c r="G875" s="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1"/>
      <c r="B876" s="8"/>
      <c r="C876" s="8"/>
      <c r="D876" s="8"/>
      <c r="E876" s="8"/>
      <c r="F876" s="8"/>
      <c r="G876" s="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1"/>
      <c r="B877" s="8"/>
      <c r="C877" s="8"/>
      <c r="D877" s="8"/>
      <c r="E877" s="8"/>
      <c r="F877" s="8"/>
      <c r="G877" s="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1"/>
      <c r="B878" s="8"/>
      <c r="C878" s="8"/>
      <c r="D878" s="8"/>
      <c r="E878" s="8"/>
      <c r="F878" s="8"/>
      <c r="G878" s="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1"/>
      <c r="B879" s="8"/>
      <c r="C879" s="8"/>
      <c r="D879" s="8"/>
      <c r="E879" s="8"/>
      <c r="F879" s="8"/>
      <c r="G879" s="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1"/>
      <c r="B880" s="8"/>
      <c r="C880" s="8"/>
      <c r="D880" s="8"/>
      <c r="E880" s="8"/>
      <c r="F880" s="8"/>
      <c r="G880" s="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1"/>
      <c r="B881" s="8"/>
      <c r="C881" s="8"/>
      <c r="D881" s="8"/>
      <c r="E881" s="8"/>
      <c r="F881" s="8"/>
      <c r="G881" s="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1"/>
      <c r="B882" s="8"/>
      <c r="C882" s="8"/>
      <c r="D882" s="8"/>
      <c r="E882" s="8"/>
      <c r="F882" s="8"/>
      <c r="G882" s="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1"/>
      <c r="B883" s="8"/>
      <c r="C883" s="8"/>
      <c r="D883" s="8"/>
      <c r="E883" s="8"/>
      <c r="F883" s="8"/>
      <c r="G883" s="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1"/>
      <c r="B884" s="8"/>
      <c r="C884" s="8"/>
      <c r="D884" s="8"/>
      <c r="E884" s="8"/>
      <c r="F884" s="8"/>
      <c r="G884" s="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1"/>
      <c r="B885" s="8"/>
      <c r="C885" s="8"/>
      <c r="D885" s="8"/>
      <c r="E885" s="8"/>
      <c r="F885" s="8"/>
      <c r="G885" s="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1"/>
      <c r="B886" s="8"/>
      <c r="C886" s="8"/>
      <c r="D886" s="8"/>
      <c r="E886" s="8"/>
      <c r="F886" s="8"/>
      <c r="G886" s="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1"/>
      <c r="B887" s="8"/>
      <c r="C887" s="8"/>
      <c r="D887" s="8"/>
      <c r="E887" s="8"/>
      <c r="F887" s="8"/>
      <c r="G887" s="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1"/>
      <c r="B888" s="8"/>
      <c r="C888" s="8"/>
      <c r="D888" s="8"/>
      <c r="E888" s="8"/>
      <c r="F888" s="8"/>
      <c r="G888" s="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1"/>
      <c r="B889" s="8"/>
      <c r="C889" s="8"/>
      <c r="D889" s="8"/>
      <c r="E889" s="8"/>
      <c r="F889" s="8"/>
      <c r="G889" s="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1"/>
      <c r="B890" s="8"/>
      <c r="C890" s="8"/>
      <c r="D890" s="8"/>
      <c r="E890" s="8"/>
      <c r="F890" s="8"/>
      <c r="G890" s="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1"/>
      <c r="B891" s="8"/>
      <c r="C891" s="8"/>
      <c r="D891" s="8"/>
      <c r="E891" s="8"/>
      <c r="F891" s="8"/>
      <c r="G891" s="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1"/>
      <c r="B892" s="8"/>
      <c r="C892" s="8"/>
      <c r="D892" s="8"/>
      <c r="E892" s="8"/>
      <c r="F892" s="8"/>
      <c r="G892" s="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1"/>
      <c r="B893" s="8"/>
      <c r="C893" s="8"/>
      <c r="D893" s="8"/>
      <c r="E893" s="8"/>
      <c r="F893" s="8"/>
      <c r="G893" s="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1"/>
      <c r="B894" s="8"/>
      <c r="C894" s="8"/>
      <c r="D894" s="8"/>
      <c r="E894" s="8"/>
      <c r="F894" s="8"/>
      <c r="G894" s="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1"/>
      <c r="B895" s="8"/>
      <c r="C895" s="8"/>
      <c r="D895" s="8"/>
      <c r="E895" s="8"/>
      <c r="F895" s="8"/>
      <c r="G895" s="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1"/>
      <c r="B896" s="8"/>
      <c r="C896" s="8"/>
      <c r="D896" s="8"/>
      <c r="E896" s="8"/>
      <c r="F896" s="8"/>
      <c r="G896" s="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1"/>
      <c r="B897" s="8"/>
      <c r="C897" s="8"/>
      <c r="D897" s="8"/>
      <c r="E897" s="8"/>
      <c r="F897" s="8"/>
      <c r="G897" s="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1"/>
      <c r="B898" s="8"/>
      <c r="C898" s="8"/>
      <c r="D898" s="8"/>
      <c r="E898" s="8"/>
      <c r="F898" s="8"/>
      <c r="G898" s="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1"/>
      <c r="B899" s="8"/>
      <c r="C899" s="8"/>
      <c r="D899" s="8"/>
      <c r="E899" s="8"/>
      <c r="F899" s="8"/>
      <c r="G899" s="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1"/>
      <c r="B900" s="8"/>
      <c r="C900" s="8"/>
      <c r="D900" s="8"/>
      <c r="E900" s="8"/>
      <c r="F900" s="8"/>
      <c r="G900" s="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1"/>
      <c r="B901" s="8"/>
      <c r="C901" s="8"/>
      <c r="D901" s="8"/>
      <c r="E901" s="8"/>
      <c r="F901" s="8"/>
      <c r="G901" s="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1"/>
      <c r="B902" s="8"/>
      <c r="C902" s="8"/>
      <c r="D902" s="8"/>
      <c r="E902" s="8"/>
      <c r="F902" s="8"/>
      <c r="G902" s="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1"/>
      <c r="B903" s="8"/>
      <c r="C903" s="8"/>
      <c r="D903" s="8"/>
      <c r="E903" s="8"/>
      <c r="F903" s="8"/>
      <c r="G903" s="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1"/>
      <c r="B904" s="8"/>
      <c r="C904" s="8"/>
      <c r="D904" s="8"/>
      <c r="E904" s="8"/>
      <c r="F904" s="8"/>
      <c r="G904" s="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1"/>
      <c r="B905" s="8"/>
      <c r="C905" s="8"/>
      <c r="D905" s="8"/>
      <c r="E905" s="8"/>
      <c r="F905" s="8"/>
      <c r="G905" s="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1"/>
      <c r="B906" s="8"/>
      <c r="C906" s="8"/>
      <c r="D906" s="8"/>
      <c r="E906" s="8"/>
      <c r="F906" s="8"/>
      <c r="G906" s="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1"/>
      <c r="B907" s="8"/>
      <c r="C907" s="8"/>
      <c r="D907" s="8"/>
      <c r="E907" s="8"/>
      <c r="F907" s="8"/>
      <c r="G907" s="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1"/>
      <c r="B908" s="8"/>
      <c r="C908" s="8"/>
      <c r="D908" s="8"/>
      <c r="E908" s="8"/>
      <c r="F908" s="8"/>
      <c r="G908" s="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1"/>
      <c r="B909" s="8"/>
      <c r="C909" s="8"/>
      <c r="D909" s="8"/>
      <c r="E909" s="8"/>
      <c r="F909" s="8"/>
      <c r="G909" s="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1"/>
      <c r="B910" s="8"/>
      <c r="C910" s="8"/>
      <c r="D910" s="8"/>
      <c r="E910" s="8"/>
      <c r="F910" s="8"/>
      <c r="G910" s="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1"/>
      <c r="B911" s="8"/>
      <c r="C911" s="8"/>
      <c r="D911" s="8"/>
      <c r="E911" s="8"/>
      <c r="F911" s="8"/>
      <c r="G911" s="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1"/>
      <c r="B912" s="8"/>
      <c r="C912" s="8"/>
      <c r="D912" s="8"/>
      <c r="E912" s="8"/>
      <c r="F912" s="8"/>
      <c r="G912" s="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1"/>
      <c r="B913" s="8"/>
      <c r="C913" s="8"/>
      <c r="D913" s="8"/>
      <c r="E913" s="8"/>
      <c r="F913" s="8"/>
      <c r="G913" s="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1"/>
      <c r="B914" s="8"/>
      <c r="C914" s="8"/>
      <c r="D914" s="8"/>
      <c r="E914" s="8"/>
      <c r="F914" s="8"/>
      <c r="G914" s="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1"/>
      <c r="B915" s="8"/>
      <c r="C915" s="8"/>
      <c r="D915" s="8"/>
      <c r="E915" s="8"/>
      <c r="F915" s="8"/>
      <c r="G915" s="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1"/>
      <c r="B916" s="8"/>
      <c r="C916" s="8"/>
      <c r="D916" s="8"/>
      <c r="E916" s="8"/>
      <c r="F916" s="8"/>
      <c r="G916" s="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1"/>
      <c r="B917" s="8"/>
      <c r="C917" s="8"/>
      <c r="D917" s="8"/>
      <c r="E917" s="8"/>
      <c r="F917" s="8"/>
      <c r="G917" s="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1"/>
      <c r="B918" s="8"/>
      <c r="C918" s="8"/>
      <c r="D918" s="8"/>
      <c r="E918" s="8"/>
      <c r="F918" s="8"/>
      <c r="G918" s="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1"/>
      <c r="B919" s="8"/>
      <c r="C919" s="8"/>
      <c r="D919" s="8"/>
      <c r="E919" s="8"/>
      <c r="F919" s="8"/>
      <c r="G919" s="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1"/>
      <c r="B920" s="8"/>
      <c r="C920" s="8"/>
      <c r="D920" s="8"/>
      <c r="E920" s="8"/>
      <c r="F920" s="8"/>
      <c r="G920" s="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1"/>
      <c r="B921" s="8"/>
      <c r="C921" s="8"/>
      <c r="D921" s="8"/>
      <c r="E921" s="8"/>
      <c r="F921" s="8"/>
      <c r="G921" s="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1"/>
      <c r="B922" s="8"/>
      <c r="C922" s="8"/>
      <c r="D922" s="8"/>
      <c r="E922" s="8"/>
      <c r="F922" s="8"/>
      <c r="G922" s="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1"/>
      <c r="B923" s="8"/>
      <c r="C923" s="8"/>
      <c r="D923" s="8"/>
      <c r="E923" s="8"/>
      <c r="F923" s="8"/>
      <c r="G923" s="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1"/>
      <c r="B924" s="8"/>
      <c r="C924" s="8"/>
      <c r="D924" s="8"/>
      <c r="E924" s="8"/>
      <c r="F924" s="8"/>
      <c r="G924" s="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1"/>
      <c r="B925" s="8"/>
      <c r="C925" s="8"/>
      <c r="D925" s="8"/>
      <c r="E925" s="8"/>
      <c r="F925" s="8"/>
      <c r="G925" s="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1"/>
      <c r="B926" s="8"/>
      <c r="C926" s="8"/>
      <c r="D926" s="8"/>
      <c r="E926" s="8"/>
      <c r="F926" s="8"/>
      <c r="G926" s="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1"/>
      <c r="B927" s="8"/>
      <c r="C927" s="8"/>
      <c r="D927" s="8"/>
      <c r="E927" s="8"/>
      <c r="F927" s="8"/>
      <c r="G927" s="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1"/>
      <c r="B928" s="8"/>
      <c r="C928" s="8"/>
      <c r="D928" s="8"/>
      <c r="E928" s="8"/>
      <c r="F928" s="8"/>
      <c r="G928" s="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1"/>
      <c r="B929" s="8"/>
      <c r="C929" s="8"/>
      <c r="D929" s="8"/>
      <c r="E929" s="8"/>
      <c r="F929" s="8"/>
      <c r="G929" s="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1"/>
      <c r="B930" s="8"/>
      <c r="C930" s="8"/>
      <c r="D930" s="8"/>
      <c r="E930" s="8"/>
      <c r="F930" s="8"/>
      <c r="G930" s="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1"/>
      <c r="B931" s="8"/>
      <c r="C931" s="8"/>
      <c r="D931" s="8"/>
      <c r="E931" s="8"/>
      <c r="F931" s="8"/>
      <c r="G931" s="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1"/>
      <c r="B932" s="8"/>
      <c r="C932" s="8"/>
      <c r="D932" s="8"/>
      <c r="E932" s="8"/>
      <c r="F932" s="8"/>
      <c r="G932" s="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1"/>
      <c r="B933" s="8"/>
      <c r="C933" s="8"/>
      <c r="D933" s="8"/>
      <c r="E933" s="8"/>
      <c r="F933" s="8"/>
      <c r="G933" s="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1"/>
      <c r="B934" s="8"/>
      <c r="C934" s="8"/>
      <c r="D934" s="8"/>
      <c r="E934" s="8"/>
      <c r="F934" s="8"/>
      <c r="G934" s="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1"/>
      <c r="B935" s="8"/>
      <c r="C935" s="8"/>
      <c r="D935" s="8"/>
      <c r="E935" s="8"/>
      <c r="F935" s="8"/>
      <c r="G935" s="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1"/>
      <c r="B936" s="8"/>
      <c r="C936" s="8"/>
      <c r="D936" s="8"/>
      <c r="E936" s="8"/>
      <c r="F936" s="8"/>
      <c r="G936" s="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1"/>
      <c r="B937" s="8"/>
      <c r="C937" s="8"/>
      <c r="D937" s="8"/>
      <c r="E937" s="8"/>
      <c r="F937" s="8"/>
      <c r="G937" s="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1"/>
      <c r="B938" s="8"/>
      <c r="C938" s="8"/>
      <c r="D938" s="8"/>
      <c r="E938" s="8"/>
      <c r="F938" s="8"/>
      <c r="G938" s="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1"/>
      <c r="B939" s="8"/>
      <c r="C939" s="8"/>
      <c r="D939" s="8"/>
      <c r="E939" s="8"/>
      <c r="F939" s="8"/>
      <c r="G939" s="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1"/>
      <c r="B940" s="8"/>
      <c r="C940" s="8"/>
      <c r="D940" s="8"/>
      <c r="E940" s="8"/>
      <c r="F940" s="8"/>
      <c r="G940" s="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1"/>
      <c r="B941" s="8"/>
      <c r="C941" s="8"/>
      <c r="D941" s="8"/>
      <c r="E941" s="8"/>
      <c r="F941" s="8"/>
      <c r="G941" s="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1"/>
      <c r="B942" s="8"/>
      <c r="C942" s="8"/>
      <c r="D942" s="8"/>
      <c r="E942" s="8"/>
      <c r="F942" s="8"/>
      <c r="G942" s="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1"/>
      <c r="B943" s="8"/>
      <c r="C943" s="8"/>
      <c r="D943" s="8"/>
      <c r="E943" s="8"/>
      <c r="F943" s="8"/>
      <c r="G943" s="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1"/>
      <c r="B944" s="8"/>
      <c r="C944" s="8"/>
      <c r="D944" s="8"/>
      <c r="E944" s="8"/>
      <c r="F944" s="8"/>
      <c r="G944" s="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1"/>
      <c r="B945" s="8"/>
      <c r="C945" s="8"/>
      <c r="D945" s="8"/>
      <c r="E945" s="8"/>
      <c r="F945" s="8"/>
      <c r="G945" s="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1"/>
      <c r="B946" s="8"/>
      <c r="C946" s="8"/>
      <c r="D946" s="8"/>
      <c r="E946" s="8"/>
      <c r="F946" s="8"/>
      <c r="G946" s="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1"/>
      <c r="B947" s="8"/>
      <c r="C947" s="8"/>
      <c r="D947" s="8"/>
      <c r="E947" s="8"/>
      <c r="F947" s="8"/>
      <c r="G947" s="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1"/>
      <c r="B948" s="8"/>
      <c r="C948" s="8"/>
      <c r="D948" s="8"/>
      <c r="E948" s="8"/>
      <c r="F948" s="8"/>
      <c r="G948" s="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1"/>
      <c r="B949" s="8"/>
      <c r="C949" s="8"/>
      <c r="D949" s="8"/>
      <c r="E949" s="8"/>
      <c r="F949" s="8"/>
      <c r="G949" s="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1"/>
      <c r="B950" s="8"/>
      <c r="C950" s="8"/>
      <c r="D950" s="8"/>
      <c r="E950" s="8"/>
      <c r="F950" s="8"/>
      <c r="G950" s="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1"/>
      <c r="B951" s="8"/>
      <c r="C951" s="8"/>
      <c r="D951" s="8"/>
      <c r="E951" s="8"/>
      <c r="F951" s="8"/>
      <c r="G951" s="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1"/>
      <c r="B952" s="8"/>
      <c r="C952" s="8"/>
      <c r="D952" s="8"/>
      <c r="E952" s="8"/>
      <c r="F952" s="8"/>
      <c r="G952" s="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1"/>
      <c r="B953" s="8"/>
      <c r="C953" s="8"/>
      <c r="D953" s="8"/>
      <c r="E953" s="8"/>
      <c r="F953" s="8"/>
      <c r="G953" s="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1"/>
      <c r="B954" s="8"/>
      <c r="C954" s="8"/>
      <c r="D954" s="8"/>
      <c r="E954" s="8"/>
      <c r="F954" s="8"/>
      <c r="G954" s="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1"/>
      <c r="B955" s="8"/>
      <c r="C955" s="8"/>
      <c r="D955" s="8"/>
      <c r="E955" s="8"/>
      <c r="F955" s="8"/>
      <c r="G955" s="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1"/>
      <c r="B956" s="8"/>
      <c r="C956" s="8"/>
      <c r="D956" s="8"/>
      <c r="E956" s="8"/>
      <c r="F956" s="8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1"/>
      <c r="B957" s="8"/>
      <c r="C957" s="8"/>
      <c r="D957" s="8"/>
      <c r="E957" s="8"/>
      <c r="F957" s="8"/>
      <c r="G957" s="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1"/>
      <c r="B958" s="8"/>
      <c r="C958" s="8"/>
      <c r="D958" s="8"/>
      <c r="E958" s="8"/>
      <c r="F958" s="8"/>
      <c r="G958" s="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1"/>
      <c r="B959" s="8"/>
      <c r="C959" s="8"/>
      <c r="D959" s="8"/>
      <c r="E959" s="8"/>
      <c r="F959" s="8"/>
      <c r="G959" s="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1"/>
      <c r="B960" s="8"/>
      <c r="C960" s="8"/>
      <c r="D960" s="8"/>
      <c r="E960" s="8"/>
      <c r="F960" s="8"/>
      <c r="G960" s="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1"/>
      <c r="B961" s="8"/>
      <c r="C961" s="8"/>
      <c r="D961" s="8"/>
      <c r="E961" s="8"/>
      <c r="F961" s="8"/>
      <c r="G961" s="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1"/>
      <c r="B962" s="8"/>
      <c r="C962" s="8"/>
      <c r="D962" s="8"/>
      <c r="E962" s="8"/>
      <c r="F962" s="8"/>
      <c r="G962" s="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1"/>
      <c r="B963" s="8"/>
      <c r="C963" s="8"/>
      <c r="D963" s="8"/>
      <c r="E963" s="8"/>
      <c r="F963" s="8"/>
      <c r="G963" s="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1"/>
      <c r="B964" s="8"/>
      <c r="C964" s="8"/>
      <c r="D964" s="8"/>
      <c r="E964" s="8"/>
      <c r="F964" s="8"/>
      <c r="G964" s="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1"/>
      <c r="B965" s="8"/>
      <c r="C965" s="8"/>
      <c r="D965" s="8"/>
      <c r="E965" s="8"/>
      <c r="F965" s="8"/>
      <c r="G965" s="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1"/>
      <c r="B966" s="8"/>
      <c r="C966" s="8"/>
      <c r="D966" s="8"/>
      <c r="E966" s="8"/>
      <c r="F966" s="8"/>
      <c r="G966" s="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1"/>
      <c r="B967" s="8"/>
      <c r="C967" s="8"/>
      <c r="D967" s="8"/>
      <c r="E967" s="8"/>
      <c r="F967" s="8"/>
      <c r="G967" s="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1"/>
      <c r="B968" s="8"/>
      <c r="C968" s="8"/>
      <c r="D968" s="8"/>
      <c r="E968" s="8"/>
      <c r="F968" s="8"/>
      <c r="G968" s="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1"/>
      <c r="B969" s="8"/>
      <c r="C969" s="8"/>
      <c r="D969" s="8"/>
      <c r="E969" s="8"/>
      <c r="F969" s="8"/>
      <c r="G969" s="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1"/>
      <c r="B970" s="8"/>
      <c r="C970" s="8"/>
      <c r="D970" s="8"/>
      <c r="E970" s="8"/>
      <c r="F970" s="8"/>
      <c r="G970" s="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1"/>
      <c r="B971" s="8"/>
      <c r="C971" s="8"/>
      <c r="D971" s="8"/>
      <c r="E971" s="8"/>
      <c r="F971" s="8"/>
      <c r="G971" s="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1"/>
      <c r="B972" s="8"/>
      <c r="C972" s="8"/>
      <c r="D972" s="8"/>
      <c r="E972" s="8"/>
      <c r="F972" s="8"/>
      <c r="G972" s="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1"/>
      <c r="B973" s="8"/>
      <c r="C973" s="8"/>
      <c r="D973" s="8"/>
      <c r="E973" s="8"/>
      <c r="F973" s="8"/>
      <c r="G973" s="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1"/>
      <c r="B974" s="8"/>
      <c r="C974" s="8"/>
      <c r="D974" s="8"/>
      <c r="E974" s="8"/>
      <c r="F974" s="8"/>
      <c r="G974" s="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1"/>
      <c r="B975" s="8"/>
      <c r="C975" s="8"/>
      <c r="D975" s="8"/>
      <c r="E975" s="8"/>
      <c r="F975" s="8"/>
      <c r="G975" s="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1"/>
      <c r="B976" s="8"/>
      <c r="C976" s="8"/>
      <c r="D976" s="8"/>
      <c r="E976" s="8"/>
      <c r="F976" s="8"/>
      <c r="G976" s="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1"/>
      <c r="B977" s="8"/>
      <c r="C977" s="8"/>
      <c r="D977" s="8"/>
      <c r="E977" s="8"/>
      <c r="F977" s="8"/>
      <c r="G977" s="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1"/>
      <c r="B978" s="8"/>
      <c r="C978" s="8"/>
      <c r="D978" s="8"/>
      <c r="E978" s="8"/>
      <c r="F978" s="8"/>
      <c r="G978" s="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1"/>
      <c r="B979" s="8"/>
      <c r="C979" s="8"/>
      <c r="D979" s="8"/>
      <c r="E979" s="8"/>
      <c r="F979" s="8"/>
      <c r="G979" s="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1"/>
      <c r="B980" s="8"/>
      <c r="C980" s="8"/>
      <c r="D980" s="8"/>
      <c r="E980" s="8"/>
      <c r="F980" s="8"/>
      <c r="G980" s="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1"/>
      <c r="B981" s="8"/>
      <c r="C981" s="8"/>
      <c r="D981" s="8"/>
      <c r="E981" s="8"/>
      <c r="F981" s="8"/>
      <c r="G981" s="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1"/>
      <c r="B982" s="8"/>
      <c r="C982" s="8"/>
      <c r="D982" s="8"/>
      <c r="E982" s="8"/>
      <c r="F982" s="8"/>
      <c r="G982" s="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1"/>
      <c r="B983" s="8"/>
      <c r="C983" s="8"/>
      <c r="D983" s="8"/>
      <c r="E983" s="8"/>
      <c r="F983" s="8"/>
      <c r="G983" s="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1"/>
      <c r="B984" s="8"/>
      <c r="C984" s="8"/>
      <c r="D984" s="8"/>
      <c r="E984" s="8"/>
      <c r="F984" s="8"/>
      <c r="G984" s="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1"/>
      <c r="B985" s="8"/>
      <c r="C985" s="8"/>
      <c r="D985" s="8"/>
      <c r="E985" s="8"/>
      <c r="F985" s="8"/>
      <c r="G985" s="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1"/>
      <c r="B986" s="8"/>
      <c r="C986" s="8"/>
      <c r="D986" s="8"/>
      <c r="E986" s="8"/>
      <c r="F986" s="8"/>
      <c r="G986" s="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1"/>
      <c r="B987" s="8"/>
      <c r="C987" s="8"/>
      <c r="D987" s="8"/>
      <c r="E987" s="8"/>
      <c r="F987" s="8"/>
      <c r="G987" s="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1"/>
      <c r="B988" s="8"/>
      <c r="C988" s="8"/>
      <c r="D988" s="8"/>
      <c r="E988" s="8"/>
      <c r="F988" s="8"/>
      <c r="G988" s="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1"/>
      <c r="B989" s="8"/>
      <c r="C989" s="8"/>
      <c r="D989" s="8"/>
      <c r="E989" s="8"/>
      <c r="F989" s="8"/>
      <c r="G989" s="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1"/>
      <c r="B990" s="8"/>
      <c r="C990" s="8"/>
      <c r="D990" s="8"/>
      <c r="E990" s="8"/>
      <c r="F990" s="8"/>
      <c r="G990" s="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1"/>
      <c r="B991" s="8"/>
      <c r="C991" s="8"/>
      <c r="D991" s="8"/>
      <c r="E991" s="8"/>
      <c r="F991" s="8"/>
      <c r="G991" s="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1"/>
      <c r="B992" s="8"/>
      <c r="C992" s="8"/>
      <c r="D992" s="8"/>
      <c r="E992" s="8"/>
      <c r="F992" s="8"/>
      <c r="G992" s="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1"/>
      <c r="B993" s="8"/>
      <c r="C993" s="8"/>
      <c r="D993" s="8"/>
      <c r="E993" s="8"/>
      <c r="F993" s="8"/>
      <c r="G993" s="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1"/>
      <c r="B994" s="8"/>
      <c r="C994" s="8"/>
      <c r="D994" s="8"/>
      <c r="E994" s="8"/>
      <c r="F994" s="8"/>
      <c r="G994" s="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1"/>
      <c r="B995" s="8"/>
      <c r="C995" s="8"/>
      <c r="D995" s="8"/>
      <c r="E995" s="8"/>
      <c r="F995" s="8"/>
      <c r="G995" s="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1"/>
      <c r="B996" s="8"/>
      <c r="C996" s="8"/>
      <c r="D996" s="8"/>
      <c r="E996" s="8"/>
      <c r="F996" s="8"/>
      <c r="G996" s="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</sheetData>
  <mergeCells count="9">
    <mergeCell ref="A3:K3"/>
    <mergeCell ref="A4:K4"/>
    <mergeCell ref="H33:H34"/>
    <mergeCell ref="H25:H26"/>
    <mergeCell ref="B38:B39"/>
    <mergeCell ref="H38:H39"/>
    <mergeCell ref="B33:B34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1"/>
  <sheetViews>
    <sheetView showGridLines="0" view="pageLayout" zoomScale="70" zoomScaleNormal="80" zoomScalePageLayoutView="70" workbookViewId="0">
      <selection activeCell="I45" sqref="I45"/>
    </sheetView>
  </sheetViews>
  <sheetFormatPr baseColWidth="10" defaultColWidth="14.42578125" defaultRowHeight="15" customHeight="1" x14ac:dyDescent="0.2"/>
  <cols>
    <col min="1" max="1" width="9.28515625" style="51" customWidth="1"/>
    <col min="2" max="2" width="39.42578125" style="51" customWidth="1"/>
    <col min="3" max="3" width="25" style="107" customWidth="1"/>
    <col min="4" max="4" width="4.28515625" style="51" customWidth="1"/>
    <col min="5" max="5" width="25.42578125" style="239" customWidth="1"/>
    <col min="6" max="6" width="4.28515625" style="51" customWidth="1"/>
    <col min="7" max="7" width="12.7109375" style="51" customWidth="1"/>
    <col min="8" max="8" width="39" style="51" customWidth="1"/>
    <col min="9" max="9" width="24" style="107" customWidth="1"/>
    <col min="10" max="10" width="4.28515625" style="125" customWidth="1"/>
    <col min="11" max="11" width="22.5703125" style="235" customWidth="1"/>
    <col min="12" max="12" width="10.7109375" style="51" customWidth="1"/>
    <col min="13" max="13" width="22" style="51" bestFit="1" customWidth="1"/>
    <col min="14" max="14" width="17.42578125" style="51" bestFit="1" customWidth="1"/>
    <col min="15" max="23" width="10.7109375" style="51" customWidth="1"/>
    <col min="24" max="16384" width="14.42578125" style="51"/>
  </cols>
  <sheetData>
    <row r="1" spans="1:26" ht="15.75" customHeight="1" x14ac:dyDescent="0.2">
      <c r="A1" s="1"/>
      <c r="B1" s="8"/>
      <c r="C1" s="106"/>
      <c r="D1" s="8"/>
      <c r="E1" s="238"/>
      <c r="F1" s="8"/>
      <c r="G1" s="14"/>
      <c r="H1" s="8"/>
      <c r="I1" s="133"/>
      <c r="J1" s="10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106"/>
      <c r="D2" s="8"/>
      <c r="E2" s="238"/>
      <c r="F2" s="8"/>
      <c r="G2" s="14"/>
      <c r="H2" s="8"/>
      <c r="I2" s="133"/>
      <c r="J2" s="10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01" t="s">
        <v>42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01" t="s">
        <v>43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01" t="s">
        <v>2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01" t="s">
        <v>572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268"/>
      <c r="B7" s="271"/>
      <c r="C7" s="270"/>
      <c r="D7" s="271"/>
      <c r="F7" s="271"/>
      <c r="G7" s="271"/>
      <c r="H7" s="271"/>
      <c r="I7" s="270"/>
      <c r="J7" s="270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65"/>
      <c r="B8" s="66"/>
      <c r="C8" s="66"/>
      <c r="D8" s="66"/>
      <c r="E8" s="238"/>
      <c r="F8" s="66"/>
      <c r="G8" s="67"/>
      <c r="H8" s="66"/>
      <c r="I8" s="234"/>
      <c r="J8" s="66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8"/>
      <c r="Y8" s="8"/>
      <c r="Z8" s="8"/>
    </row>
    <row r="9" spans="1:26" ht="15.75" customHeight="1" x14ac:dyDescent="0.2">
      <c r="A9" s="66"/>
      <c r="B9" s="66"/>
      <c r="C9" s="68" t="s">
        <v>3</v>
      </c>
      <c r="D9" s="68"/>
      <c r="E9" s="256" t="s">
        <v>3</v>
      </c>
      <c r="F9" s="66"/>
      <c r="G9" s="67"/>
      <c r="H9" s="66"/>
      <c r="I9" s="68" t="s">
        <v>3</v>
      </c>
      <c r="J9" s="68"/>
      <c r="K9" s="256" t="s">
        <v>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69"/>
      <c r="B10" s="69" t="s">
        <v>4</v>
      </c>
      <c r="C10" s="70">
        <v>2021</v>
      </c>
      <c r="D10" s="70"/>
      <c r="E10" s="70">
        <v>2020</v>
      </c>
      <c r="F10" s="66"/>
      <c r="G10" s="67"/>
      <c r="H10" s="66" t="s">
        <v>4</v>
      </c>
      <c r="I10" s="70">
        <v>2021</v>
      </c>
      <c r="J10" s="70"/>
      <c r="K10" s="70">
        <v>2020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259" t="s">
        <v>5</v>
      </c>
      <c r="B11" s="71" t="s">
        <v>6</v>
      </c>
      <c r="C11" s="72"/>
      <c r="D11" s="72"/>
      <c r="E11" s="240"/>
      <c r="F11" s="72"/>
      <c r="G11" s="73" t="s">
        <v>5</v>
      </c>
      <c r="H11" s="68" t="s">
        <v>7</v>
      </c>
      <c r="I11" s="74"/>
      <c r="J11" s="72"/>
      <c r="K11" s="24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75"/>
      <c r="B12" s="75" t="s">
        <v>44</v>
      </c>
      <c r="C12" s="72">
        <f>+C14+C18+C24+C30</f>
        <v>895384196.77999997</v>
      </c>
      <c r="D12" s="72"/>
      <c r="E12" s="240">
        <f>+E14+E18+E24+E30</f>
        <v>1810207131.9299998</v>
      </c>
      <c r="F12" s="72"/>
      <c r="G12" s="73"/>
      <c r="H12" s="76" t="s">
        <v>44</v>
      </c>
      <c r="I12" s="72">
        <f>I14+I26+I23</f>
        <v>707282852.32999992</v>
      </c>
      <c r="J12" s="74"/>
      <c r="K12" s="72">
        <f>K14+K26+K23</f>
        <v>891004132.91000009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">
      <c r="A13" s="69"/>
      <c r="B13" s="69"/>
      <c r="C13" s="66"/>
      <c r="D13" s="66"/>
      <c r="E13" s="238"/>
      <c r="F13" s="66"/>
      <c r="G13" s="73"/>
      <c r="H13" s="76"/>
      <c r="I13" s="72"/>
      <c r="J13" s="72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75">
        <v>11</v>
      </c>
      <c r="B14" s="75" t="s">
        <v>9</v>
      </c>
      <c r="C14" s="72">
        <f>SUM(C15:C16)</f>
        <v>32210919</v>
      </c>
      <c r="D14" s="72"/>
      <c r="E14" s="240">
        <f>SUM(E15:E16)</f>
        <v>71274627.659999996</v>
      </c>
      <c r="F14" s="66"/>
      <c r="G14" s="73">
        <v>24</v>
      </c>
      <c r="H14" s="72" t="s">
        <v>10</v>
      </c>
      <c r="I14" s="72">
        <f>SUM(I15:I21)</f>
        <v>115194578.42</v>
      </c>
      <c r="J14" s="72"/>
      <c r="K14" s="72">
        <f>SUM(K15:K22)</f>
        <v>381033532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69">
        <v>1105</v>
      </c>
      <c r="B15" s="69" t="s">
        <v>45</v>
      </c>
      <c r="C15" s="66">
        <f>'NOTAS A LOS ESTADOS FINANCIEROS'!G12</f>
        <v>0</v>
      </c>
      <c r="D15" s="66"/>
      <c r="E15" s="66">
        <v>0</v>
      </c>
      <c r="F15" s="66"/>
      <c r="G15" s="67">
        <v>2401</v>
      </c>
      <c r="H15" s="307" t="s">
        <v>46</v>
      </c>
      <c r="I15" s="66">
        <f>'NOTAS A LOS ESTADOS FINANCIEROS'!G156</f>
        <v>53586078.450000003</v>
      </c>
      <c r="J15" s="66"/>
      <c r="K15" s="66">
        <v>271175867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69">
        <v>1110</v>
      </c>
      <c r="B16" s="69" t="s">
        <v>47</v>
      </c>
      <c r="C16" s="106">
        <f>'NOTAS A LOS ESTADOS FINANCIEROS'!G15</f>
        <v>32210919</v>
      </c>
      <c r="D16" s="66"/>
      <c r="E16" s="262">
        <v>71274627.659999996</v>
      </c>
      <c r="F16" s="77"/>
      <c r="G16" s="67"/>
      <c r="H16" s="307"/>
      <c r="I16" s="66"/>
      <c r="J16" s="66"/>
      <c r="K16" s="6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2" customFormat="1" ht="15" customHeight="1" x14ac:dyDescent="0.2">
      <c r="A17" s="69"/>
      <c r="B17" s="69"/>
      <c r="C17" s="106"/>
      <c r="D17" s="66"/>
      <c r="E17" s="238"/>
      <c r="F17" s="77"/>
      <c r="G17" s="67">
        <v>2407</v>
      </c>
      <c r="H17" s="269" t="s">
        <v>48</v>
      </c>
      <c r="I17" s="66">
        <f>'NOTAS A LOS ESTADOS FINANCIEROS'!G157</f>
        <v>-2692904</v>
      </c>
      <c r="J17" s="66"/>
      <c r="K17" s="66">
        <v>72203069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75">
        <v>13</v>
      </c>
      <c r="B18" s="75" t="s">
        <v>11</v>
      </c>
      <c r="C18" s="72">
        <f>SUM(C19:C22)</f>
        <v>178508281</v>
      </c>
      <c r="D18" s="72"/>
      <c r="E18" s="240">
        <f>SUM(E19:E22)</f>
        <v>158343665.34</v>
      </c>
      <c r="F18" s="66"/>
      <c r="G18" s="67">
        <v>2424</v>
      </c>
      <c r="H18" s="66" t="s">
        <v>49</v>
      </c>
      <c r="I18" s="66">
        <f>'NOTAS A LOS ESTADOS FINANCIEROS'!G161</f>
        <v>22676656</v>
      </c>
      <c r="J18" s="66"/>
      <c r="K18" s="66">
        <v>23238302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92" customFormat="1" ht="15.75" x14ac:dyDescent="0.2">
      <c r="A19" s="69">
        <v>1311</v>
      </c>
      <c r="B19" s="69" t="s">
        <v>50</v>
      </c>
      <c r="C19" s="66">
        <f>'NOTAS A LOS ESTADOS FINANCIEROS'!G25</f>
        <v>11789060</v>
      </c>
      <c r="D19" s="72"/>
      <c r="E19" s="66">
        <v>11789060</v>
      </c>
      <c r="F19" s="66"/>
      <c r="G19" s="67">
        <v>2436</v>
      </c>
      <c r="H19" s="66" t="s">
        <v>51</v>
      </c>
      <c r="I19" s="66">
        <f>'NOTAS A LOS ESTADOS FINANCIEROS'!G180</f>
        <v>30865602</v>
      </c>
      <c r="J19" s="66"/>
      <c r="K19" s="66">
        <v>5798394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156" customFormat="1" ht="15.75" x14ac:dyDescent="0.2">
      <c r="A20" s="69">
        <v>1316</v>
      </c>
      <c r="B20" s="69" t="s">
        <v>52</v>
      </c>
      <c r="C20" s="106">
        <f>'NOTAS A LOS ESTADOS FINANCIEROS'!G27</f>
        <v>98937331</v>
      </c>
      <c r="D20" s="72"/>
      <c r="E20" s="66">
        <v>66898020.340000004</v>
      </c>
      <c r="F20" s="66"/>
      <c r="G20" s="67">
        <v>2440</v>
      </c>
      <c r="H20" s="66" t="s">
        <v>53</v>
      </c>
      <c r="I20" s="66">
        <f>'NOTAS A LOS ESTADOS FINANCIEROS'!G189</f>
        <v>0</v>
      </c>
      <c r="J20" s="66"/>
      <c r="K20" s="66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69">
        <v>1337</v>
      </c>
      <c r="B21" s="69" t="s">
        <v>54</v>
      </c>
      <c r="C21" s="106">
        <v>0</v>
      </c>
      <c r="D21" s="72"/>
      <c r="E21" s="66">
        <v>0</v>
      </c>
      <c r="F21" s="66"/>
      <c r="G21" s="67">
        <v>2490</v>
      </c>
      <c r="H21" s="66" t="s">
        <v>55</v>
      </c>
      <c r="I21" s="66">
        <f>'NOTAS A LOS ESTADOS FINANCIEROS'!G191</f>
        <v>10759145.970000001</v>
      </c>
      <c r="J21" s="66"/>
      <c r="K21" s="66">
        <v>8617900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69">
        <v>1384</v>
      </c>
      <c r="B22" s="69" t="s">
        <v>56</v>
      </c>
      <c r="C22" s="106">
        <f>'NOTAS A LOS ESTADOS FINANCIEROS'!G39</f>
        <v>67781890</v>
      </c>
      <c r="D22" s="66"/>
      <c r="E22" s="66">
        <v>79656585</v>
      </c>
      <c r="F22" s="66"/>
      <c r="G22" s="271"/>
      <c r="H22" s="271"/>
      <c r="I22" s="270"/>
      <c r="J22" s="66"/>
      <c r="K22" s="19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66"/>
      <c r="B23" s="66"/>
      <c r="C23" s="66"/>
      <c r="D23" s="66"/>
      <c r="E23" s="238"/>
      <c r="F23" s="66"/>
      <c r="G23" s="73">
        <v>25</v>
      </c>
      <c r="H23" s="72" t="s">
        <v>57</v>
      </c>
      <c r="I23" s="72">
        <f>I24</f>
        <v>592088273.90999997</v>
      </c>
      <c r="J23" s="66"/>
      <c r="K23" s="72">
        <f>K24</f>
        <v>509638498.91000003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x14ac:dyDescent="0.25">
      <c r="A24" s="75">
        <v>15</v>
      </c>
      <c r="B24" s="75" t="s">
        <v>13</v>
      </c>
      <c r="C24" s="72">
        <f>SUM(C25:C28)</f>
        <v>484304801.56</v>
      </c>
      <c r="D24" s="72"/>
      <c r="E24" s="240">
        <f>SUM(E25:E28)</f>
        <v>584810910.81999993</v>
      </c>
      <c r="F24" s="66"/>
      <c r="G24" s="67">
        <v>2511</v>
      </c>
      <c r="H24" s="66" t="s">
        <v>58</v>
      </c>
      <c r="I24" s="66">
        <f>'NOTAS A LOS ESTADOS FINANCIEROS'!G197</f>
        <v>592088273.90999997</v>
      </c>
      <c r="J24" s="66"/>
      <c r="K24" s="66">
        <v>509638498.91000003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69">
        <v>1505</v>
      </c>
      <c r="B25" s="69" t="s">
        <v>59</v>
      </c>
      <c r="C25" s="66">
        <f>'NOTAS A LOS ESTADOS FINANCIEROS'!G65</f>
        <v>225512407.78</v>
      </c>
      <c r="D25" s="72"/>
      <c r="E25" s="66">
        <v>137600107.71000001</v>
      </c>
      <c r="F25" s="66"/>
      <c r="G25" s="271"/>
      <c r="H25" s="271"/>
      <c r="I25" s="270"/>
      <c r="J25" s="66"/>
      <c r="K25" s="19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92" customFormat="1" ht="15.75" customHeight="1" x14ac:dyDescent="0.2">
      <c r="A26" s="69">
        <v>1510</v>
      </c>
      <c r="B26" s="260" t="s">
        <v>60</v>
      </c>
      <c r="C26" s="106">
        <f>'NOTAS A LOS ESTADOS FINANCIEROS'!G67</f>
        <v>222756443.02000001</v>
      </c>
      <c r="D26" s="66"/>
      <c r="E26" s="66">
        <v>327166091.20999998</v>
      </c>
      <c r="F26" s="66"/>
      <c r="G26" s="73">
        <v>29</v>
      </c>
      <c r="H26" s="72" t="s">
        <v>14</v>
      </c>
      <c r="I26" s="72">
        <f>I27</f>
        <v>0</v>
      </c>
      <c r="J26" s="66"/>
      <c r="K26" s="72">
        <f>K27</f>
        <v>332102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69">
        <v>1514</v>
      </c>
      <c r="B27" s="260" t="s">
        <v>61</v>
      </c>
      <c r="C27" s="106">
        <f>'NOTAS A LOS ESTADOS FINANCIEROS'!G69</f>
        <v>8147143.5300000003</v>
      </c>
      <c r="D27" s="66"/>
      <c r="E27" s="66">
        <v>89376266.370000005</v>
      </c>
      <c r="F27" s="66"/>
      <c r="G27" s="67">
        <v>2910</v>
      </c>
      <c r="H27" s="269" t="s">
        <v>62</v>
      </c>
      <c r="I27" s="66">
        <v>0</v>
      </c>
      <c r="J27" s="66"/>
      <c r="K27" s="66">
        <v>332102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92" customFormat="1" ht="15.75" customHeight="1" x14ac:dyDescent="0.2">
      <c r="A28" s="69">
        <v>1520</v>
      </c>
      <c r="B28" s="69" t="s">
        <v>63</v>
      </c>
      <c r="C28" s="106">
        <f>'NOTAS A LOS ESTADOS FINANCIEROS'!G71</f>
        <v>27888807.23</v>
      </c>
      <c r="D28" s="66"/>
      <c r="E28" s="66">
        <v>30668445.530000001</v>
      </c>
      <c r="F28" s="66"/>
      <c r="G28" s="67"/>
      <c r="H28" s="269"/>
      <c r="I28" s="66"/>
      <c r="J28" s="66"/>
      <c r="K28" s="19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57" customFormat="1" ht="12" customHeight="1" x14ac:dyDescent="0.2">
      <c r="A29" s="69"/>
      <c r="B29" s="69"/>
      <c r="C29" s="106"/>
      <c r="D29" s="66"/>
      <c r="E29" s="238"/>
      <c r="F29" s="66"/>
      <c r="G29" s="67"/>
      <c r="H29" s="269"/>
      <c r="I29" s="66"/>
      <c r="J29" s="66"/>
      <c r="K29" s="19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61" customFormat="1" ht="15.75" customHeight="1" x14ac:dyDescent="0.25">
      <c r="A30" s="75">
        <v>19</v>
      </c>
      <c r="B30" s="75" t="s">
        <v>15</v>
      </c>
      <c r="C30" s="129">
        <f>SUM(C31:C33)</f>
        <v>200360195.22</v>
      </c>
      <c r="D30" s="66"/>
      <c r="E30" s="240">
        <f>SUM(E31:E33)</f>
        <v>995777928.11000001</v>
      </c>
      <c r="F30" s="66"/>
      <c r="G30" s="67"/>
      <c r="H30" s="269"/>
      <c r="I30" s="66"/>
      <c r="J30" s="66"/>
      <c r="K30" s="190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261" customFormat="1" ht="15.75" customHeight="1" x14ac:dyDescent="0.2">
      <c r="A31" s="69">
        <v>1905</v>
      </c>
      <c r="B31" s="69" t="s">
        <v>64</v>
      </c>
      <c r="C31" s="106">
        <f>'NOTAS A LOS ESTADOS FINANCIEROS'!G137</f>
        <v>9292247</v>
      </c>
      <c r="D31" s="66"/>
      <c r="E31" s="106">
        <v>9292247</v>
      </c>
      <c r="F31" s="66"/>
      <c r="G31" s="73"/>
      <c r="H31" s="72" t="s">
        <v>16</v>
      </c>
      <c r="I31" s="72">
        <f>I33</f>
        <v>81395952</v>
      </c>
      <c r="J31" s="72"/>
      <c r="K31" s="72">
        <f>K33</f>
        <v>454653975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s="261" customFormat="1" ht="15.75" customHeight="1" x14ac:dyDescent="0.25">
      <c r="A32" s="260">
        <v>1906</v>
      </c>
      <c r="B32" s="260" t="s">
        <v>65</v>
      </c>
      <c r="C32" s="66">
        <f>'NOTAS A LOS ESTADOS FINANCIEROS'!G139</f>
        <v>538265</v>
      </c>
      <c r="D32" s="78"/>
      <c r="E32" s="106">
        <v>0</v>
      </c>
      <c r="F32" s="66"/>
      <c r="G32" s="270"/>
      <c r="H32" s="270"/>
      <c r="I32" s="72"/>
      <c r="J32" s="72"/>
      <c r="K32" s="23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s="261" customFormat="1" ht="15.75" customHeight="1" x14ac:dyDescent="0.2">
      <c r="A33" s="69">
        <v>1908</v>
      </c>
      <c r="B33" s="69" t="s">
        <v>66</v>
      </c>
      <c r="C33" s="106">
        <f>'NOTAS A LOS ESTADOS FINANCIEROS'!G140</f>
        <v>190529683.22</v>
      </c>
      <c r="D33" s="66"/>
      <c r="E33" s="106">
        <v>986485681.11000001</v>
      </c>
      <c r="F33" s="66"/>
      <c r="G33" s="73">
        <v>27</v>
      </c>
      <c r="H33" s="72" t="s">
        <v>67</v>
      </c>
      <c r="I33" s="72">
        <f>I34</f>
        <v>81395952</v>
      </c>
      <c r="J33" s="72"/>
      <c r="K33" s="72">
        <f t="shared" ref="K33" si="0">K34</f>
        <v>454653975</v>
      </c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s="157" customFormat="1" ht="15.75" customHeight="1" x14ac:dyDescent="0.2">
      <c r="A34" s="271"/>
      <c r="B34" s="271"/>
      <c r="C34" s="270"/>
      <c r="D34" s="271"/>
      <c r="E34" s="239"/>
      <c r="F34" s="66"/>
      <c r="G34" s="67">
        <v>2701</v>
      </c>
      <c r="H34" s="66" t="s">
        <v>18</v>
      </c>
      <c r="I34" s="66">
        <f>'NOTAS A LOS ESTADOS FINANCIEROS'!G212</f>
        <v>81395952</v>
      </c>
      <c r="J34" s="66"/>
      <c r="K34" s="66">
        <v>454653975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5">
      <c r="A35" s="69"/>
      <c r="B35" s="75" t="s">
        <v>16</v>
      </c>
      <c r="C35" s="72">
        <f>+C40+C37+C62</f>
        <v>8030492872.5100012</v>
      </c>
      <c r="D35" s="72"/>
      <c r="E35" s="240">
        <f>E37+E40+E62</f>
        <v>7716050540.5199995</v>
      </c>
      <c r="F35" s="66"/>
      <c r="G35" s="73"/>
      <c r="H35" s="72"/>
      <c r="I35" s="74"/>
      <c r="J35" s="74"/>
      <c r="K35" s="236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x14ac:dyDescent="0.2">
      <c r="A36" s="69"/>
      <c r="B36" s="69"/>
      <c r="C36" s="66"/>
      <c r="D36" s="66"/>
      <c r="E36" s="238"/>
      <c r="F36" s="66"/>
      <c r="G36" s="67"/>
      <c r="H36" s="68" t="s">
        <v>20</v>
      </c>
      <c r="I36" s="72">
        <f>I12+I31</f>
        <v>788678804.32999992</v>
      </c>
      <c r="J36" s="72"/>
      <c r="K36" s="72">
        <f>K12+K31</f>
        <v>1345658107.9100001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x14ac:dyDescent="0.25">
      <c r="A37" s="75">
        <v>12</v>
      </c>
      <c r="B37" s="75" t="s">
        <v>17</v>
      </c>
      <c r="C37" s="72">
        <f>C38</f>
        <v>1000</v>
      </c>
      <c r="D37" s="66"/>
      <c r="E37" s="240">
        <f>E38</f>
        <v>1000</v>
      </c>
      <c r="F37" s="66"/>
      <c r="G37" s="67"/>
      <c r="H37" s="68"/>
      <c r="I37" s="72">
        <f>+I36-'B Prueba'!F210</f>
        <v>0</v>
      </c>
      <c r="J37" s="72"/>
      <c r="K37" s="236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2" customFormat="1" ht="30" x14ac:dyDescent="0.2">
      <c r="A38" s="101">
        <v>1222</v>
      </c>
      <c r="B38" s="88" t="s">
        <v>68</v>
      </c>
      <c r="C38" s="66">
        <f>'NOTAS A LOS ESTADOS FINANCIEROS'!G21</f>
        <v>1000</v>
      </c>
      <c r="D38" s="66"/>
      <c r="E38" s="106">
        <v>1000</v>
      </c>
      <c r="F38" s="66"/>
      <c r="G38" s="67"/>
      <c r="H38" s="68" t="s">
        <v>21</v>
      </c>
      <c r="I38" s="234"/>
      <c r="J38" s="66"/>
      <c r="K38" s="23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92" customFormat="1" ht="15.75" x14ac:dyDescent="0.2">
      <c r="A39" s="69"/>
      <c r="B39" s="69"/>
      <c r="C39" s="66"/>
      <c r="D39" s="66"/>
      <c r="E39" s="241"/>
      <c r="F39" s="66"/>
      <c r="G39" s="67"/>
      <c r="H39" s="68"/>
      <c r="I39" s="234"/>
      <c r="J39" s="66"/>
      <c r="K39" s="23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92" customFormat="1" ht="15.75" x14ac:dyDescent="0.25">
      <c r="A40" s="75">
        <v>16</v>
      </c>
      <c r="B40" s="75" t="s">
        <v>69</v>
      </c>
      <c r="C40" s="72">
        <f>SUM(C41:C56)</f>
        <v>7527939964.8700008</v>
      </c>
      <c r="D40" s="72"/>
      <c r="E40" s="240">
        <f>SUM(E41:E56)</f>
        <v>7247037930.3199997</v>
      </c>
      <c r="F40" s="66"/>
      <c r="G40" s="67"/>
      <c r="H40" s="68"/>
      <c r="I40" s="234"/>
      <c r="J40" s="66"/>
      <c r="K40" s="23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x14ac:dyDescent="0.2">
      <c r="A41" s="69">
        <v>1605</v>
      </c>
      <c r="B41" s="69" t="s">
        <v>70</v>
      </c>
      <c r="C41" s="66">
        <f>'NOTAS A LOS ESTADOS FINANCIEROS'!G75</f>
        <v>1999777166.71</v>
      </c>
      <c r="D41" s="66"/>
      <c r="E41" s="66">
        <v>1999777166.71</v>
      </c>
      <c r="F41" s="66"/>
      <c r="G41" s="309">
        <v>31</v>
      </c>
      <c r="H41" s="308" t="s">
        <v>22</v>
      </c>
      <c r="I41" s="234"/>
      <c r="J41" s="66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x14ac:dyDescent="0.2">
      <c r="A42" s="69">
        <v>1615</v>
      </c>
      <c r="B42" s="69" t="s">
        <v>71</v>
      </c>
      <c r="C42" s="66">
        <f>'NOTAS A LOS ESTADOS FINANCIEROS'!G76</f>
        <v>145749716.55000001</v>
      </c>
      <c r="D42" s="66"/>
      <c r="E42" s="66">
        <v>0</v>
      </c>
      <c r="F42" s="66"/>
      <c r="G42" s="309"/>
      <c r="H42" s="308"/>
      <c r="I42" s="74">
        <f>SUM(I43:I46)</f>
        <v>8137198264.9599991</v>
      </c>
      <c r="J42" s="72"/>
      <c r="K42" s="72">
        <f>SUM(K43:K47)</f>
        <v>8180415564.539999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164" customFormat="1" x14ac:dyDescent="0.2">
      <c r="A43" s="69">
        <v>1635</v>
      </c>
      <c r="B43" s="69" t="s">
        <v>72</v>
      </c>
      <c r="C43" s="66">
        <f>'NOTAS A LOS ESTADOS FINANCIEROS'!G77</f>
        <v>325719299.44999999</v>
      </c>
      <c r="D43" s="66"/>
      <c r="E43" s="66">
        <v>44171190</v>
      </c>
      <c r="F43" s="66"/>
      <c r="G43" s="67">
        <v>3105</v>
      </c>
      <c r="H43" s="82" t="s">
        <v>73</v>
      </c>
      <c r="I43" s="66">
        <f>'NOTAS A LOS ESTADOS FINANCIEROS'!G220</f>
        <v>2135861251.4400001</v>
      </c>
      <c r="J43" s="66"/>
      <c r="K43" s="66">
        <v>2135861251.4400001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">
      <c r="A44" s="69">
        <v>1637</v>
      </c>
      <c r="B44" s="69" t="s">
        <v>74</v>
      </c>
      <c r="C44" s="66">
        <f>'NOTAS A LOS ESTADOS FINANCIEROS'!G83</f>
        <v>309001021.38</v>
      </c>
      <c r="D44" s="66"/>
      <c r="E44" s="66">
        <v>370183617.38</v>
      </c>
      <c r="F44" s="66"/>
      <c r="G44" s="67">
        <v>3109</v>
      </c>
      <c r="H44" s="82" t="s">
        <v>75</v>
      </c>
      <c r="I44" s="66">
        <f>'NOTAS A LOS ESTADOS FINANCIEROS'!G221</f>
        <v>5839716020.9399996</v>
      </c>
      <c r="J44" s="66"/>
      <c r="K44" s="66">
        <v>6225017109.8699999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2">
      <c r="A45" s="69">
        <v>1640</v>
      </c>
      <c r="B45" s="69" t="s">
        <v>76</v>
      </c>
      <c r="C45" s="66">
        <f>'NOTAS A LOS ESTADOS FINANCIEROS'!G94</f>
        <v>3220089435.1300001</v>
      </c>
      <c r="D45" s="66"/>
      <c r="E45" s="66">
        <v>3220089435.1300001</v>
      </c>
      <c r="F45" s="66"/>
      <c r="G45" s="67">
        <v>3110</v>
      </c>
      <c r="H45" s="83" t="s">
        <v>77</v>
      </c>
      <c r="I45" s="66">
        <f>'ANEXO 3'!D40</f>
        <v>161620992.57999998</v>
      </c>
      <c r="J45" s="66"/>
      <c r="K45" s="66">
        <v>-180462796.77000001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x14ac:dyDescent="0.2">
      <c r="A46" s="69">
        <v>1650</v>
      </c>
      <c r="B46" s="69" t="s">
        <v>78</v>
      </c>
      <c r="C46" s="66">
        <f>'NOTAS A LOS ESTADOS FINANCIEROS'!G95</f>
        <v>65631390</v>
      </c>
      <c r="D46" s="66"/>
      <c r="E46" s="66">
        <v>65631390</v>
      </c>
      <c r="F46" s="66"/>
      <c r="G46" s="67">
        <v>3145</v>
      </c>
      <c r="H46" s="305" t="s">
        <v>79</v>
      </c>
      <c r="I46" s="66">
        <v>0</v>
      </c>
      <c r="J46" s="66"/>
      <c r="K46" s="66"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92" customFormat="1" x14ac:dyDescent="0.2">
      <c r="A47" s="69">
        <v>1655</v>
      </c>
      <c r="B47" s="69" t="s">
        <v>80</v>
      </c>
      <c r="C47" s="66">
        <f>'NOTAS A LOS ESTADOS FINANCIEROS'!G96</f>
        <v>2103941233</v>
      </c>
      <c r="D47" s="66"/>
      <c r="E47" s="66">
        <v>1938495108</v>
      </c>
      <c r="F47" s="66"/>
      <c r="G47" s="67"/>
      <c r="H47" s="305"/>
      <c r="I47" s="66"/>
      <c r="J47" s="66"/>
      <c r="K47" s="244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69">
        <v>1660</v>
      </c>
      <c r="B48" s="69" t="s">
        <v>81</v>
      </c>
      <c r="C48" s="66">
        <f>'NOTAS A LOS ESTADOS FINANCIEROS'!G101</f>
        <v>8736473</v>
      </c>
      <c r="D48" s="66"/>
      <c r="E48" s="66">
        <v>8886473</v>
      </c>
      <c r="F48" s="66"/>
      <c r="G48" s="67"/>
      <c r="H48" s="84"/>
      <c r="I48" s="66"/>
      <c r="J48" s="66"/>
      <c r="K48" s="19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69">
        <v>1665</v>
      </c>
      <c r="B49" s="69" t="s">
        <v>82</v>
      </c>
      <c r="C49" s="66">
        <f>'NOTAS A LOS ESTADOS FINANCIEROS'!G104</f>
        <v>368932204.16999996</v>
      </c>
      <c r="D49" s="66"/>
      <c r="E49" s="66">
        <v>371817366.38999999</v>
      </c>
      <c r="F49" s="66"/>
      <c r="G49" s="67"/>
      <c r="H49" s="84"/>
      <c r="I49" s="66"/>
      <c r="J49" s="66"/>
      <c r="K49" s="19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x14ac:dyDescent="0.2">
      <c r="A50" s="69">
        <v>1670</v>
      </c>
      <c r="B50" s="260" t="s">
        <v>83</v>
      </c>
      <c r="C50" s="66">
        <f>'NOTAS A LOS ESTADOS FINANCIEROS'!G107</f>
        <v>1464077877.5599999</v>
      </c>
      <c r="D50" s="66"/>
      <c r="E50" s="66">
        <v>1416682172.5599999</v>
      </c>
      <c r="F50" s="66"/>
      <c r="G50" s="245"/>
      <c r="H50" s="245"/>
      <c r="I50" s="245"/>
      <c r="J50" s="245"/>
      <c r="K50" s="245"/>
      <c r="L50" s="8"/>
      <c r="M50" s="23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0.75" customHeight="1" x14ac:dyDescent="0.2">
      <c r="A51" s="250">
        <v>1675</v>
      </c>
      <c r="B51" s="251" t="s">
        <v>84</v>
      </c>
      <c r="C51" s="83">
        <f>'NOTAS A LOS ESTADOS FINANCIEROS'!G120</f>
        <v>82000000</v>
      </c>
      <c r="D51" s="83"/>
      <c r="E51" s="66">
        <v>82000000</v>
      </c>
      <c r="F51" s="66"/>
      <c r="G51" s="67"/>
      <c r="H51" s="68" t="s">
        <v>23</v>
      </c>
      <c r="I51" s="72">
        <f>+I42</f>
        <v>8137198264.9599991</v>
      </c>
      <c r="J51" s="72"/>
      <c r="K51" s="72">
        <f>+K42</f>
        <v>8180415564.539999</v>
      </c>
      <c r="L51" s="8"/>
      <c r="M51" s="233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92" customFormat="1" ht="15.75" x14ac:dyDescent="0.2">
      <c r="A52" s="69">
        <v>1680</v>
      </c>
      <c r="B52" s="306" t="s">
        <v>85</v>
      </c>
      <c r="C52" s="66">
        <f>'NOTAS A LOS ESTADOS FINANCIEROS'!G122</f>
        <v>1003911</v>
      </c>
      <c r="D52" s="66"/>
      <c r="E52" s="66">
        <v>1003911</v>
      </c>
      <c r="F52" s="66"/>
      <c r="G52" s="67"/>
      <c r="H52" s="68"/>
      <c r="I52" s="74">
        <f>+C67-I36-I51</f>
        <v>0</v>
      </c>
      <c r="J52" s="74"/>
      <c r="K52" s="236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s="159" customFormat="1" ht="16.5" customHeight="1" x14ac:dyDescent="0.2">
      <c r="A53" s="69"/>
      <c r="B53" s="306"/>
      <c r="C53" s="66"/>
      <c r="D53" s="66"/>
      <c r="E53" s="66"/>
      <c r="F53" s="66"/>
      <c r="G53" s="67"/>
      <c r="H53" s="68"/>
      <c r="I53" s="74">
        <f>+I36+I51-C67</f>
        <v>0</v>
      </c>
      <c r="J53" s="74"/>
      <c r="K53" s="236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69">
        <v>1681</v>
      </c>
      <c r="B54" s="69" t="s">
        <v>86</v>
      </c>
      <c r="C54" s="66">
        <f>'NOTAS A LOS ESTADOS FINANCIEROS'!G124</f>
        <v>8383000</v>
      </c>
      <c r="D54" s="66"/>
      <c r="E54" s="66">
        <v>8383000</v>
      </c>
      <c r="F54" s="66"/>
      <c r="G54" s="67"/>
      <c r="H54" s="85"/>
      <c r="I54" s="234"/>
      <c r="J54" s="66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65">
        <v>1685</v>
      </c>
      <c r="B55" s="307" t="s">
        <v>87</v>
      </c>
      <c r="C55" s="66">
        <f>'NOTAS A LOS ESTADOS FINANCIEROS'!G126</f>
        <v>-2575102763.0799999</v>
      </c>
      <c r="D55" s="66"/>
      <c r="E55" s="66">
        <v>-2280082899.8499999</v>
      </c>
      <c r="F55" s="81"/>
      <c r="G55" s="67"/>
      <c r="H55" s="85"/>
      <c r="I55" s="234"/>
      <c r="J55" s="66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">
      <c r="A56" s="65"/>
      <c r="B56" s="307"/>
      <c r="C56" s="66"/>
      <c r="D56" s="66"/>
      <c r="E56" s="187"/>
      <c r="F56" s="81"/>
      <c r="G56" s="67"/>
      <c r="H56" s="85"/>
      <c r="I56" s="234"/>
      <c r="J56" s="66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">
      <c r="A57" s="65"/>
      <c r="B57" s="269"/>
      <c r="C57" s="66"/>
      <c r="D57" s="66"/>
      <c r="E57" s="238"/>
      <c r="F57" s="81"/>
      <c r="G57" s="67"/>
      <c r="H57" s="85"/>
      <c r="I57" s="234"/>
      <c r="J57" s="66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255" customFormat="1" ht="15" customHeight="1" x14ac:dyDescent="0.2">
      <c r="A58" s="65"/>
      <c r="B58" s="269"/>
      <c r="C58" s="66"/>
      <c r="D58" s="66"/>
      <c r="E58" s="238"/>
      <c r="F58" s="81"/>
      <c r="G58" s="67"/>
      <c r="H58" s="85"/>
      <c r="I58" s="234"/>
      <c r="J58" s="66"/>
      <c r="K58" s="23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255" customFormat="1" ht="15" customHeight="1" x14ac:dyDescent="0.2">
      <c r="A59" s="65"/>
      <c r="B59" s="269"/>
      <c r="C59" s="66"/>
      <c r="D59" s="66"/>
      <c r="E59" s="238"/>
      <c r="F59" s="81"/>
      <c r="G59" s="67"/>
      <c r="H59" s="85"/>
      <c r="I59" s="234"/>
      <c r="J59" s="66"/>
      <c r="K59" s="23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255" customFormat="1" ht="15" customHeight="1" x14ac:dyDescent="0.2">
      <c r="A60" s="65"/>
      <c r="B60" s="269"/>
      <c r="C60" s="66"/>
      <c r="D60" s="66"/>
      <c r="E60" s="238"/>
      <c r="F60" s="81"/>
      <c r="G60" s="67"/>
      <c r="H60" s="85"/>
      <c r="I60" s="234"/>
      <c r="J60" s="66"/>
      <c r="K60" s="235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s="255" customFormat="1" ht="15" customHeight="1" x14ac:dyDescent="0.2">
      <c r="A61" s="65"/>
      <c r="B61" s="269"/>
      <c r="C61" s="66"/>
      <c r="D61" s="66"/>
      <c r="E61" s="238"/>
      <c r="F61" s="81"/>
      <c r="G61" s="67"/>
      <c r="H61" s="85"/>
      <c r="I61" s="234"/>
      <c r="J61" s="66"/>
      <c r="K61" s="235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75">
        <v>19</v>
      </c>
      <c r="B62" s="75" t="s">
        <v>15</v>
      </c>
      <c r="C62" s="72">
        <f>SUM(C63:C64)</f>
        <v>502551907.6400001</v>
      </c>
      <c r="D62" s="78"/>
      <c r="E62" s="240">
        <f>SUM(E63:E64)</f>
        <v>469011610.19999993</v>
      </c>
      <c r="F62" s="81"/>
      <c r="G62" s="67"/>
      <c r="H62" s="85"/>
      <c r="I62" s="234"/>
      <c r="J62" s="66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69">
        <v>1970</v>
      </c>
      <c r="B63" s="69" t="s">
        <v>88</v>
      </c>
      <c r="C63" s="66">
        <f>'NOTAS A LOS ESTADOS FINANCIEROS'!G142</f>
        <v>1104927267.4100001</v>
      </c>
      <c r="D63" s="78"/>
      <c r="E63" s="66">
        <v>1120320662.8099999</v>
      </c>
      <c r="F63" s="66"/>
      <c r="G63" s="67"/>
      <c r="H63" s="85"/>
      <c r="I63" s="234"/>
      <c r="J63" s="66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92" customFormat="1" ht="15" customHeight="1" x14ac:dyDescent="0.25">
      <c r="A64" s="260">
        <v>1975</v>
      </c>
      <c r="B64" s="260" t="s">
        <v>89</v>
      </c>
      <c r="C64" s="66">
        <f>'NOTAS A LOS ESTADOS FINANCIEROS'!G146</f>
        <v>-602375359.76999998</v>
      </c>
      <c r="D64" s="78"/>
      <c r="E64" s="66">
        <v>-651309052.61000001</v>
      </c>
      <c r="F64" s="66"/>
      <c r="G64" s="67"/>
      <c r="H64" s="85"/>
      <c r="I64" s="234"/>
      <c r="J64" s="66"/>
      <c r="K64" s="235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x14ac:dyDescent="0.25">
      <c r="A65" s="78"/>
      <c r="B65" s="78"/>
      <c r="C65" s="78"/>
      <c r="D65" s="78"/>
      <c r="E65" s="242"/>
      <c r="F65" s="66"/>
      <c r="G65" s="67"/>
      <c r="H65" s="85"/>
      <c r="I65" s="234"/>
      <c r="J65" s="66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92" customFormat="1" x14ac:dyDescent="0.2">
      <c r="A66" s="65"/>
      <c r="B66" s="66"/>
      <c r="C66" s="66"/>
      <c r="D66" s="66"/>
      <c r="E66" s="238"/>
      <c r="F66" s="66"/>
      <c r="G66" s="67"/>
      <c r="H66" s="85"/>
      <c r="I66" s="234"/>
      <c r="J66" s="66"/>
      <c r="K66" s="235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s="92" customFormat="1" ht="15.75" x14ac:dyDescent="0.25">
      <c r="A67" s="65"/>
      <c r="B67" s="76" t="s">
        <v>90</v>
      </c>
      <c r="C67" s="86">
        <f>$C$35+$C$12</f>
        <v>8925877069.2900009</v>
      </c>
      <c r="D67" s="161"/>
      <c r="E67" s="253">
        <f>$E$35+$E$12</f>
        <v>9526257672.4499989</v>
      </c>
      <c r="F67" s="66"/>
      <c r="G67" s="66"/>
      <c r="H67" s="76" t="s">
        <v>25</v>
      </c>
      <c r="I67" s="87">
        <f>+I51+I36</f>
        <v>8925877069.289999</v>
      </c>
      <c r="J67" s="161"/>
      <c r="K67" s="252">
        <f>+K51+K36</f>
        <v>9526073672.4499989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s="92" customFormat="1" x14ac:dyDescent="0.2">
      <c r="A68" s="65"/>
      <c r="B68" s="66"/>
      <c r="C68" s="66">
        <f>+C67-'B Prueba'!F2</f>
        <v>0</v>
      </c>
      <c r="D68" s="66"/>
      <c r="E68" s="238"/>
      <c r="F68" s="66"/>
      <c r="G68" s="271"/>
      <c r="H68" s="66"/>
      <c r="I68" s="234"/>
      <c r="J68" s="66"/>
      <c r="K68" s="235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">
      <c r="A69" s="65"/>
      <c r="B69" s="66"/>
      <c r="C69" s="66"/>
      <c r="D69" s="66"/>
      <c r="E69" s="238"/>
      <c r="F69" s="66"/>
      <c r="G69" s="271"/>
      <c r="H69" s="66"/>
      <c r="I69" s="234"/>
      <c r="J69" s="66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65"/>
      <c r="B70" s="72" t="s">
        <v>91</v>
      </c>
      <c r="C70" s="66"/>
      <c r="D70" s="66"/>
      <c r="E70" s="238"/>
      <c r="F70" s="66"/>
      <c r="G70" s="271"/>
      <c r="H70" s="72" t="s">
        <v>92</v>
      </c>
      <c r="I70" s="234"/>
      <c r="J70" s="66"/>
      <c r="L70" s="8"/>
      <c r="M70" s="161"/>
      <c r="N70" s="161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65"/>
      <c r="B71" s="72"/>
      <c r="C71" s="66"/>
      <c r="D71" s="66"/>
      <c r="E71" s="238"/>
      <c r="F71" s="66"/>
      <c r="G71" s="271"/>
      <c r="H71" s="66"/>
      <c r="I71" s="234"/>
      <c r="J71" s="66"/>
      <c r="L71" s="13"/>
      <c r="M71" s="162"/>
      <c r="N71" s="161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80">
        <v>81</v>
      </c>
      <c r="B72" s="72" t="s">
        <v>28</v>
      </c>
      <c r="C72" s="72">
        <f>+C73</f>
        <v>859972664</v>
      </c>
      <c r="D72" s="72"/>
      <c r="E72" s="240">
        <f>E73</f>
        <v>859972664</v>
      </c>
      <c r="F72" s="66"/>
      <c r="G72" s="73">
        <v>91</v>
      </c>
      <c r="H72" s="72" t="s">
        <v>29</v>
      </c>
      <c r="I72" s="72">
        <f>+I73</f>
        <v>408157795</v>
      </c>
      <c r="J72" s="74"/>
      <c r="K72" s="236">
        <f>+K73</f>
        <v>635021353.25999999</v>
      </c>
      <c r="L72" s="8"/>
      <c r="M72" s="161"/>
      <c r="N72" s="161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0" x14ac:dyDescent="0.2">
      <c r="A73" s="65">
        <v>8120</v>
      </c>
      <c r="B73" s="155" t="s">
        <v>93</v>
      </c>
      <c r="C73" s="66">
        <f>'NOTAS A LOS ESTADOS FINANCIEROS'!G377</f>
        <v>859972664</v>
      </c>
      <c r="D73" s="66"/>
      <c r="E73" s="66">
        <v>859972664</v>
      </c>
      <c r="F73" s="66"/>
      <c r="G73" s="67">
        <v>9120</v>
      </c>
      <c r="H73" s="66" t="s">
        <v>94</v>
      </c>
      <c r="I73" s="66">
        <f>'NOTAS A LOS ESTADOS FINANCIEROS'!G404</f>
        <v>408157795</v>
      </c>
      <c r="J73" s="66"/>
      <c r="K73" s="66">
        <v>635021353.25999999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x14ac:dyDescent="0.2">
      <c r="A74" s="65"/>
      <c r="B74" s="66"/>
      <c r="C74" s="66"/>
      <c r="D74" s="66"/>
      <c r="E74" s="66"/>
      <c r="F74" s="66"/>
      <c r="G74" s="67"/>
      <c r="H74" s="66"/>
      <c r="I74" s="234"/>
      <c r="J74" s="66"/>
      <c r="K74" s="187"/>
      <c r="L74" s="13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x14ac:dyDescent="0.2">
      <c r="A75" s="80">
        <v>83</v>
      </c>
      <c r="B75" s="72" t="s">
        <v>30</v>
      </c>
      <c r="C75" s="72">
        <f>+C76+C77</f>
        <v>675955916.50999999</v>
      </c>
      <c r="D75" s="72"/>
      <c r="E75" s="240">
        <f>SUM(E76:E77)</f>
        <v>454906147.70999998</v>
      </c>
      <c r="F75" s="66"/>
      <c r="G75" s="73">
        <v>93</v>
      </c>
      <c r="H75" s="72" t="s">
        <v>95</v>
      </c>
      <c r="I75" s="72">
        <f>SUM(I76:I77)</f>
        <v>0</v>
      </c>
      <c r="J75" s="74"/>
      <c r="K75" s="72">
        <f>SUM(K76:K77)</f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x14ac:dyDescent="0.2">
      <c r="A76" s="65">
        <v>8315</v>
      </c>
      <c r="B76" s="66" t="s">
        <v>96</v>
      </c>
      <c r="C76" s="66">
        <f>'NOTAS A LOS ESTADOS FINANCIEROS'!G380</f>
        <v>566994668.79999995</v>
      </c>
      <c r="D76" s="66"/>
      <c r="E76" s="66">
        <v>345944900</v>
      </c>
      <c r="F76" s="72"/>
      <c r="G76" s="67">
        <v>9305</v>
      </c>
      <c r="H76" s="66" t="s">
        <v>97</v>
      </c>
      <c r="I76" s="66">
        <v>0</v>
      </c>
      <c r="J76" s="66"/>
      <c r="K76" s="66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5.25" customHeight="1" x14ac:dyDescent="0.2">
      <c r="A77" s="65">
        <v>8361</v>
      </c>
      <c r="B77" s="66" t="s">
        <v>98</v>
      </c>
      <c r="C77" s="66">
        <f>'NOTAS A LOS ESTADOS FINANCIEROS'!G382</f>
        <v>108961247.70999999</v>
      </c>
      <c r="D77" s="66"/>
      <c r="E77" s="66">
        <v>108961247.70999999</v>
      </c>
      <c r="F77" s="66"/>
      <c r="G77" s="67">
        <v>9325</v>
      </c>
      <c r="H77" s="66" t="s">
        <v>99</v>
      </c>
      <c r="I77" s="66">
        <v>0</v>
      </c>
      <c r="J77" s="66"/>
      <c r="K77" s="66">
        <v>0</v>
      </c>
      <c r="L77" s="8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23"/>
      <c r="Y77" s="23"/>
      <c r="Z77" s="23"/>
    </row>
    <row r="78" spans="1:26" x14ac:dyDescent="0.2">
      <c r="A78" s="65"/>
      <c r="B78" s="66"/>
      <c r="C78" s="66"/>
      <c r="D78" s="66"/>
      <c r="E78" s="238"/>
      <c r="F78" s="66"/>
      <c r="G78" s="67"/>
      <c r="H78" s="66"/>
      <c r="I78" s="234"/>
      <c r="J78" s="66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.75" x14ac:dyDescent="0.2">
      <c r="A79" s="65"/>
      <c r="B79" s="72" t="s">
        <v>100</v>
      </c>
      <c r="C79" s="66"/>
      <c r="D79" s="66"/>
      <c r="E79" s="238"/>
      <c r="F79" s="72"/>
      <c r="G79" s="67"/>
      <c r="H79" s="72" t="s">
        <v>101</v>
      </c>
      <c r="I79" s="234"/>
      <c r="J79" s="66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.75" x14ac:dyDescent="0.2">
      <c r="A80" s="65"/>
      <c r="B80" s="66"/>
      <c r="C80" s="66"/>
      <c r="D80" s="66"/>
      <c r="E80" s="238"/>
      <c r="F80" s="66"/>
      <c r="G80" s="65"/>
      <c r="H80" s="65"/>
      <c r="I80" s="234"/>
      <c r="J80" s="66"/>
      <c r="K80" s="187"/>
      <c r="L80" s="8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23"/>
      <c r="Y80" s="23"/>
      <c r="Z80" s="23"/>
    </row>
    <row r="81" spans="1:26" ht="15.75" x14ac:dyDescent="0.2">
      <c r="A81" s="80">
        <v>89</v>
      </c>
      <c r="B81" s="72" t="s">
        <v>34</v>
      </c>
      <c r="C81" s="72">
        <f>+C82+C83</f>
        <v>-1535928580.51</v>
      </c>
      <c r="D81" s="72"/>
      <c r="E81" s="240">
        <f>SUM(E82:E83)</f>
        <v>-1314878811.71</v>
      </c>
      <c r="F81" s="66"/>
      <c r="G81" s="73">
        <v>99</v>
      </c>
      <c r="H81" s="72" t="s">
        <v>35</v>
      </c>
      <c r="I81" s="72">
        <f>SUM(I82:I83)</f>
        <v>-408157795</v>
      </c>
      <c r="J81" s="72"/>
      <c r="K81" s="72">
        <f>K82</f>
        <v>-635021353.25999999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x14ac:dyDescent="0.2">
      <c r="A82" s="65">
        <v>8905</v>
      </c>
      <c r="B82" s="66" t="s">
        <v>102</v>
      </c>
      <c r="C82" s="66">
        <f>'NOTAS A LOS ESTADOS FINANCIEROS'!G385</f>
        <v>-859972664</v>
      </c>
      <c r="D82" s="66"/>
      <c r="E82" s="66">
        <v>-859972664</v>
      </c>
      <c r="F82" s="66"/>
      <c r="G82" s="67">
        <v>9905</v>
      </c>
      <c r="H82" s="66" t="s">
        <v>97</v>
      </c>
      <c r="I82" s="66">
        <f>'NOTAS A LOS ESTADOS FINANCIEROS'!G408</f>
        <v>-408157795</v>
      </c>
      <c r="J82" s="66"/>
      <c r="K82" s="66">
        <v>-635021353.25999999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x14ac:dyDescent="0.2">
      <c r="A83" s="65">
        <v>8915</v>
      </c>
      <c r="B83" s="66" t="s">
        <v>103</v>
      </c>
      <c r="C83" s="66">
        <f>'NOTAS A LOS ESTADOS FINANCIEROS'!G386</f>
        <v>-675955916.50999999</v>
      </c>
      <c r="D83" s="66"/>
      <c r="E83" s="66">
        <v>-454906147.70999998</v>
      </c>
      <c r="F83" s="66"/>
      <c r="G83" s="67">
        <v>9915</v>
      </c>
      <c r="H83" s="66" t="s">
        <v>104</v>
      </c>
      <c r="I83" s="66">
        <v>0</v>
      </c>
      <c r="J83" s="66"/>
      <c r="K83" s="66">
        <v>0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 x14ac:dyDescent="0.2">
      <c r="A84" s="65"/>
      <c r="B84" s="66"/>
      <c r="C84" s="66"/>
      <c r="D84" s="66"/>
      <c r="E84" s="238"/>
      <c r="F84" s="66"/>
      <c r="G84" s="90"/>
      <c r="H84" s="65"/>
      <c r="I84" s="234"/>
      <c r="J84" s="66"/>
      <c r="K84" s="244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</row>
    <row r="85" spans="1:26" s="255" customFormat="1" x14ac:dyDescent="0.2">
      <c r="A85" s="65"/>
      <c r="B85" s="66"/>
      <c r="C85" s="66"/>
      <c r="D85" s="66"/>
      <c r="E85" s="238"/>
      <c r="F85" s="66"/>
      <c r="G85" s="90"/>
      <c r="H85" s="65"/>
      <c r="I85" s="234"/>
      <c r="J85" s="66"/>
      <c r="K85" s="244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x14ac:dyDescent="0.2">
      <c r="A86" s="65"/>
      <c r="B86" s="66"/>
      <c r="C86" s="66"/>
      <c r="D86" s="66"/>
      <c r="E86" s="238"/>
      <c r="F86" s="66"/>
      <c r="G86" s="90"/>
      <c r="H86" s="66"/>
      <c r="I86" s="234"/>
      <c r="J86" s="66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x14ac:dyDescent="0.2">
      <c r="A87" s="65"/>
      <c r="B87" s="1"/>
      <c r="C87" s="89"/>
      <c r="D87" s="89"/>
      <c r="E87" s="238"/>
      <c r="F87" s="66"/>
      <c r="G87" s="14"/>
      <c r="H87" s="69"/>
      <c r="I87" s="1"/>
      <c r="J87" s="66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8.75" customHeight="1" x14ac:dyDescent="0.25">
      <c r="A88" s="65"/>
      <c r="B88" s="259" t="s">
        <v>36</v>
      </c>
      <c r="C88" s="259"/>
      <c r="D88" s="259"/>
      <c r="E88" s="75" t="s">
        <v>37</v>
      </c>
      <c r="F88" s="66"/>
      <c r="G88" s="161"/>
      <c r="H88" s="271"/>
      <c r="I88" s="45" t="s">
        <v>390</v>
      </c>
      <c r="J88" s="66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.75" x14ac:dyDescent="0.25">
      <c r="A89" s="65"/>
      <c r="B89" s="88" t="s">
        <v>105</v>
      </c>
      <c r="C89" s="89"/>
      <c r="D89" s="89"/>
      <c r="E89" s="238" t="s">
        <v>39</v>
      </c>
      <c r="F89" s="66"/>
      <c r="G89" s="161"/>
      <c r="H89" s="271"/>
      <c r="I89" s="104" t="s">
        <v>391</v>
      </c>
      <c r="J89" s="66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s="105" customFormat="1" ht="15.75" x14ac:dyDescent="0.25">
      <c r="A90" s="65"/>
      <c r="B90" s="66"/>
      <c r="C90" s="66"/>
      <c r="D90" s="66"/>
      <c r="E90" s="238"/>
      <c r="F90" s="66"/>
      <c r="G90" s="161"/>
      <c r="H90" s="271"/>
      <c r="I90" s="69" t="s">
        <v>40</v>
      </c>
      <c r="J90" s="66"/>
      <c r="K90" s="23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.75" customHeight="1" x14ac:dyDescent="0.25">
      <c r="A91" s="1"/>
      <c r="B91" s="8"/>
      <c r="C91" s="106"/>
      <c r="D91" s="8"/>
      <c r="E91" s="238"/>
      <c r="F91" s="66"/>
      <c r="G91" s="161"/>
      <c r="H91" s="8"/>
      <c r="I91" s="133"/>
      <c r="J91" s="106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.75" customHeight="1" x14ac:dyDescent="0.25">
      <c r="A92" s="1"/>
      <c r="B92" s="161"/>
      <c r="C92" s="108"/>
      <c r="D92" s="161"/>
      <c r="E92" s="242"/>
      <c r="F92" s="66"/>
      <c r="G92" s="161"/>
      <c r="H92" s="161"/>
      <c r="I92" s="108"/>
      <c r="J92" s="108"/>
      <c r="K92" s="237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.75" customHeight="1" x14ac:dyDescent="0.25">
      <c r="A93" s="1"/>
      <c r="B93" s="161"/>
      <c r="C93" s="108"/>
      <c r="D93" s="161"/>
      <c r="E93" s="242"/>
      <c r="F93" s="66"/>
      <c r="G93" s="161"/>
      <c r="H93" s="161"/>
      <c r="I93" s="108"/>
      <c r="J93" s="108"/>
      <c r="K93" s="23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.75" customHeight="1" x14ac:dyDescent="0.25">
      <c r="A94" s="1"/>
      <c r="B94" s="161"/>
      <c r="C94" s="108"/>
      <c r="D94" s="161"/>
      <c r="E94" s="242"/>
      <c r="F94" s="66"/>
      <c r="G94" s="14"/>
      <c r="H94" s="161"/>
      <c r="I94" s="108"/>
      <c r="J94" s="108"/>
      <c r="K94" s="23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.75" customHeight="1" x14ac:dyDescent="0.25">
      <c r="A95" s="1"/>
      <c r="B95" s="161"/>
      <c r="C95" s="108"/>
      <c r="D95" s="161"/>
      <c r="E95" s="242"/>
      <c r="F95" s="8"/>
      <c r="G95" s="14"/>
      <c r="H95" s="161"/>
      <c r="I95" s="108"/>
      <c r="J95" s="108"/>
      <c r="K95" s="23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.75" customHeight="1" x14ac:dyDescent="0.25">
      <c r="A96" s="1"/>
      <c r="B96" s="161"/>
      <c r="C96" s="108"/>
      <c r="D96" s="161"/>
      <c r="E96" s="242"/>
      <c r="F96" s="161"/>
      <c r="G96" s="14"/>
      <c r="H96" s="161"/>
      <c r="I96" s="108"/>
      <c r="J96" s="108"/>
      <c r="K96" s="23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.75" customHeight="1" x14ac:dyDescent="0.25">
      <c r="A97" s="1"/>
      <c r="B97" s="161"/>
      <c r="C97" s="108"/>
      <c r="D97" s="161"/>
      <c r="E97" s="242"/>
      <c r="F97" s="161"/>
      <c r="G97" s="14"/>
      <c r="H97" s="161"/>
      <c r="I97" s="108"/>
      <c r="J97" s="108"/>
      <c r="K97" s="237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.75" customHeight="1" x14ac:dyDescent="0.25">
      <c r="A98" s="1"/>
      <c r="B98" s="8"/>
      <c r="C98" s="106"/>
      <c r="D98" s="8"/>
      <c r="E98" s="238"/>
      <c r="F98" s="161"/>
      <c r="G98" s="14"/>
      <c r="H98" s="8"/>
      <c r="I98" s="133"/>
      <c r="J98" s="106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.75" customHeight="1" x14ac:dyDescent="0.25">
      <c r="A99" s="1"/>
      <c r="B99" s="8"/>
      <c r="C99" s="106"/>
      <c r="D99" s="8"/>
      <c r="E99" s="238"/>
      <c r="F99" s="161"/>
      <c r="G99" s="14"/>
      <c r="H99" s="8"/>
      <c r="I99" s="133"/>
      <c r="J99" s="106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.75" customHeight="1" x14ac:dyDescent="0.25">
      <c r="A100" s="1"/>
      <c r="B100" s="8"/>
      <c r="C100" s="106"/>
      <c r="D100" s="8"/>
      <c r="E100" s="238"/>
      <c r="F100" s="161"/>
      <c r="G100" s="14"/>
      <c r="H100" s="8"/>
      <c r="I100" s="133"/>
      <c r="J100" s="106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.75" customHeight="1" x14ac:dyDescent="0.25">
      <c r="A101" s="1"/>
      <c r="B101" s="8"/>
      <c r="C101" s="106"/>
      <c r="D101" s="8"/>
      <c r="E101" s="238"/>
      <c r="F101" s="161"/>
      <c r="G101" s="14"/>
      <c r="H101" s="8"/>
      <c r="I101" s="133"/>
      <c r="J101" s="106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.75" customHeight="1" x14ac:dyDescent="0.2">
      <c r="A102" s="1"/>
      <c r="B102" s="8"/>
      <c r="C102" s="106"/>
      <c r="D102" s="8"/>
      <c r="E102" s="238"/>
      <c r="F102" s="8"/>
      <c r="G102" s="14"/>
      <c r="H102" s="8"/>
      <c r="I102" s="133"/>
      <c r="J102" s="106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.75" customHeight="1" x14ac:dyDescent="0.2">
      <c r="A103" s="1"/>
      <c r="B103" s="8"/>
      <c r="C103" s="106"/>
      <c r="D103" s="8"/>
      <c r="E103" s="238"/>
      <c r="F103" s="8"/>
      <c r="G103" s="14"/>
      <c r="H103" s="8"/>
      <c r="I103" s="133"/>
      <c r="J103" s="106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.75" customHeight="1" x14ac:dyDescent="0.2">
      <c r="A104" s="1"/>
      <c r="B104" s="8"/>
      <c r="C104" s="106"/>
      <c r="D104" s="8"/>
      <c r="E104" s="238"/>
      <c r="F104" s="8"/>
      <c r="G104" s="14"/>
      <c r="H104" s="8"/>
      <c r="I104" s="133"/>
      <c r="J104" s="106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.75" customHeight="1" x14ac:dyDescent="0.2">
      <c r="A105" s="1"/>
      <c r="B105" s="8"/>
      <c r="C105" s="106"/>
      <c r="D105" s="8"/>
      <c r="E105" s="238"/>
      <c r="F105" s="8"/>
      <c r="G105" s="14"/>
      <c r="H105" s="8"/>
      <c r="I105" s="133"/>
      <c r="J105" s="106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.75" customHeight="1" x14ac:dyDescent="0.2">
      <c r="A106" s="1"/>
      <c r="B106" s="8"/>
      <c r="C106" s="106"/>
      <c r="D106" s="8"/>
      <c r="E106" s="238"/>
      <c r="F106" s="8"/>
      <c r="G106" s="14"/>
      <c r="H106" s="8"/>
      <c r="I106" s="133"/>
      <c r="J106" s="106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.75" customHeight="1" x14ac:dyDescent="0.2">
      <c r="A107" s="1"/>
      <c r="B107" s="8"/>
      <c r="C107" s="106"/>
      <c r="D107" s="8"/>
      <c r="E107" s="238"/>
      <c r="F107" s="8"/>
      <c r="G107" s="14"/>
      <c r="H107" s="8"/>
      <c r="I107" s="133"/>
      <c r="J107" s="106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.75" customHeight="1" x14ac:dyDescent="0.2">
      <c r="A108" s="1"/>
      <c r="B108" s="8"/>
      <c r="C108" s="106"/>
      <c r="D108" s="8"/>
      <c r="E108" s="238"/>
      <c r="F108" s="8"/>
      <c r="G108" s="14"/>
      <c r="H108" s="8"/>
      <c r="I108" s="133"/>
      <c r="J108" s="106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.75" customHeight="1" x14ac:dyDescent="0.2">
      <c r="A109" s="1"/>
      <c r="B109" s="8"/>
      <c r="C109" s="106"/>
      <c r="D109" s="8"/>
      <c r="E109" s="238"/>
      <c r="F109" s="8"/>
      <c r="G109" s="14"/>
      <c r="H109" s="8"/>
      <c r="I109" s="133"/>
      <c r="J109" s="106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.75" customHeight="1" x14ac:dyDescent="0.2">
      <c r="A110" s="1"/>
      <c r="B110" s="8"/>
      <c r="C110" s="106"/>
      <c r="D110" s="8"/>
      <c r="E110" s="238"/>
      <c r="F110" s="8"/>
      <c r="G110" s="14"/>
      <c r="H110" s="8"/>
      <c r="I110" s="133"/>
      <c r="J110" s="106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.75" customHeight="1" x14ac:dyDescent="0.2">
      <c r="A111" s="1"/>
      <c r="B111" s="8"/>
      <c r="C111" s="106"/>
      <c r="D111" s="8"/>
      <c r="E111" s="238"/>
      <c r="F111" s="8"/>
      <c r="G111" s="14"/>
      <c r="H111" s="8"/>
      <c r="I111" s="133"/>
      <c r="J111" s="106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.75" customHeight="1" x14ac:dyDescent="0.2">
      <c r="A112" s="1"/>
      <c r="B112" s="8"/>
      <c r="C112" s="106"/>
      <c r="D112" s="8"/>
      <c r="E112" s="238"/>
      <c r="F112" s="8"/>
      <c r="G112" s="14"/>
      <c r="H112" s="8"/>
      <c r="I112" s="133"/>
      <c r="J112" s="106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.75" customHeight="1" x14ac:dyDescent="0.2">
      <c r="A113" s="1"/>
      <c r="B113" s="8"/>
      <c r="C113" s="106"/>
      <c r="D113" s="8"/>
      <c r="E113" s="238"/>
      <c r="F113" s="8"/>
      <c r="G113" s="14"/>
      <c r="H113" s="8"/>
      <c r="I113" s="133"/>
      <c r="J113" s="106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.75" customHeight="1" x14ac:dyDescent="0.2">
      <c r="A114" s="1"/>
      <c r="B114" s="8"/>
      <c r="C114" s="106"/>
      <c r="D114" s="8"/>
      <c r="E114" s="238"/>
      <c r="F114" s="8"/>
      <c r="G114" s="14"/>
      <c r="H114" s="8"/>
      <c r="I114" s="133"/>
      <c r="J114" s="106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.75" customHeight="1" x14ac:dyDescent="0.2">
      <c r="A115" s="1"/>
      <c r="B115" s="8"/>
      <c r="C115" s="106"/>
      <c r="D115" s="8"/>
      <c r="E115" s="238"/>
      <c r="F115" s="8"/>
      <c r="G115" s="14"/>
      <c r="H115" s="8"/>
      <c r="I115" s="133"/>
      <c r="J115" s="106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.75" customHeight="1" x14ac:dyDescent="0.2">
      <c r="A116" s="1"/>
      <c r="B116" s="8"/>
      <c r="C116" s="106"/>
      <c r="D116" s="8"/>
      <c r="E116" s="238"/>
      <c r="F116" s="8"/>
      <c r="G116" s="14"/>
      <c r="H116" s="8"/>
      <c r="I116" s="133"/>
      <c r="J116" s="106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.75" customHeight="1" x14ac:dyDescent="0.2">
      <c r="A117" s="1"/>
      <c r="B117" s="8"/>
      <c r="C117" s="106"/>
      <c r="D117" s="8"/>
      <c r="E117" s="238"/>
      <c r="F117" s="8"/>
      <c r="G117" s="14"/>
      <c r="H117" s="8"/>
      <c r="I117" s="133"/>
      <c r="J117" s="106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.75" customHeight="1" x14ac:dyDescent="0.2">
      <c r="A118" s="1"/>
      <c r="B118" s="8"/>
      <c r="C118" s="106"/>
      <c r="D118" s="8"/>
      <c r="E118" s="238"/>
      <c r="F118" s="8"/>
      <c r="G118" s="14"/>
      <c r="H118" s="8"/>
      <c r="I118" s="133"/>
      <c r="J118" s="106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.75" customHeight="1" x14ac:dyDescent="0.2">
      <c r="A119" s="1"/>
      <c r="B119" s="8"/>
      <c r="C119" s="106"/>
      <c r="D119" s="8"/>
      <c r="E119" s="238"/>
      <c r="F119" s="8"/>
      <c r="G119" s="14"/>
      <c r="H119" s="8"/>
      <c r="I119" s="133"/>
      <c r="J119" s="106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.75" customHeight="1" x14ac:dyDescent="0.2">
      <c r="A120" s="1"/>
      <c r="B120" s="8"/>
      <c r="C120" s="106"/>
      <c r="D120" s="8"/>
      <c r="E120" s="238"/>
      <c r="F120" s="8"/>
      <c r="G120" s="14"/>
      <c r="H120" s="8"/>
      <c r="I120" s="133"/>
      <c r="J120" s="106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.75" customHeight="1" x14ac:dyDescent="0.2">
      <c r="A121" s="1"/>
      <c r="B121" s="8"/>
      <c r="C121" s="106"/>
      <c r="D121" s="8"/>
      <c r="E121" s="238"/>
      <c r="F121" s="8"/>
      <c r="G121" s="14"/>
      <c r="H121" s="8"/>
      <c r="I121" s="133"/>
      <c r="J121" s="106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.75" customHeight="1" x14ac:dyDescent="0.2">
      <c r="A122" s="1"/>
      <c r="B122" s="8"/>
      <c r="C122" s="106"/>
      <c r="D122" s="8"/>
      <c r="E122" s="238"/>
      <c r="F122" s="8"/>
      <c r="G122" s="14"/>
      <c r="H122" s="8"/>
      <c r="I122" s="133"/>
      <c r="J122" s="106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.75" customHeight="1" x14ac:dyDescent="0.2">
      <c r="A123" s="1"/>
      <c r="B123" s="8"/>
      <c r="C123" s="106"/>
      <c r="D123" s="8"/>
      <c r="E123" s="238"/>
      <c r="F123" s="8"/>
      <c r="G123" s="14"/>
      <c r="H123" s="8"/>
      <c r="I123" s="133"/>
      <c r="J123" s="106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.75" customHeight="1" x14ac:dyDescent="0.2">
      <c r="A124" s="1"/>
      <c r="B124" s="8"/>
      <c r="C124" s="106"/>
      <c r="D124" s="8"/>
      <c r="E124" s="238"/>
      <c r="F124" s="8"/>
      <c r="G124" s="14"/>
      <c r="H124" s="8"/>
      <c r="I124" s="133"/>
      <c r="J124" s="106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.75" customHeight="1" x14ac:dyDescent="0.2">
      <c r="A125" s="1"/>
      <c r="B125" s="8"/>
      <c r="C125" s="106"/>
      <c r="D125" s="8"/>
      <c r="E125" s="238"/>
      <c r="F125" s="8"/>
      <c r="G125" s="14"/>
      <c r="H125" s="8"/>
      <c r="I125" s="133"/>
      <c r="J125" s="106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.75" customHeight="1" x14ac:dyDescent="0.2">
      <c r="A126" s="1"/>
      <c r="B126" s="8"/>
      <c r="C126" s="106"/>
      <c r="D126" s="8"/>
      <c r="E126" s="238"/>
      <c r="F126" s="8"/>
      <c r="G126" s="14"/>
      <c r="H126" s="8"/>
      <c r="I126" s="133"/>
      <c r="J126" s="106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.75" customHeight="1" x14ac:dyDescent="0.2">
      <c r="A127" s="1"/>
      <c r="B127" s="8"/>
      <c r="C127" s="106"/>
      <c r="D127" s="8"/>
      <c r="E127" s="238"/>
      <c r="F127" s="8"/>
      <c r="G127" s="14"/>
      <c r="H127" s="8"/>
      <c r="I127" s="133"/>
      <c r="J127" s="106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.75" customHeight="1" x14ac:dyDescent="0.2">
      <c r="A128" s="1"/>
      <c r="B128" s="8"/>
      <c r="C128" s="106"/>
      <c r="D128" s="8"/>
      <c r="E128" s="238"/>
      <c r="F128" s="8"/>
      <c r="G128" s="14"/>
      <c r="H128" s="8"/>
      <c r="I128" s="133"/>
      <c r="J128" s="106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.75" customHeight="1" x14ac:dyDescent="0.2">
      <c r="A129" s="1"/>
      <c r="B129" s="8"/>
      <c r="C129" s="106"/>
      <c r="D129" s="8"/>
      <c r="E129" s="238"/>
      <c r="F129" s="8"/>
      <c r="G129" s="14"/>
      <c r="H129" s="8"/>
      <c r="I129" s="133"/>
      <c r="J129" s="106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.75" customHeight="1" x14ac:dyDescent="0.2">
      <c r="A130" s="1"/>
      <c r="B130" s="8"/>
      <c r="C130" s="106"/>
      <c r="D130" s="8"/>
      <c r="E130" s="238"/>
      <c r="F130" s="8"/>
      <c r="G130" s="14"/>
      <c r="H130" s="8"/>
      <c r="I130" s="133"/>
      <c r="J130" s="106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.75" customHeight="1" x14ac:dyDescent="0.2">
      <c r="A131" s="1"/>
      <c r="B131" s="8"/>
      <c r="C131" s="106"/>
      <c r="D131" s="8"/>
      <c r="E131" s="238"/>
      <c r="F131" s="8"/>
      <c r="G131" s="14"/>
      <c r="H131" s="8"/>
      <c r="I131" s="133"/>
      <c r="J131" s="106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.75" customHeight="1" x14ac:dyDescent="0.2">
      <c r="A132" s="1"/>
      <c r="B132" s="8"/>
      <c r="C132" s="106"/>
      <c r="D132" s="8"/>
      <c r="E132" s="238"/>
      <c r="F132" s="8"/>
      <c r="G132" s="14"/>
      <c r="H132" s="8"/>
      <c r="I132" s="133"/>
      <c r="J132" s="106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.75" customHeight="1" x14ac:dyDescent="0.2">
      <c r="A133" s="1"/>
      <c r="B133" s="8"/>
      <c r="C133" s="106"/>
      <c r="D133" s="8"/>
      <c r="E133" s="238"/>
      <c r="F133" s="8"/>
      <c r="G133" s="14"/>
      <c r="H133" s="8"/>
      <c r="I133" s="133"/>
      <c r="J133" s="106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.75" customHeight="1" x14ac:dyDescent="0.2">
      <c r="A134" s="1"/>
      <c r="B134" s="8"/>
      <c r="C134" s="106"/>
      <c r="D134" s="8"/>
      <c r="E134" s="238"/>
      <c r="F134" s="8"/>
      <c r="G134" s="14"/>
      <c r="H134" s="8"/>
      <c r="I134" s="133"/>
      <c r="J134" s="106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.75" customHeight="1" x14ac:dyDescent="0.2">
      <c r="A135" s="1"/>
      <c r="B135" s="8"/>
      <c r="C135" s="106"/>
      <c r="D135" s="8"/>
      <c r="E135" s="238"/>
      <c r="F135" s="8"/>
      <c r="G135" s="14"/>
      <c r="H135" s="8"/>
      <c r="I135" s="133"/>
      <c r="J135" s="106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.75" customHeight="1" x14ac:dyDescent="0.2">
      <c r="A136" s="1"/>
      <c r="B136" s="8"/>
      <c r="C136" s="106"/>
      <c r="D136" s="8"/>
      <c r="E136" s="238"/>
      <c r="F136" s="8"/>
      <c r="G136" s="14"/>
      <c r="H136" s="8"/>
      <c r="I136" s="133"/>
      <c r="J136" s="106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.75" customHeight="1" x14ac:dyDescent="0.2">
      <c r="A137" s="1"/>
      <c r="B137" s="8"/>
      <c r="C137" s="106"/>
      <c r="D137" s="8"/>
      <c r="E137" s="238"/>
      <c r="F137" s="8"/>
      <c r="G137" s="14"/>
      <c r="H137" s="8"/>
      <c r="I137" s="133"/>
      <c r="J137" s="106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.75" customHeight="1" x14ac:dyDescent="0.2">
      <c r="A138" s="1"/>
      <c r="B138" s="8"/>
      <c r="C138" s="106"/>
      <c r="D138" s="8"/>
      <c r="E138" s="238"/>
      <c r="F138" s="8"/>
      <c r="G138" s="14"/>
      <c r="H138" s="8"/>
      <c r="I138" s="133"/>
      <c r="J138" s="106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.75" customHeight="1" x14ac:dyDescent="0.2">
      <c r="A139" s="1"/>
      <c r="B139" s="8"/>
      <c r="C139" s="106"/>
      <c r="D139" s="8"/>
      <c r="E139" s="238"/>
      <c r="F139" s="8"/>
      <c r="G139" s="14"/>
      <c r="H139" s="8"/>
      <c r="I139" s="133"/>
      <c r="J139" s="106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.75" customHeight="1" x14ac:dyDescent="0.2">
      <c r="A140" s="1"/>
      <c r="B140" s="8"/>
      <c r="C140" s="106"/>
      <c r="D140" s="8"/>
      <c r="E140" s="238"/>
      <c r="F140" s="8"/>
      <c r="G140" s="14"/>
      <c r="H140" s="8"/>
      <c r="I140" s="133"/>
      <c r="J140" s="106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.75" customHeight="1" x14ac:dyDescent="0.2">
      <c r="A141" s="1"/>
      <c r="B141" s="8"/>
      <c r="C141" s="106"/>
      <c r="D141" s="8"/>
      <c r="E141" s="238"/>
      <c r="F141" s="8"/>
      <c r="G141" s="14"/>
      <c r="H141" s="8"/>
      <c r="I141" s="133"/>
      <c r="J141" s="106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.75" customHeight="1" x14ac:dyDescent="0.2">
      <c r="A142" s="1"/>
      <c r="B142" s="8"/>
      <c r="C142" s="106"/>
      <c r="D142" s="8"/>
      <c r="E142" s="238"/>
      <c r="F142" s="8"/>
      <c r="G142" s="14"/>
      <c r="H142" s="8"/>
      <c r="I142" s="133"/>
      <c r="J142" s="106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.75" customHeight="1" x14ac:dyDescent="0.2">
      <c r="A143" s="1"/>
      <c r="B143" s="8"/>
      <c r="C143" s="106"/>
      <c r="D143" s="8"/>
      <c r="E143" s="238"/>
      <c r="F143" s="8"/>
      <c r="G143" s="14"/>
      <c r="H143" s="8"/>
      <c r="I143" s="133"/>
      <c r="J143" s="106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.75" customHeight="1" x14ac:dyDescent="0.2">
      <c r="A144" s="1"/>
      <c r="B144" s="8"/>
      <c r="C144" s="106"/>
      <c r="D144" s="8"/>
      <c r="E144" s="238"/>
      <c r="F144" s="8"/>
      <c r="G144" s="14"/>
      <c r="H144" s="8"/>
      <c r="I144" s="133"/>
      <c r="J144" s="106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.75" customHeight="1" x14ac:dyDescent="0.2">
      <c r="A145" s="1"/>
      <c r="B145" s="8"/>
      <c r="C145" s="106"/>
      <c r="D145" s="8"/>
      <c r="E145" s="238"/>
      <c r="F145" s="8"/>
      <c r="G145" s="14"/>
      <c r="H145" s="8"/>
      <c r="I145" s="133"/>
      <c r="J145" s="106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.75" customHeight="1" x14ac:dyDescent="0.2">
      <c r="A146" s="1"/>
      <c r="B146" s="8"/>
      <c r="C146" s="106"/>
      <c r="D146" s="8"/>
      <c r="E146" s="238"/>
      <c r="F146" s="8"/>
      <c r="G146" s="14"/>
      <c r="H146" s="8"/>
      <c r="I146" s="133"/>
      <c r="J146" s="106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.75" customHeight="1" x14ac:dyDescent="0.2">
      <c r="A147" s="1"/>
      <c r="B147" s="8"/>
      <c r="C147" s="106"/>
      <c r="D147" s="8"/>
      <c r="E147" s="238"/>
      <c r="F147" s="8"/>
      <c r="G147" s="14"/>
      <c r="H147" s="8"/>
      <c r="I147" s="133"/>
      <c r="J147" s="106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.75" customHeight="1" x14ac:dyDescent="0.2">
      <c r="A148" s="1"/>
      <c r="B148" s="8"/>
      <c r="C148" s="106"/>
      <c r="D148" s="8"/>
      <c r="E148" s="238"/>
      <c r="F148" s="8"/>
      <c r="G148" s="14"/>
      <c r="H148" s="8"/>
      <c r="I148" s="133"/>
      <c r="J148" s="106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.75" customHeight="1" x14ac:dyDescent="0.2">
      <c r="A149" s="1"/>
      <c r="B149" s="8"/>
      <c r="C149" s="106"/>
      <c r="D149" s="8"/>
      <c r="E149" s="238"/>
      <c r="F149" s="8"/>
      <c r="G149" s="14"/>
      <c r="H149" s="8"/>
      <c r="I149" s="133"/>
      <c r="J149" s="106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.75" customHeight="1" x14ac:dyDescent="0.2">
      <c r="A150" s="1"/>
      <c r="B150" s="8"/>
      <c r="C150" s="106"/>
      <c r="D150" s="8"/>
      <c r="E150" s="238"/>
      <c r="F150" s="8"/>
      <c r="G150" s="14"/>
      <c r="H150" s="8"/>
      <c r="I150" s="133"/>
      <c r="J150" s="106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.75" customHeight="1" x14ac:dyDescent="0.2">
      <c r="A151" s="1"/>
      <c r="B151" s="8"/>
      <c r="C151" s="106"/>
      <c r="D151" s="8"/>
      <c r="E151" s="238"/>
      <c r="F151" s="8"/>
      <c r="G151" s="14"/>
      <c r="H151" s="8"/>
      <c r="I151" s="133"/>
      <c r="J151" s="106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.75" customHeight="1" x14ac:dyDescent="0.2">
      <c r="A152" s="1"/>
      <c r="B152" s="8"/>
      <c r="C152" s="106"/>
      <c r="D152" s="8"/>
      <c r="E152" s="238"/>
      <c r="F152" s="8"/>
      <c r="G152" s="14"/>
      <c r="H152" s="8"/>
      <c r="I152" s="133"/>
      <c r="J152" s="106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.75" customHeight="1" x14ac:dyDescent="0.2">
      <c r="A153" s="1"/>
      <c r="B153" s="8"/>
      <c r="C153" s="106"/>
      <c r="D153" s="8"/>
      <c r="E153" s="238"/>
      <c r="F153" s="8"/>
      <c r="G153" s="14"/>
      <c r="H153" s="8"/>
      <c r="I153" s="133"/>
      <c r="J153" s="106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.75" customHeight="1" x14ac:dyDescent="0.2">
      <c r="A154" s="1"/>
      <c r="B154" s="8"/>
      <c r="C154" s="106"/>
      <c r="D154" s="8"/>
      <c r="E154" s="238"/>
      <c r="F154" s="8"/>
      <c r="G154" s="14"/>
      <c r="H154" s="8"/>
      <c r="I154" s="133"/>
      <c r="J154" s="106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.75" customHeight="1" x14ac:dyDescent="0.2">
      <c r="A155" s="1"/>
      <c r="B155" s="8"/>
      <c r="C155" s="106"/>
      <c r="D155" s="8"/>
      <c r="E155" s="238"/>
      <c r="F155" s="8"/>
      <c r="G155" s="14"/>
      <c r="H155" s="8"/>
      <c r="I155" s="133"/>
      <c r="J155" s="106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.75" customHeight="1" x14ac:dyDescent="0.2">
      <c r="A156" s="1"/>
      <c r="B156" s="8"/>
      <c r="C156" s="106"/>
      <c r="D156" s="8"/>
      <c r="E156" s="238"/>
      <c r="F156" s="8"/>
      <c r="G156" s="14"/>
      <c r="H156" s="8"/>
      <c r="I156" s="133"/>
      <c r="J156" s="106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.75" customHeight="1" x14ac:dyDescent="0.2">
      <c r="A157" s="1"/>
      <c r="B157" s="8"/>
      <c r="C157" s="106"/>
      <c r="D157" s="8"/>
      <c r="E157" s="238"/>
      <c r="F157" s="8"/>
      <c r="G157" s="14"/>
      <c r="H157" s="8"/>
      <c r="I157" s="133"/>
      <c r="J157" s="106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.75" customHeight="1" x14ac:dyDescent="0.2">
      <c r="A158" s="1"/>
      <c r="B158" s="8"/>
      <c r="C158" s="106"/>
      <c r="D158" s="8"/>
      <c r="E158" s="238"/>
      <c r="F158" s="8"/>
      <c r="G158" s="14"/>
      <c r="H158" s="8"/>
      <c r="I158" s="133"/>
      <c r="J158" s="106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.75" customHeight="1" x14ac:dyDescent="0.2">
      <c r="A159" s="1"/>
      <c r="B159" s="8"/>
      <c r="C159" s="106"/>
      <c r="D159" s="8"/>
      <c r="E159" s="238"/>
      <c r="F159" s="8"/>
      <c r="G159" s="14"/>
      <c r="H159" s="8"/>
      <c r="I159" s="133"/>
      <c r="J159" s="106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.75" customHeight="1" x14ac:dyDescent="0.2">
      <c r="A160" s="1"/>
      <c r="B160" s="8"/>
      <c r="C160" s="106"/>
      <c r="D160" s="8"/>
      <c r="E160" s="238"/>
      <c r="F160" s="8"/>
      <c r="G160" s="14"/>
      <c r="H160" s="8"/>
      <c r="I160" s="133"/>
      <c r="J160" s="106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.75" customHeight="1" x14ac:dyDescent="0.2">
      <c r="A161" s="1"/>
      <c r="B161" s="8"/>
      <c r="C161" s="106"/>
      <c r="D161" s="8"/>
      <c r="E161" s="238"/>
      <c r="F161" s="8"/>
      <c r="G161" s="14"/>
      <c r="H161" s="8"/>
      <c r="I161" s="133"/>
      <c r="J161" s="106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.75" customHeight="1" x14ac:dyDescent="0.2">
      <c r="A162" s="1"/>
      <c r="B162" s="8"/>
      <c r="C162" s="106"/>
      <c r="D162" s="8"/>
      <c r="E162" s="238"/>
      <c r="F162" s="8"/>
      <c r="G162" s="14"/>
      <c r="H162" s="8"/>
      <c r="I162" s="133"/>
      <c r="J162" s="106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.75" customHeight="1" x14ac:dyDescent="0.2">
      <c r="A163" s="1"/>
      <c r="B163" s="8"/>
      <c r="C163" s="106"/>
      <c r="D163" s="8"/>
      <c r="E163" s="238"/>
      <c r="F163" s="8"/>
      <c r="G163" s="14"/>
      <c r="H163" s="8"/>
      <c r="I163" s="133"/>
      <c r="J163" s="106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.75" customHeight="1" x14ac:dyDescent="0.2">
      <c r="A164" s="1"/>
      <c r="B164" s="8"/>
      <c r="C164" s="106"/>
      <c r="D164" s="8"/>
      <c r="E164" s="238"/>
      <c r="F164" s="8"/>
      <c r="G164" s="14"/>
      <c r="H164" s="8"/>
      <c r="I164" s="133"/>
      <c r="J164" s="106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.75" customHeight="1" x14ac:dyDescent="0.2">
      <c r="A165" s="1"/>
      <c r="B165" s="8"/>
      <c r="C165" s="106"/>
      <c r="D165" s="8"/>
      <c r="E165" s="238"/>
      <c r="F165" s="8"/>
      <c r="G165" s="14"/>
      <c r="H165" s="8"/>
      <c r="I165" s="133"/>
      <c r="J165" s="106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.75" customHeight="1" x14ac:dyDescent="0.2">
      <c r="A166" s="1"/>
      <c r="B166" s="8"/>
      <c r="C166" s="106"/>
      <c r="D166" s="8"/>
      <c r="E166" s="238"/>
      <c r="F166" s="8"/>
      <c r="G166" s="14"/>
      <c r="H166" s="8"/>
      <c r="I166" s="133"/>
      <c r="J166" s="106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.75" customHeight="1" x14ac:dyDescent="0.2">
      <c r="A167" s="1"/>
      <c r="B167" s="8"/>
      <c r="C167" s="106"/>
      <c r="D167" s="8"/>
      <c r="E167" s="238"/>
      <c r="F167" s="8"/>
      <c r="G167" s="14"/>
      <c r="H167" s="8"/>
      <c r="I167" s="133"/>
      <c r="J167" s="106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.75" customHeight="1" x14ac:dyDescent="0.2">
      <c r="A168" s="1"/>
      <c r="B168" s="8"/>
      <c r="C168" s="106"/>
      <c r="D168" s="8"/>
      <c r="E168" s="238"/>
      <c r="F168" s="8"/>
      <c r="G168" s="14"/>
      <c r="H168" s="8"/>
      <c r="I168" s="133"/>
      <c r="J168" s="106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.75" customHeight="1" x14ac:dyDescent="0.2">
      <c r="A169" s="1"/>
      <c r="B169" s="8"/>
      <c r="C169" s="106"/>
      <c r="D169" s="8"/>
      <c r="E169" s="238"/>
      <c r="F169" s="8"/>
      <c r="G169" s="14"/>
      <c r="H169" s="8"/>
      <c r="I169" s="133"/>
      <c r="J169" s="106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.75" customHeight="1" x14ac:dyDescent="0.2">
      <c r="A170" s="1"/>
      <c r="B170" s="8"/>
      <c r="C170" s="106"/>
      <c r="D170" s="8"/>
      <c r="E170" s="238"/>
      <c r="F170" s="8"/>
      <c r="G170" s="14"/>
      <c r="H170" s="8"/>
      <c r="I170" s="133"/>
      <c r="J170" s="106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.75" customHeight="1" x14ac:dyDescent="0.2">
      <c r="A171" s="1"/>
      <c r="B171" s="8"/>
      <c r="C171" s="106"/>
      <c r="D171" s="8"/>
      <c r="E171" s="238"/>
      <c r="F171" s="8"/>
      <c r="G171" s="14"/>
      <c r="H171" s="8"/>
      <c r="I171" s="133"/>
      <c r="J171" s="106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.75" customHeight="1" x14ac:dyDescent="0.2">
      <c r="A172" s="1"/>
      <c r="B172" s="8"/>
      <c r="C172" s="106"/>
      <c r="D172" s="8"/>
      <c r="E172" s="238"/>
      <c r="F172" s="8"/>
      <c r="G172" s="14"/>
      <c r="H172" s="8"/>
      <c r="I172" s="133"/>
      <c r="J172" s="106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.75" customHeight="1" x14ac:dyDescent="0.2">
      <c r="A173" s="1"/>
      <c r="B173" s="8"/>
      <c r="C173" s="106"/>
      <c r="D173" s="8"/>
      <c r="E173" s="238"/>
      <c r="F173" s="8"/>
      <c r="G173" s="14"/>
      <c r="H173" s="8"/>
      <c r="I173" s="133"/>
      <c r="J173" s="106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.75" customHeight="1" x14ac:dyDescent="0.2">
      <c r="A174" s="1"/>
      <c r="B174" s="8"/>
      <c r="C174" s="106"/>
      <c r="D174" s="8"/>
      <c r="E174" s="238"/>
      <c r="F174" s="8"/>
      <c r="G174" s="14"/>
      <c r="H174" s="8"/>
      <c r="I174" s="133"/>
      <c r="J174" s="106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.75" customHeight="1" x14ac:dyDescent="0.2">
      <c r="A175" s="1"/>
      <c r="B175" s="8"/>
      <c r="C175" s="106"/>
      <c r="D175" s="8"/>
      <c r="E175" s="238"/>
      <c r="F175" s="8"/>
      <c r="G175" s="14"/>
      <c r="H175" s="8"/>
      <c r="I175" s="133"/>
      <c r="J175" s="106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.75" customHeight="1" x14ac:dyDescent="0.2">
      <c r="A176" s="1"/>
      <c r="B176" s="8"/>
      <c r="C176" s="106"/>
      <c r="D176" s="8"/>
      <c r="E176" s="238"/>
      <c r="F176" s="8"/>
      <c r="G176" s="14"/>
      <c r="H176" s="8"/>
      <c r="I176" s="133"/>
      <c r="J176" s="106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.75" customHeight="1" x14ac:dyDescent="0.2">
      <c r="A177" s="1"/>
      <c r="B177" s="8"/>
      <c r="C177" s="106"/>
      <c r="D177" s="8"/>
      <c r="E177" s="238"/>
      <c r="F177" s="8"/>
      <c r="G177" s="14"/>
      <c r="H177" s="8"/>
      <c r="I177" s="133"/>
      <c r="J177" s="106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.75" customHeight="1" x14ac:dyDescent="0.2">
      <c r="A178" s="1"/>
      <c r="B178" s="8"/>
      <c r="C178" s="106"/>
      <c r="D178" s="8"/>
      <c r="E178" s="238"/>
      <c r="F178" s="8"/>
      <c r="G178" s="14"/>
      <c r="H178" s="8"/>
      <c r="I178" s="133"/>
      <c r="J178" s="106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.75" customHeight="1" x14ac:dyDescent="0.2">
      <c r="A179" s="1"/>
      <c r="B179" s="8"/>
      <c r="C179" s="106"/>
      <c r="D179" s="8"/>
      <c r="E179" s="238"/>
      <c r="F179" s="8"/>
      <c r="G179" s="14"/>
      <c r="H179" s="8"/>
      <c r="I179" s="133"/>
      <c r="J179" s="106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.75" customHeight="1" x14ac:dyDescent="0.2">
      <c r="A180" s="1"/>
      <c r="B180" s="8"/>
      <c r="C180" s="106"/>
      <c r="D180" s="8"/>
      <c r="E180" s="238"/>
      <c r="F180" s="8"/>
      <c r="G180" s="14"/>
      <c r="H180" s="8"/>
      <c r="I180" s="133"/>
      <c r="J180" s="106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.75" customHeight="1" x14ac:dyDescent="0.2">
      <c r="A181" s="1"/>
      <c r="B181" s="8"/>
      <c r="C181" s="106"/>
      <c r="D181" s="8"/>
      <c r="E181" s="238"/>
      <c r="F181" s="8"/>
      <c r="G181" s="14"/>
      <c r="H181" s="8"/>
      <c r="I181" s="133"/>
      <c r="J181" s="106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.75" customHeight="1" x14ac:dyDescent="0.2">
      <c r="A182" s="1"/>
      <c r="B182" s="8"/>
      <c r="C182" s="106"/>
      <c r="D182" s="8"/>
      <c r="E182" s="238"/>
      <c r="F182" s="8"/>
      <c r="G182" s="14"/>
      <c r="H182" s="8"/>
      <c r="I182" s="133"/>
      <c r="J182" s="106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.75" customHeight="1" x14ac:dyDescent="0.2">
      <c r="A183" s="1"/>
      <c r="B183" s="8"/>
      <c r="C183" s="106"/>
      <c r="D183" s="8"/>
      <c r="E183" s="238"/>
      <c r="F183" s="8"/>
      <c r="G183" s="14"/>
      <c r="H183" s="8"/>
      <c r="I183" s="133"/>
      <c r="J183" s="106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.75" customHeight="1" x14ac:dyDescent="0.2">
      <c r="A184" s="1"/>
      <c r="B184" s="8"/>
      <c r="C184" s="106"/>
      <c r="D184" s="8"/>
      <c r="E184" s="238"/>
      <c r="F184" s="8"/>
      <c r="G184" s="14"/>
      <c r="H184" s="8"/>
      <c r="I184" s="133"/>
      <c r="J184" s="106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.75" customHeight="1" x14ac:dyDescent="0.2">
      <c r="A185" s="1"/>
      <c r="B185" s="8"/>
      <c r="C185" s="106"/>
      <c r="D185" s="8"/>
      <c r="E185" s="238"/>
      <c r="F185" s="8"/>
      <c r="G185" s="14"/>
      <c r="H185" s="8"/>
      <c r="I185" s="133"/>
      <c r="J185" s="106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.75" customHeight="1" x14ac:dyDescent="0.2">
      <c r="A186" s="1"/>
      <c r="B186" s="8"/>
      <c r="C186" s="106"/>
      <c r="D186" s="8"/>
      <c r="E186" s="238"/>
      <c r="F186" s="8"/>
      <c r="G186" s="14"/>
      <c r="H186" s="8"/>
      <c r="I186" s="133"/>
      <c r="J186" s="106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.75" customHeight="1" x14ac:dyDescent="0.2">
      <c r="A187" s="1"/>
      <c r="B187" s="8"/>
      <c r="C187" s="106"/>
      <c r="D187" s="8"/>
      <c r="E187" s="238"/>
      <c r="F187" s="8"/>
      <c r="G187" s="14"/>
      <c r="H187" s="8"/>
      <c r="I187" s="133"/>
      <c r="J187" s="106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.75" customHeight="1" x14ac:dyDescent="0.2">
      <c r="A188" s="1"/>
      <c r="B188" s="8"/>
      <c r="C188" s="106"/>
      <c r="D188" s="8"/>
      <c r="E188" s="238"/>
      <c r="F188" s="8"/>
      <c r="G188" s="14"/>
      <c r="H188" s="8"/>
      <c r="I188" s="133"/>
      <c r="J188" s="106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.75" customHeight="1" x14ac:dyDescent="0.2">
      <c r="A189" s="1"/>
      <c r="B189" s="8"/>
      <c r="C189" s="106"/>
      <c r="D189" s="8"/>
      <c r="E189" s="238"/>
      <c r="F189" s="8"/>
      <c r="G189" s="14"/>
      <c r="H189" s="8"/>
      <c r="I189" s="133"/>
      <c r="J189" s="106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.75" customHeight="1" x14ac:dyDescent="0.2">
      <c r="A190" s="1"/>
      <c r="B190" s="8"/>
      <c r="C190" s="106"/>
      <c r="D190" s="8"/>
      <c r="E190" s="238"/>
      <c r="F190" s="8"/>
      <c r="G190" s="14"/>
      <c r="H190" s="8"/>
      <c r="I190" s="133"/>
      <c r="J190" s="106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.75" customHeight="1" x14ac:dyDescent="0.2">
      <c r="A191" s="1"/>
      <c r="B191" s="8"/>
      <c r="C191" s="106"/>
      <c r="D191" s="8"/>
      <c r="E191" s="238"/>
      <c r="F191" s="8"/>
      <c r="G191" s="14"/>
      <c r="H191" s="8"/>
      <c r="I191" s="133"/>
      <c r="J191" s="106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.75" customHeight="1" x14ac:dyDescent="0.2">
      <c r="A192" s="1"/>
      <c r="B192" s="8"/>
      <c r="C192" s="106"/>
      <c r="D192" s="8"/>
      <c r="E192" s="238"/>
      <c r="F192" s="8"/>
      <c r="G192" s="14"/>
      <c r="H192" s="8"/>
      <c r="I192" s="133"/>
      <c r="J192" s="106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.75" customHeight="1" x14ac:dyDescent="0.2">
      <c r="A193" s="1"/>
      <c r="B193" s="8"/>
      <c r="C193" s="106"/>
      <c r="D193" s="8"/>
      <c r="E193" s="238"/>
      <c r="F193" s="8"/>
      <c r="G193" s="14"/>
      <c r="H193" s="8"/>
      <c r="I193" s="133"/>
      <c r="J193" s="106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.75" customHeight="1" x14ac:dyDescent="0.2">
      <c r="A194" s="1"/>
      <c r="B194" s="8"/>
      <c r="C194" s="106"/>
      <c r="D194" s="8"/>
      <c r="E194" s="238"/>
      <c r="F194" s="8"/>
      <c r="G194" s="14"/>
      <c r="H194" s="8"/>
      <c r="I194" s="133"/>
      <c r="J194" s="106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.75" customHeight="1" x14ac:dyDescent="0.2">
      <c r="A195" s="1"/>
      <c r="B195" s="8"/>
      <c r="C195" s="106"/>
      <c r="D195" s="8"/>
      <c r="E195" s="238"/>
      <c r="F195" s="8"/>
      <c r="G195" s="14"/>
      <c r="H195" s="8"/>
      <c r="I195" s="133"/>
      <c r="J195" s="106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.75" customHeight="1" x14ac:dyDescent="0.2">
      <c r="A196" s="1"/>
      <c r="B196" s="8"/>
      <c r="C196" s="106"/>
      <c r="D196" s="8"/>
      <c r="E196" s="238"/>
      <c r="F196" s="8"/>
      <c r="G196" s="14"/>
      <c r="H196" s="8"/>
      <c r="I196" s="133"/>
      <c r="J196" s="106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.75" customHeight="1" x14ac:dyDescent="0.2">
      <c r="A197" s="1"/>
      <c r="B197" s="8"/>
      <c r="C197" s="106"/>
      <c r="D197" s="8"/>
      <c r="E197" s="238"/>
      <c r="F197" s="8"/>
      <c r="G197" s="14"/>
      <c r="H197" s="8"/>
      <c r="I197" s="133"/>
      <c r="J197" s="106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.75" customHeight="1" x14ac:dyDescent="0.2">
      <c r="A198" s="1"/>
      <c r="B198" s="8"/>
      <c r="C198" s="106"/>
      <c r="D198" s="8"/>
      <c r="E198" s="238"/>
      <c r="F198" s="8"/>
      <c r="G198" s="14"/>
      <c r="H198" s="8"/>
      <c r="I198" s="133"/>
      <c r="J198" s="106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.75" customHeight="1" x14ac:dyDescent="0.2">
      <c r="A199" s="1"/>
      <c r="B199" s="8"/>
      <c r="C199" s="106"/>
      <c r="D199" s="8"/>
      <c r="E199" s="238"/>
      <c r="F199" s="8"/>
      <c r="G199" s="14"/>
      <c r="H199" s="8"/>
      <c r="I199" s="133"/>
      <c r="J199" s="106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.75" customHeight="1" x14ac:dyDescent="0.2">
      <c r="A200" s="1"/>
      <c r="B200" s="8"/>
      <c r="C200" s="106"/>
      <c r="D200" s="8"/>
      <c r="E200" s="238"/>
      <c r="F200" s="8"/>
      <c r="G200" s="14"/>
      <c r="H200" s="8"/>
      <c r="I200" s="133"/>
      <c r="J200" s="106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.75" customHeight="1" x14ac:dyDescent="0.2">
      <c r="A201" s="1"/>
      <c r="B201" s="8"/>
      <c r="C201" s="106"/>
      <c r="D201" s="8"/>
      <c r="E201" s="238"/>
      <c r="F201" s="8"/>
      <c r="G201" s="14"/>
      <c r="H201" s="8"/>
      <c r="I201" s="133"/>
      <c r="J201" s="106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.75" customHeight="1" x14ac:dyDescent="0.2">
      <c r="A202" s="1"/>
      <c r="B202" s="8"/>
      <c r="C202" s="106"/>
      <c r="D202" s="8"/>
      <c r="E202" s="238"/>
      <c r="F202" s="8"/>
      <c r="G202" s="14"/>
      <c r="H202" s="8"/>
      <c r="I202" s="133"/>
      <c r="J202" s="106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.75" customHeight="1" x14ac:dyDescent="0.2">
      <c r="A203" s="1"/>
      <c r="B203" s="8"/>
      <c r="C203" s="106"/>
      <c r="D203" s="8"/>
      <c r="E203" s="238"/>
      <c r="F203" s="8"/>
      <c r="G203" s="14"/>
      <c r="H203" s="8"/>
      <c r="I203" s="133"/>
      <c r="J203" s="106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.75" customHeight="1" x14ac:dyDescent="0.2">
      <c r="A204" s="1"/>
      <c r="B204" s="8"/>
      <c r="C204" s="106"/>
      <c r="D204" s="8"/>
      <c r="E204" s="238"/>
      <c r="F204" s="8"/>
      <c r="G204" s="14"/>
      <c r="H204" s="8"/>
      <c r="I204" s="133"/>
      <c r="J204" s="106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.75" customHeight="1" x14ac:dyDescent="0.2">
      <c r="A205" s="1"/>
      <c r="B205" s="8"/>
      <c r="C205" s="106"/>
      <c r="D205" s="8"/>
      <c r="E205" s="238"/>
      <c r="F205" s="8"/>
      <c r="G205" s="14"/>
      <c r="H205" s="8"/>
      <c r="I205" s="133"/>
      <c r="J205" s="106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.75" customHeight="1" x14ac:dyDescent="0.2">
      <c r="A206" s="1"/>
      <c r="B206" s="8"/>
      <c r="C206" s="106"/>
      <c r="D206" s="8"/>
      <c r="E206" s="238"/>
      <c r="F206" s="8"/>
      <c r="G206" s="14"/>
      <c r="H206" s="8"/>
      <c r="I206" s="133"/>
      <c r="J206" s="106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.75" customHeight="1" x14ac:dyDescent="0.2">
      <c r="A207" s="1"/>
      <c r="B207" s="8"/>
      <c r="C207" s="106"/>
      <c r="D207" s="8"/>
      <c r="E207" s="238"/>
      <c r="F207" s="8"/>
      <c r="G207" s="14"/>
      <c r="H207" s="8"/>
      <c r="I207" s="133"/>
      <c r="J207" s="106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.75" customHeight="1" x14ac:dyDescent="0.2">
      <c r="A208" s="1"/>
      <c r="B208" s="8"/>
      <c r="C208" s="106"/>
      <c r="D208" s="8"/>
      <c r="E208" s="238"/>
      <c r="F208" s="8"/>
      <c r="G208" s="14"/>
      <c r="H208" s="8"/>
      <c r="I208" s="133"/>
      <c r="J208" s="106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.75" customHeight="1" x14ac:dyDescent="0.2">
      <c r="A209" s="1"/>
      <c r="B209" s="8"/>
      <c r="C209" s="106"/>
      <c r="D209" s="8"/>
      <c r="E209" s="238"/>
      <c r="F209" s="8"/>
      <c r="G209" s="14"/>
      <c r="H209" s="8"/>
      <c r="I209" s="133"/>
      <c r="J209" s="106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.75" customHeight="1" x14ac:dyDescent="0.2">
      <c r="A210" s="1"/>
      <c r="B210" s="8"/>
      <c r="C210" s="106"/>
      <c r="D210" s="8"/>
      <c r="E210" s="238"/>
      <c r="F210" s="8"/>
      <c r="G210" s="14"/>
      <c r="H210" s="8"/>
      <c r="I210" s="133"/>
      <c r="J210" s="106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.75" customHeight="1" x14ac:dyDescent="0.2">
      <c r="A211" s="1"/>
      <c r="B211" s="8"/>
      <c r="C211" s="106"/>
      <c r="D211" s="8"/>
      <c r="E211" s="238"/>
      <c r="F211" s="8"/>
      <c r="G211" s="14"/>
      <c r="H211" s="8"/>
      <c r="I211" s="133"/>
      <c r="J211" s="106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.75" customHeight="1" x14ac:dyDescent="0.2">
      <c r="A212" s="1"/>
      <c r="B212" s="8"/>
      <c r="C212" s="106"/>
      <c r="D212" s="8"/>
      <c r="E212" s="238"/>
      <c r="F212" s="8"/>
      <c r="G212" s="14"/>
      <c r="H212" s="8"/>
      <c r="I212" s="133"/>
      <c r="J212" s="106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.75" customHeight="1" x14ac:dyDescent="0.2">
      <c r="A213" s="1"/>
      <c r="B213" s="8"/>
      <c r="C213" s="106"/>
      <c r="D213" s="8"/>
      <c r="E213" s="238"/>
      <c r="F213" s="8"/>
      <c r="G213" s="14"/>
      <c r="H213" s="8"/>
      <c r="I213" s="133"/>
      <c r="J213" s="106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.75" customHeight="1" x14ac:dyDescent="0.2">
      <c r="A214" s="1"/>
      <c r="B214" s="8"/>
      <c r="C214" s="106"/>
      <c r="D214" s="8"/>
      <c r="E214" s="238"/>
      <c r="F214" s="8"/>
      <c r="G214" s="14"/>
      <c r="H214" s="8"/>
      <c r="I214" s="133"/>
      <c r="J214" s="106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.75" customHeight="1" x14ac:dyDescent="0.2">
      <c r="A215" s="1"/>
      <c r="B215" s="8"/>
      <c r="C215" s="106"/>
      <c r="D215" s="8"/>
      <c r="E215" s="238"/>
      <c r="F215" s="8"/>
      <c r="G215" s="14"/>
      <c r="H215" s="8"/>
      <c r="I215" s="133"/>
      <c r="J215" s="106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.75" customHeight="1" x14ac:dyDescent="0.2">
      <c r="A216" s="1"/>
      <c r="B216" s="8"/>
      <c r="C216" s="106"/>
      <c r="D216" s="8"/>
      <c r="E216" s="238"/>
      <c r="F216" s="8"/>
      <c r="G216" s="14"/>
      <c r="H216" s="8"/>
      <c r="I216" s="133"/>
      <c r="J216" s="106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.75" customHeight="1" x14ac:dyDescent="0.2">
      <c r="A217" s="1"/>
      <c r="B217" s="8"/>
      <c r="C217" s="106"/>
      <c r="D217" s="8"/>
      <c r="E217" s="238"/>
      <c r="F217" s="8"/>
      <c r="G217" s="14"/>
      <c r="H217" s="8"/>
      <c r="I217" s="133"/>
      <c r="J217" s="106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.75" customHeight="1" x14ac:dyDescent="0.2">
      <c r="A218" s="1"/>
      <c r="B218" s="8"/>
      <c r="C218" s="106"/>
      <c r="D218" s="8"/>
      <c r="E218" s="238"/>
      <c r="F218" s="8"/>
      <c r="G218" s="14"/>
      <c r="H218" s="8"/>
      <c r="I218" s="133"/>
      <c r="J218" s="106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.75" customHeight="1" x14ac:dyDescent="0.2">
      <c r="A219" s="1"/>
      <c r="B219" s="8"/>
      <c r="C219" s="106"/>
      <c r="D219" s="8"/>
      <c r="E219" s="238"/>
      <c r="F219" s="8"/>
      <c r="G219" s="14"/>
      <c r="H219" s="8"/>
      <c r="I219" s="133"/>
      <c r="J219" s="106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.75" customHeight="1" x14ac:dyDescent="0.2">
      <c r="A220" s="1"/>
      <c r="B220" s="8"/>
      <c r="C220" s="106"/>
      <c r="D220" s="8"/>
      <c r="E220" s="238"/>
      <c r="F220" s="8"/>
      <c r="G220" s="14"/>
      <c r="H220" s="8"/>
      <c r="I220" s="133"/>
      <c r="J220" s="106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.75" customHeight="1" x14ac:dyDescent="0.2">
      <c r="A221" s="1"/>
      <c r="B221" s="8"/>
      <c r="C221" s="106"/>
      <c r="D221" s="8"/>
      <c r="E221" s="238"/>
      <c r="F221" s="8"/>
      <c r="G221" s="14"/>
      <c r="H221" s="8"/>
      <c r="I221" s="133"/>
      <c r="J221" s="106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.75" customHeight="1" x14ac:dyDescent="0.2">
      <c r="A222" s="1"/>
      <c r="B222" s="8"/>
      <c r="C222" s="106"/>
      <c r="D222" s="8"/>
      <c r="E222" s="238"/>
      <c r="F222" s="8"/>
      <c r="G222" s="14"/>
      <c r="H222" s="8"/>
      <c r="I222" s="133"/>
      <c r="J222" s="106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.75" customHeight="1" x14ac:dyDescent="0.2">
      <c r="A223" s="1"/>
      <c r="B223" s="8"/>
      <c r="C223" s="106"/>
      <c r="D223" s="8"/>
      <c r="E223" s="238"/>
      <c r="F223" s="8"/>
      <c r="G223" s="14"/>
      <c r="H223" s="8"/>
      <c r="I223" s="133"/>
      <c r="J223" s="106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.75" customHeight="1" x14ac:dyDescent="0.2">
      <c r="A224" s="1"/>
      <c r="B224" s="8"/>
      <c r="C224" s="106"/>
      <c r="D224" s="8"/>
      <c r="E224" s="238"/>
      <c r="F224" s="8"/>
      <c r="G224" s="14"/>
      <c r="H224" s="8"/>
      <c r="I224" s="133"/>
      <c r="J224" s="106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.75" customHeight="1" x14ac:dyDescent="0.2">
      <c r="A225" s="1"/>
      <c r="B225" s="8"/>
      <c r="C225" s="106"/>
      <c r="D225" s="8"/>
      <c r="E225" s="238"/>
      <c r="F225" s="8"/>
      <c r="G225" s="14"/>
      <c r="H225" s="8"/>
      <c r="I225" s="133"/>
      <c r="J225" s="106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.75" customHeight="1" x14ac:dyDescent="0.2">
      <c r="A226" s="1"/>
      <c r="B226" s="8"/>
      <c r="C226" s="106"/>
      <c r="D226" s="8"/>
      <c r="E226" s="238"/>
      <c r="F226" s="8"/>
      <c r="G226" s="14"/>
      <c r="H226" s="8"/>
      <c r="I226" s="133"/>
      <c r="J226" s="106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.75" customHeight="1" x14ac:dyDescent="0.2">
      <c r="A227" s="1"/>
      <c r="B227" s="8"/>
      <c r="C227" s="106"/>
      <c r="D227" s="8"/>
      <c r="E227" s="238"/>
      <c r="F227" s="8"/>
      <c r="G227" s="14"/>
      <c r="H227" s="8"/>
      <c r="I227" s="133"/>
      <c r="J227" s="106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.75" customHeight="1" x14ac:dyDescent="0.2">
      <c r="A228" s="1"/>
      <c r="B228" s="8"/>
      <c r="C228" s="106"/>
      <c r="D228" s="8"/>
      <c r="E228" s="238"/>
      <c r="F228" s="8"/>
      <c r="G228" s="14"/>
      <c r="H228" s="8"/>
      <c r="I228" s="133"/>
      <c r="J228" s="106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.75" customHeight="1" x14ac:dyDescent="0.2">
      <c r="A229" s="1"/>
      <c r="B229" s="8"/>
      <c r="C229" s="106"/>
      <c r="D229" s="8"/>
      <c r="E229" s="238"/>
      <c r="F229" s="8"/>
      <c r="G229" s="14"/>
      <c r="H229" s="8"/>
      <c r="I229" s="133"/>
      <c r="J229" s="106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.75" customHeight="1" x14ac:dyDescent="0.2">
      <c r="A230" s="1"/>
      <c r="B230" s="8"/>
      <c r="C230" s="106"/>
      <c r="D230" s="8"/>
      <c r="E230" s="238"/>
      <c r="F230" s="8"/>
      <c r="G230" s="14"/>
      <c r="H230" s="8"/>
      <c r="I230" s="133"/>
      <c r="J230" s="106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.75" customHeight="1" x14ac:dyDescent="0.2">
      <c r="A231" s="1"/>
      <c r="B231" s="8"/>
      <c r="C231" s="106"/>
      <c r="D231" s="8"/>
      <c r="E231" s="238"/>
      <c r="F231" s="8"/>
      <c r="G231" s="14"/>
      <c r="H231" s="8"/>
      <c r="I231" s="133"/>
      <c r="J231" s="106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.75" customHeight="1" x14ac:dyDescent="0.2">
      <c r="A232" s="1"/>
      <c r="B232" s="8"/>
      <c r="C232" s="106"/>
      <c r="D232" s="8"/>
      <c r="E232" s="238"/>
      <c r="F232" s="8"/>
      <c r="G232" s="14"/>
      <c r="H232" s="8"/>
      <c r="I232" s="133"/>
      <c r="J232" s="106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.75" customHeight="1" x14ac:dyDescent="0.2">
      <c r="A233" s="1"/>
      <c r="B233" s="8"/>
      <c r="C233" s="106"/>
      <c r="D233" s="8"/>
      <c r="E233" s="238"/>
      <c r="F233" s="8"/>
      <c r="G233" s="14"/>
      <c r="H233" s="8"/>
      <c r="I233" s="133"/>
      <c r="J233" s="106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.75" customHeight="1" x14ac:dyDescent="0.2">
      <c r="A234" s="1"/>
      <c r="B234" s="8"/>
      <c r="C234" s="106"/>
      <c r="D234" s="8"/>
      <c r="E234" s="238"/>
      <c r="F234" s="8"/>
      <c r="G234" s="14"/>
      <c r="H234" s="8"/>
      <c r="I234" s="133"/>
      <c r="J234" s="106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.75" customHeight="1" x14ac:dyDescent="0.2">
      <c r="A235" s="1"/>
      <c r="B235" s="8"/>
      <c r="C235" s="106"/>
      <c r="D235" s="8"/>
      <c r="E235" s="238"/>
      <c r="F235" s="8"/>
      <c r="G235" s="14"/>
      <c r="H235" s="8"/>
      <c r="I235" s="133"/>
      <c r="J235" s="106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8"/>
      <c r="C236" s="106"/>
      <c r="D236" s="8"/>
      <c r="E236" s="238"/>
      <c r="F236" s="8"/>
      <c r="G236" s="14"/>
      <c r="H236" s="8"/>
      <c r="I236" s="133"/>
      <c r="J236" s="106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.75" customHeight="1" x14ac:dyDescent="0.2">
      <c r="A237" s="1"/>
      <c r="B237" s="8"/>
      <c r="C237" s="106"/>
      <c r="D237" s="8"/>
      <c r="E237" s="238"/>
      <c r="F237" s="8"/>
      <c r="G237" s="14"/>
      <c r="H237" s="8"/>
      <c r="I237" s="133"/>
      <c r="J237" s="106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8"/>
      <c r="C238" s="106"/>
      <c r="D238" s="8"/>
      <c r="E238" s="238"/>
      <c r="F238" s="8"/>
      <c r="G238" s="14"/>
      <c r="H238" s="8"/>
      <c r="I238" s="133"/>
      <c r="J238" s="106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1"/>
      <c r="Y238" s="1"/>
      <c r="Z238" s="1"/>
    </row>
    <row r="239" spans="1:26" ht="15.75" customHeight="1" x14ac:dyDescent="0.2">
      <c r="A239" s="1"/>
      <c r="B239" s="8"/>
      <c r="C239" s="106"/>
      <c r="D239" s="8"/>
      <c r="E239" s="238"/>
      <c r="F239" s="8"/>
      <c r="G239" s="14"/>
      <c r="H239" s="8"/>
      <c r="I239" s="133"/>
      <c r="J239" s="106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1"/>
      <c r="Y239" s="1"/>
      <c r="Z239" s="1"/>
    </row>
    <row r="240" spans="1:26" ht="15.75" customHeight="1" x14ac:dyDescent="0.2">
      <c r="A240" s="1"/>
      <c r="B240" s="8"/>
      <c r="C240" s="106"/>
      <c r="D240" s="8"/>
      <c r="E240" s="238"/>
      <c r="F240" s="8"/>
      <c r="G240" s="14"/>
      <c r="H240" s="8"/>
      <c r="I240" s="133"/>
      <c r="J240" s="106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1"/>
      <c r="Y240" s="1"/>
      <c r="Z240" s="1"/>
    </row>
    <row r="241" spans="1:26" ht="15.75" customHeight="1" x14ac:dyDescent="0.2">
      <c r="A241" s="1"/>
      <c r="B241" s="8"/>
      <c r="C241" s="106"/>
      <c r="D241" s="8"/>
      <c r="E241" s="238"/>
      <c r="F241" s="8"/>
      <c r="G241" s="14"/>
      <c r="H241" s="8"/>
      <c r="I241" s="133"/>
      <c r="J241" s="106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1"/>
      <c r="Y241" s="1"/>
      <c r="Z241" s="1"/>
    </row>
    <row r="242" spans="1:26" ht="15.75" customHeight="1" x14ac:dyDescent="0.2">
      <c r="A242" s="1"/>
      <c r="B242" s="8"/>
      <c r="C242" s="106"/>
      <c r="D242" s="8"/>
      <c r="E242" s="238"/>
      <c r="F242" s="8"/>
      <c r="G242" s="14"/>
      <c r="H242" s="8"/>
      <c r="I242" s="133"/>
      <c r="J242" s="106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1"/>
      <c r="Y242" s="1"/>
      <c r="Z242" s="1"/>
    </row>
    <row r="243" spans="1:26" ht="15.75" customHeight="1" x14ac:dyDescent="0.2">
      <c r="A243" s="1"/>
      <c r="B243" s="8"/>
      <c r="C243" s="106"/>
      <c r="D243" s="8"/>
      <c r="E243" s="238"/>
      <c r="F243" s="8"/>
      <c r="G243" s="14"/>
      <c r="H243" s="8"/>
      <c r="I243" s="133"/>
      <c r="J243" s="106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1"/>
      <c r="Y243" s="1"/>
      <c r="Z243" s="1"/>
    </row>
    <row r="244" spans="1:26" ht="15.75" customHeight="1" x14ac:dyDescent="0.2">
      <c r="A244" s="1"/>
      <c r="B244" s="8"/>
      <c r="C244" s="106"/>
      <c r="D244" s="8"/>
      <c r="E244" s="238"/>
      <c r="F244" s="8"/>
      <c r="G244" s="14"/>
      <c r="H244" s="8"/>
      <c r="I244" s="133"/>
      <c r="J244" s="106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1"/>
      <c r="Y244" s="1"/>
      <c r="Z244" s="1"/>
    </row>
    <row r="245" spans="1:26" ht="15.75" customHeight="1" x14ac:dyDescent="0.2">
      <c r="A245" s="1"/>
      <c r="B245" s="8"/>
      <c r="C245" s="106"/>
      <c r="D245" s="8"/>
      <c r="E245" s="238"/>
      <c r="F245" s="8"/>
      <c r="G245" s="14"/>
      <c r="H245" s="8"/>
      <c r="I245" s="133"/>
      <c r="J245" s="106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1"/>
      <c r="Y245" s="1"/>
      <c r="Z245" s="1"/>
    </row>
    <row r="246" spans="1:26" ht="15.75" customHeight="1" x14ac:dyDescent="0.2">
      <c r="A246" s="1"/>
      <c r="B246" s="8"/>
      <c r="C246" s="106"/>
      <c r="D246" s="8"/>
      <c r="E246" s="238"/>
      <c r="F246" s="8"/>
      <c r="G246" s="14"/>
      <c r="H246" s="8"/>
      <c r="I246" s="133"/>
      <c r="J246" s="106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1"/>
      <c r="Y246" s="1"/>
      <c r="Z246" s="1"/>
    </row>
    <row r="247" spans="1:26" ht="15.75" customHeight="1" x14ac:dyDescent="0.2">
      <c r="A247" s="1"/>
      <c r="B247" s="8"/>
      <c r="C247" s="106"/>
      <c r="D247" s="8"/>
      <c r="E247" s="238"/>
      <c r="F247" s="8"/>
      <c r="G247" s="14"/>
      <c r="H247" s="8"/>
      <c r="I247" s="133"/>
      <c r="J247" s="106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1"/>
      <c r="Y247" s="1"/>
      <c r="Z247" s="1"/>
    </row>
    <row r="248" spans="1:26" ht="15.75" customHeight="1" x14ac:dyDescent="0.2">
      <c r="A248" s="1"/>
      <c r="B248" s="8"/>
      <c r="C248" s="106"/>
      <c r="D248" s="8"/>
      <c r="E248" s="238"/>
      <c r="F248" s="8"/>
      <c r="G248" s="14"/>
      <c r="H248" s="8"/>
      <c r="I248" s="133"/>
      <c r="J248" s="106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1"/>
      <c r="Y248" s="1"/>
      <c r="Z248" s="1"/>
    </row>
    <row r="249" spans="1:26" ht="15.75" customHeight="1" x14ac:dyDescent="0.2">
      <c r="A249" s="1"/>
      <c r="B249" s="8"/>
      <c r="C249" s="106"/>
      <c r="D249" s="8"/>
      <c r="E249" s="238"/>
      <c r="F249" s="8"/>
      <c r="G249" s="14"/>
      <c r="H249" s="8"/>
      <c r="I249" s="133"/>
      <c r="J249" s="106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1"/>
      <c r="Y249" s="1"/>
      <c r="Z249" s="1"/>
    </row>
    <row r="250" spans="1:26" ht="15.75" customHeight="1" x14ac:dyDescent="0.2">
      <c r="A250" s="1"/>
      <c r="B250" s="8"/>
      <c r="C250" s="106"/>
      <c r="D250" s="8"/>
      <c r="E250" s="238"/>
      <c r="F250" s="8"/>
      <c r="G250" s="14"/>
      <c r="H250" s="8"/>
      <c r="I250" s="133"/>
      <c r="J250" s="106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1"/>
      <c r="Y250" s="1"/>
      <c r="Z250" s="1"/>
    </row>
    <row r="251" spans="1:26" ht="15.75" customHeight="1" x14ac:dyDescent="0.2">
      <c r="A251" s="1"/>
      <c r="B251" s="8"/>
      <c r="C251" s="106"/>
      <c r="D251" s="8"/>
      <c r="E251" s="238"/>
      <c r="F251" s="8"/>
      <c r="G251" s="14"/>
      <c r="H251" s="8"/>
      <c r="I251" s="133"/>
      <c r="J251" s="106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1"/>
      <c r="Y251" s="1"/>
      <c r="Z251" s="1"/>
    </row>
    <row r="252" spans="1:26" ht="15.75" customHeight="1" x14ac:dyDescent="0.2">
      <c r="A252" s="1"/>
      <c r="B252" s="8"/>
      <c r="C252" s="106"/>
      <c r="D252" s="8"/>
      <c r="E252" s="238"/>
      <c r="F252" s="8"/>
      <c r="G252" s="14"/>
      <c r="H252" s="8"/>
      <c r="I252" s="133"/>
      <c r="J252" s="106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1"/>
      <c r="Y252" s="1"/>
      <c r="Z252" s="1"/>
    </row>
    <row r="253" spans="1:26" ht="15.75" customHeight="1" x14ac:dyDescent="0.2">
      <c r="A253" s="1"/>
      <c r="B253" s="8"/>
      <c r="C253" s="106"/>
      <c r="D253" s="8"/>
      <c r="E253" s="238"/>
      <c r="F253" s="8"/>
      <c r="G253" s="14"/>
      <c r="H253" s="8"/>
      <c r="I253" s="133"/>
      <c r="J253" s="106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1"/>
      <c r="Y253" s="1"/>
      <c r="Z253" s="1"/>
    </row>
    <row r="254" spans="1:26" ht="15.75" customHeight="1" x14ac:dyDescent="0.2">
      <c r="A254" s="1"/>
      <c r="B254" s="8"/>
      <c r="C254" s="106"/>
      <c r="D254" s="8"/>
      <c r="E254" s="238"/>
      <c r="F254" s="8"/>
      <c r="G254" s="14"/>
      <c r="H254" s="8"/>
      <c r="I254" s="133"/>
      <c r="J254" s="106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1"/>
      <c r="Y254" s="1"/>
      <c r="Z254" s="1"/>
    </row>
    <row r="255" spans="1:26" ht="15.75" customHeight="1" x14ac:dyDescent="0.2">
      <c r="A255" s="1"/>
      <c r="B255" s="8"/>
      <c r="C255" s="106"/>
      <c r="D255" s="8"/>
      <c r="E255" s="238"/>
      <c r="F255" s="8"/>
      <c r="G255" s="14"/>
      <c r="H255" s="8"/>
      <c r="I255" s="133"/>
      <c r="J255" s="106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1"/>
      <c r="Y255" s="1"/>
      <c r="Z255" s="1"/>
    </row>
    <row r="256" spans="1:26" ht="15.75" customHeight="1" x14ac:dyDescent="0.2">
      <c r="A256" s="1"/>
      <c r="B256" s="8"/>
      <c r="C256" s="106"/>
      <c r="D256" s="8"/>
      <c r="E256" s="238"/>
      <c r="F256" s="8"/>
      <c r="G256" s="14"/>
      <c r="H256" s="8"/>
      <c r="I256" s="133"/>
      <c r="J256" s="106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1"/>
      <c r="Y256" s="1"/>
      <c r="Z256" s="1"/>
    </row>
    <row r="257" spans="1:26" ht="15.75" customHeight="1" x14ac:dyDescent="0.2">
      <c r="A257" s="1"/>
      <c r="B257" s="8"/>
      <c r="C257" s="106"/>
      <c r="D257" s="8"/>
      <c r="E257" s="238"/>
      <c r="F257" s="8"/>
      <c r="G257" s="14"/>
      <c r="H257" s="8"/>
      <c r="I257" s="133"/>
      <c r="J257" s="106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1"/>
      <c r="Y257" s="1"/>
      <c r="Z257" s="1"/>
    </row>
    <row r="258" spans="1:26" ht="15.75" customHeight="1" x14ac:dyDescent="0.2">
      <c r="A258" s="1"/>
      <c r="B258" s="8"/>
      <c r="C258" s="106"/>
      <c r="D258" s="8"/>
      <c r="E258" s="238"/>
      <c r="F258" s="8"/>
      <c r="G258" s="14"/>
      <c r="H258" s="8"/>
      <c r="I258" s="133"/>
      <c r="J258" s="106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1"/>
      <c r="Y258" s="1"/>
      <c r="Z258" s="1"/>
    </row>
    <row r="259" spans="1:26" ht="15.75" customHeight="1" x14ac:dyDescent="0.2">
      <c r="A259" s="1"/>
      <c r="B259" s="8"/>
      <c r="C259" s="106"/>
      <c r="D259" s="8"/>
      <c r="E259" s="238"/>
      <c r="F259" s="8"/>
      <c r="G259" s="14"/>
      <c r="H259" s="8"/>
      <c r="I259" s="133"/>
      <c r="J259" s="106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1"/>
      <c r="Y259" s="1"/>
      <c r="Z259" s="1"/>
    </row>
    <row r="260" spans="1:26" ht="15.75" customHeight="1" x14ac:dyDescent="0.2">
      <c r="A260" s="1"/>
      <c r="B260" s="8"/>
      <c r="C260" s="106"/>
      <c r="D260" s="8"/>
      <c r="E260" s="238"/>
      <c r="F260" s="8"/>
      <c r="G260" s="14"/>
      <c r="H260" s="8"/>
      <c r="I260" s="133"/>
      <c r="J260" s="106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1"/>
      <c r="Y260" s="1"/>
      <c r="Z260" s="1"/>
    </row>
    <row r="261" spans="1:26" ht="15.75" customHeight="1" x14ac:dyDescent="0.2">
      <c r="A261" s="1"/>
      <c r="B261" s="8"/>
      <c r="C261" s="106"/>
      <c r="D261" s="8"/>
      <c r="E261" s="238"/>
      <c r="F261" s="8"/>
      <c r="G261" s="14"/>
      <c r="H261" s="8"/>
      <c r="I261" s="133"/>
      <c r="J261" s="106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1"/>
      <c r="Y261" s="1"/>
      <c r="Z261" s="1"/>
    </row>
    <row r="262" spans="1:26" ht="15.75" customHeight="1" x14ac:dyDescent="0.2">
      <c r="A262" s="1"/>
      <c r="B262" s="8"/>
      <c r="C262" s="106"/>
      <c r="D262" s="8"/>
      <c r="E262" s="238"/>
      <c r="F262" s="8"/>
      <c r="G262" s="14"/>
      <c r="H262" s="8"/>
      <c r="I262" s="133"/>
      <c r="J262" s="106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1"/>
      <c r="Y262" s="1"/>
      <c r="Z262" s="1"/>
    </row>
    <row r="263" spans="1:26" ht="15.75" customHeight="1" x14ac:dyDescent="0.2">
      <c r="A263" s="1"/>
      <c r="B263" s="8"/>
      <c r="C263" s="106"/>
      <c r="D263" s="8"/>
      <c r="E263" s="238"/>
      <c r="F263" s="8"/>
      <c r="G263" s="14"/>
      <c r="H263" s="8"/>
      <c r="I263" s="133"/>
      <c r="J263" s="106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1"/>
      <c r="Y263" s="1"/>
      <c r="Z263" s="1"/>
    </row>
    <row r="264" spans="1:26" ht="15.75" customHeight="1" x14ac:dyDescent="0.2">
      <c r="A264" s="1"/>
      <c r="B264" s="8"/>
      <c r="C264" s="106"/>
      <c r="D264" s="8"/>
      <c r="E264" s="238"/>
      <c r="F264" s="8"/>
      <c r="G264" s="14"/>
      <c r="H264" s="8"/>
      <c r="I264" s="133"/>
      <c r="J264" s="106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1"/>
      <c r="Y264" s="1"/>
      <c r="Z264" s="1"/>
    </row>
    <row r="265" spans="1:26" ht="15.75" customHeight="1" x14ac:dyDescent="0.2">
      <c r="A265" s="1"/>
      <c r="B265" s="8"/>
      <c r="C265" s="106"/>
      <c r="D265" s="8"/>
      <c r="E265" s="238"/>
      <c r="F265" s="8"/>
      <c r="G265" s="14"/>
      <c r="H265" s="8"/>
      <c r="I265" s="133"/>
      <c r="J265" s="106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1"/>
      <c r="Y265" s="1"/>
      <c r="Z265" s="1"/>
    </row>
    <row r="266" spans="1:26" ht="15.75" customHeight="1" x14ac:dyDescent="0.2">
      <c r="A266" s="1"/>
      <c r="B266" s="8"/>
      <c r="C266" s="106"/>
      <c r="D266" s="8"/>
      <c r="E266" s="238"/>
      <c r="F266" s="8"/>
      <c r="G266" s="14"/>
      <c r="H266" s="8"/>
      <c r="I266" s="133"/>
      <c r="J266" s="106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1"/>
      <c r="Y266" s="1"/>
      <c r="Z266" s="1"/>
    </row>
    <row r="267" spans="1:26" ht="15.75" customHeight="1" x14ac:dyDescent="0.2">
      <c r="A267" s="1"/>
      <c r="B267" s="8"/>
      <c r="C267" s="106"/>
      <c r="D267" s="8"/>
      <c r="E267" s="238"/>
      <c r="F267" s="8"/>
      <c r="G267" s="14"/>
      <c r="H267" s="8"/>
      <c r="I267" s="133"/>
      <c r="J267" s="106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1"/>
      <c r="Y267" s="1"/>
      <c r="Z267" s="1"/>
    </row>
    <row r="268" spans="1:26" ht="15.75" customHeight="1" x14ac:dyDescent="0.2">
      <c r="A268" s="1"/>
      <c r="B268" s="8"/>
      <c r="C268" s="106"/>
      <c r="D268" s="8"/>
      <c r="E268" s="238"/>
      <c r="F268" s="8"/>
      <c r="G268" s="14"/>
      <c r="H268" s="8"/>
      <c r="I268" s="133"/>
      <c r="J268" s="106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1"/>
      <c r="Y268" s="1"/>
      <c r="Z268" s="1"/>
    </row>
    <row r="269" spans="1:26" ht="15.75" customHeight="1" x14ac:dyDescent="0.2">
      <c r="A269" s="1"/>
      <c r="B269" s="8"/>
      <c r="C269" s="106"/>
      <c r="D269" s="8"/>
      <c r="E269" s="238"/>
      <c r="F269" s="8"/>
      <c r="G269" s="14"/>
      <c r="H269" s="8"/>
      <c r="I269" s="133"/>
      <c r="J269" s="106"/>
      <c r="L269" s="1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1"/>
      <c r="Y269" s="1"/>
      <c r="Z269" s="1"/>
    </row>
    <row r="270" spans="1:26" ht="15.75" customHeight="1" x14ac:dyDescent="0.2">
      <c r="A270" s="1"/>
      <c r="B270" s="8"/>
      <c r="C270" s="106"/>
      <c r="D270" s="8"/>
      <c r="E270" s="238"/>
      <c r="F270" s="8"/>
      <c r="G270" s="14"/>
      <c r="H270" s="8"/>
      <c r="I270" s="133"/>
      <c r="J270" s="106"/>
      <c r="L270" s="1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1"/>
      <c r="Y270" s="1"/>
      <c r="Z270" s="1"/>
    </row>
    <row r="271" spans="1:26" ht="15.75" customHeight="1" x14ac:dyDescent="0.2">
      <c r="A271" s="1"/>
      <c r="B271" s="8"/>
      <c r="C271" s="106"/>
      <c r="D271" s="8"/>
      <c r="E271" s="238"/>
      <c r="F271" s="8"/>
      <c r="G271" s="14"/>
      <c r="H271" s="8"/>
      <c r="I271" s="133"/>
      <c r="J271" s="106"/>
      <c r="L271" s="1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1"/>
      <c r="Y271" s="1"/>
      <c r="Z271" s="1"/>
    </row>
    <row r="272" spans="1:26" ht="15.75" customHeight="1" x14ac:dyDescent="0.2">
      <c r="A272" s="1"/>
      <c r="B272" s="8"/>
      <c r="C272" s="106"/>
      <c r="D272" s="8"/>
      <c r="E272" s="238"/>
      <c r="F272" s="8"/>
      <c r="G272" s="14"/>
      <c r="H272" s="8"/>
      <c r="I272" s="133"/>
      <c r="J272" s="106"/>
      <c r="L272" s="1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1"/>
      <c r="Y272" s="1"/>
      <c r="Z272" s="1"/>
    </row>
    <row r="273" spans="1:26" ht="15.75" customHeight="1" x14ac:dyDescent="0.2">
      <c r="A273" s="1"/>
      <c r="B273" s="8"/>
      <c r="C273" s="106"/>
      <c r="D273" s="8"/>
      <c r="E273" s="238"/>
      <c r="F273" s="8"/>
      <c r="G273" s="14"/>
      <c r="H273" s="8"/>
      <c r="I273" s="133"/>
      <c r="J273" s="106"/>
      <c r="L273" s="1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1"/>
      <c r="Y273" s="1"/>
      <c r="Z273" s="1"/>
    </row>
    <row r="274" spans="1:26" ht="15.75" customHeight="1" x14ac:dyDescent="0.2">
      <c r="A274" s="1"/>
      <c r="B274" s="8"/>
      <c r="C274" s="106"/>
      <c r="D274" s="8"/>
      <c r="E274" s="238"/>
      <c r="F274" s="8"/>
      <c r="G274" s="14"/>
      <c r="H274" s="8"/>
      <c r="I274" s="133"/>
      <c r="J274" s="106"/>
      <c r="L274" s="1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1"/>
      <c r="Y274" s="1"/>
      <c r="Z274" s="1"/>
    </row>
    <row r="275" spans="1:26" ht="15.75" customHeight="1" x14ac:dyDescent="0.2">
      <c r="A275" s="1"/>
      <c r="B275" s="8"/>
      <c r="C275" s="106"/>
      <c r="D275" s="8"/>
      <c r="E275" s="238"/>
      <c r="F275" s="8"/>
      <c r="G275" s="14"/>
      <c r="H275" s="8"/>
      <c r="I275" s="133"/>
      <c r="J275" s="10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8"/>
      <c r="C276" s="106"/>
      <c r="D276" s="8"/>
      <c r="E276" s="238"/>
      <c r="F276" s="8"/>
      <c r="G276" s="14"/>
      <c r="H276" s="8"/>
      <c r="I276" s="133"/>
      <c r="J276" s="10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8"/>
      <c r="C277" s="106"/>
      <c r="D277" s="8"/>
      <c r="E277" s="238"/>
      <c r="F277" s="8"/>
      <c r="G277" s="14"/>
      <c r="H277" s="8"/>
      <c r="I277" s="133"/>
      <c r="J277" s="10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8"/>
      <c r="C278" s="106"/>
      <c r="D278" s="8"/>
      <c r="E278" s="238"/>
      <c r="F278" s="8"/>
      <c r="G278" s="14"/>
      <c r="H278" s="8"/>
      <c r="I278" s="133"/>
      <c r="J278" s="10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8"/>
      <c r="C279" s="106"/>
      <c r="D279" s="8"/>
      <c r="E279" s="238"/>
      <c r="F279" s="8"/>
      <c r="G279" s="14"/>
      <c r="H279" s="8"/>
      <c r="I279" s="133"/>
      <c r="J279" s="10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8"/>
      <c r="C280" s="106"/>
      <c r="D280" s="8"/>
      <c r="E280" s="238"/>
      <c r="F280" s="8"/>
      <c r="G280" s="14"/>
      <c r="H280" s="8"/>
      <c r="I280" s="133"/>
      <c r="J280" s="10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8"/>
      <c r="C281" s="106"/>
      <c r="D281" s="8"/>
      <c r="E281" s="238"/>
      <c r="F281" s="8"/>
      <c r="G281" s="14"/>
      <c r="H281" s="8"/>
      <c r="I281" s="133"/>
      <c r="J281" s="10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8"/>
      <c r="C282" s="106"/>
      <c r="D282" s="8"/>
      <c r="E282" s="238"/>
      <c r="F282" s="8"/>
      <c r="G282" s="14"/>
      <c r="H282" s="8"/>
      <c r="I282" s="133"/>
      <c r="J282" s="10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8"/>
      <c r="C283" s="106"/>
      <c r="D283" s="8"/>
      <c r="E283" s="238"/>
      <c r="F283" s="8"/>
      <c r="G283" s="14"/>
      <c r="H283" s="8"/>
      <c r="I283" s="133"/>
      <c r="J283" s="10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8"/>
      <c r="C284" s="106"/>
      <c r="D284" s="8"/>
      <c r="E284" s="238"/>
      <c r="F284" s="8"/>
      <c r="G284" s="14"/>
      <c r="H284" s="8"/>
      <c r="I284" s="133"/>
      <c r="J284" s="10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8"/>
      <c r="C285" s="106"/>
      <c r="D285" s="8"/>
      <c r="E285" s="238"/>
      <c r="F285" s="8"/>
      <c r="G285" s="14"/>
      <c r="H285" s="8"/>
      <c r="I285" s="133"/>
      <c r="J285" s="10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8"/>
      <c r="C286" s="106"/>
      <c r="D286" s="8"/>
      <c r="E286" s="238"/>
      <c r="F286" s="8"/>
      <c r="G286" s="14"/>
      <c r="H286" s="8"/>
      <c r="I286" s="133"/>
      <c r="J286" s="10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8"/>
      <c r="C287" s="106"/>
      <c r="D287" s="8"/>
      <c r="E287" s="238"/>
      <c r="F287" s="8"/>
      <c r="G287" s="14"/>
      <c r="H287" s="8"/>
      <c r="I287" s="133"/>
      <c r="J287" s="10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8"/>
      <c r="C288" s="106"/>
      <c r="D288" s="8"/>
      <c r="E288" s="238"/>
      <c r="F288" s="8"/>
      <c r="G288" s="14"/>
      <c r="H288" s="8"/>
      <c r="I288" s="133"/>
      <c r="J288" s="10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8"/>
      <c r="C289" s="106"/>
      <c r="D289" s="8"/>
      <c r="E289" s="238"/>
      <c r="F289" s="8"/>
      <c r="G289" s="14"/>
      <c r="H289" s="8"/>
      <c r="I289" s="133"/>
      <c r="J289" s="10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8"/>
      <c r="C290" s="106"/>
      <c r="D290" s="8"/>
      <c r="E290" s="238"/>
      <c r="F290" s="8"/>
      <c r="G290" s="14"/>
      <c r="H290" s="8"/>
      <c r="I290" s="133"/>
      <c r="J290" s="10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8"/>
      <c r="C291" s="106"/>
      <c r="D291" s="8"/>
      <c r="E291" s="238"/>
      <c r="F291" s="8"/>
      <c r="G291" s="14"/>
      <c r="H291" s="8"/>
      <c r="I291" s="133"/>
      <c r="J291" s="10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8"/>
      <c r="C292" s="106"/>
      <c r="D292" s="8"/>
      <c r="E292" s="238"/>
      <c r="F292" s="8"/>
      <c r="G292" s="1"/>
      <c r="H292" s="8"/>
      <c r="I292" s="133"/>
      <c r="J292" s="10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8"/>
      <c r="C293" s="106"/>
      <c r="D293" s="8"/>
      <c r="E293" s="238"/>
      <c r="F293" s="8"/>
      <c r="G293" s="1"/>
      <c r="H293" s="8"/>
      <c r="I293" s="133"/>
      <c r="J293" s="10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8"/>
      <c r="C294" s="106"/>
      <c r="D294" s="8"/>
      <c r="E294" s="238"/>
      <c r="F294" s="8"/>
      <c r="G294" s="1"/>
      <c r="H294" s="8"/>
      <c r="I294" s="133"/>
      <c r="J294" s="10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8"/>
      <c r="C295" s="106"/>
      <c r="D295" s="8"/>
      <c r="E295" s="238"/>
      <c r="F295" s="1"/>
      <c r="G295" s="1"/>
      <c r="H295" s="8"/>
      <c r="I295" s="133"/>
      <c r="J295" s="10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09"/>
      <c r="D296" s="1"/>
      <c r="E296" s="238"/>
      <c r="F296" s="1"/>
      <c r="G296" s="1"/>
      <c r="H296" s="1"/>
      <c r="I296" s="109"/>
      <c r="J296" s="109"/>
      <c r="K296" s="19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09"/>
      <c r="D297" s="1"/>
      <c r="E297" s="238"/>
      <c r="F297" s="1"/>
      <c r="G297" s="1"/>
      <c r="H297" s="1"/>
      <c r="I297" s="109"/>
      <c r="J297" s="109"/>
      <c r="K297" s="19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09"/>
      <c r="D298" s="1"/>
      <c r="E298" s="238"/>
      <c r="F298" s="1"/>
      <c r="G298" s="1"/>
      <c r="H298" s="1"/>
      <c r="I298" s="109"/>
      <c r="J298" s="109"/>
      <c r="K298" s="19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09"/>
      <c r="D299" s="1"/>
      <c r="E299" s="238"/>
      <c r="F299" s="1"/>
      <c r="G299" s="1"/>
      <c r="H299" s="1"/>
      <c r="I299" s="109"/>
      <c r="J299" s="109"/>
      <c r="K299" s="19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09"/>
      <c r="D300" s="1"/>
      <c r="E300" s="238"/>
      <c r="F300" s="1"/>
      <c r="G300" s="1"/>
      <c r="H300" s="1"/>
      <c r="I300" s="109"/>
      <c r="J300" s="109"/>
      <c r="K300" s="19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09"/>
      <c r="D301" s="1"/>
      <c r="E301" s="238"/>
      <c r="F301" s="1"/>
      <c r="G301" s="1"/>
      <c r="H301" s="1"/>
      <c r="I301" s="109"/>
      <c r="J301" s="109"/>
      <c r="K301" s="19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09"/>
      <c r="D302" s="1"/>
      <c r="E302" s="238"/>
      <c r="F302" s="1"/>
      <c r="G302" s="1"/>
      <c r="H302" s="1"/>
      <c r="I302" s="109"/>
      <c r="J302" s="109"/>
      <c r="K302" s="19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09"/>
      <c r="D303" s="1"/>
      <c r="E303" s="238"/>
      <c r="F303" s="1"/>
      <c r="G303" s="1"/>
      <c r="H303" s="1"/>
      <c r="I303" s="109"/>
      <c r="J303" s="109"/>
      <c r="K303" s="19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09"/>
      <c r="D304" s="1"/>
      <c r="E304" s="238"/>
      <c r="F304" s="1"/>
      <c r="G304" s="1"/>
      <c r="H304" s="1"/>
      <c r="I304" s="109"/>
      <c r="J304" s="109"/>
      <c r="K304" s="19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09"/>
      <c r="D305" s="1"/>
      <c r="E305" s="238"/>
      <c r="F305" s="1"/>
      <c r="G305" s="1"/>
      <c r="H305" s="1"/>
      <c r="I305" s="109"/>
      <c r="J305" s="109"/>
      <c r="K305" s="19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09"/>
      <c r="D306" s="1"/>
      <c r="E306" s="238"/>
      <c r="F306" s="1"/>
      <c r="G306" s="1"/>
      <c r="H306" s="1"/>
      <c r="I306" s="109"/>
      <c r="J306" s="109"/>
      <c r="K306" s="19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09"/>
      <c r="D307" s="1"/>
      <c r="E307" s="238"/>
      <c r="F307" s="1"/>
      <c r="G307" s="1"/>
      <c r="H307" s="1"/>
      <c r="I307" s="109"/>
      <c r="J307" s="109"/>
      <c r="K307" s="19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09"/>
      <c r="D308" s="1"/>
      <c r="E308" s="238"/>
      <c r="F308" s="1"/>
      <c r="G308" s="1"/>
      <c r="H308" s="1"/>
      <c r="I308" s="109"/>
      <c r="J308" s="109"/>
      <c r="K308" s="19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09"/>
      <c r="D309" s="1"/>
      <c r="E309" s="238"/>
      <c r="F309" s="1"/>
      <c r="G309" s="1"/>
      <c r="H309" s="1"/>
      <c r="I309" s="109"/>
      <c r="J309" s="109"/>
      <c r="K309" s="19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09"/>
      <c r="D310" s="1"/>
      <c r="E310" s="238"/>
      <c r="F310" s="1"/>
      <c r="G310" s="1"/>
      <c r="H310" s="1"/>
      <c r="I310" s="109"/>
      <c r="J310" s="109"/>
      <c r="K310" s="19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09"/>
      <c r="D311" s="1"/>
      <c r="E311" s="238"/>
      <c r="F311" s="1"/>
      <c r="G311" s="1"/>
      <c r="H311" s="1"/>
      <c r="I311" s="109"/>
      <c r="J311" s="109"/>
      <c r="K311" s="19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09"/>
      <c r="D312" s="1"/>
      <c r="E312" s="238"/>
      <c r="F312" s="1"/>
      <c r="G312" s="1"/>
      <c r="H312" s="1"/>
      <c r="I312" s="109"/>
      <c r="J312" s="109"/>
      <c r="K312" s="19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09"/>
      <c r="D313" s="1"/>
      <c r="E313" s="238"/>
      <c r="F313" s="1"/>
      <c r="G313" s="1"/>
      <c r="H313" s="1"/>
      <c r="I313" s="109"/>
      <c r="J313" s="109"/>
      <c r="K313" s="19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09"/>
      <c r="D314" s="1"/>
      <c r="E314" s="238"/>
      <c r="F314" s="1"/>
      <c r="G314" s="1"/>
      <c r="H314" s="1"/>
      <c r="I314" s="109"/>
      <c r="J314" s="109"/>
      <c r="K314" s="19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09"/>
      <c r="D315" s="1"/>
      <c r="E315" s="238"/>
      <c r="F315" s="1"/>
      <c r="G315" s="1"/>
      <c r="H315" s="1"/>
      <c r="I315" s="109"/>
      <c r="J315" s="109"/>
      <c r="K315" s="19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09"/>
      <c r="D316" s="1"/>
      <c r="E316" s="238"/>
      <c r="F316" s="1"/>
      <c r="G316" s="1"/>
      <c r="H316" s="1"/>
      <c r="I316" s="109"/>
      <c r="J316" s="109"/>
      <c r="K316" s="19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09"/>
      <c r="D317" s="1"/>
      <c r="E317" s="238"/>
      <c r="F317" s="1"/>
      <c r="G317" s="1"/>
      <c r="H317" s="1"/>
      <c r="I317" s="109"/>
      <c r="J317" s="109"/>
      <c r="K317" s="19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09"/>
      <c r="D318" s="1"/>
      <c r="E318" s="238"/>
      <c r="F318" s="1"/>
      <c r="G318" s="1"/>
      <c r="H318" s="1"/>
      <c r="I318" s="109"/>
      <c r="J318" s="109"/>
      <c r="K318" s="19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09"/>
      <c r="D319" s="1"/>
      <c r="E319" s="238"/>
      <c r="F319" s="1"/>
      <c r="G319" s="1"/>
      <c r="H319" s="1"/>
      <c r="I319" s="109"/>
      <c r="J319" s="109"/>
      <c r="K319" s="19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09"/>
      <c r="D320" s="1"/>
      <c r="E320" s="238"/>
      <c r="F320" s="1"/>
      <c r="G320" s="1"/>
      <c r="H320" s="1"/>
      <c r="I320" s="109"/>
      <c r="J320" s="109"/>
      <c r="K320" s="19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09"/>
      <c r="D321" s="1"/>
      <c r="E321" s="238"/>
      <c r="F321" s="1"/>
      <c r="G321" s="1"/>
      <c r="H321" s="1"/>
      <c r="I321" s="109"/>
      <c r="J321" s="109"/>
      <c r="K321" s="19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09"/>
      <c r="D322" s="1"/>
      <c r="E322" s="238"/>
      <c r="F322" s="1"/>
      <c r="G322" s="1"/>
      <c r="H322" s="1"/>
      <c r="I322" s="109"/>
      <c r="J322" s="109"/>
      <c r="K322" s="19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09"/>
      <c r="D323" s="1"/>
      <c r="E323" s="238"/>
      <c r="F323" s="1"/>
      <c r="G323" s="1"/>
      <c r="H323" s="1"/>
      <c r="I323" s="109"/>
      <c r="J323" s="109"/>
      <c r="K323" s="19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09"/>
      <c r="D324" s="1"/>
      <c r="E324" s="238"/>
      <c r="F324" s="1"/>
      <c r="G324" s="1"/>
      <c r="H324" s="1"/>
      <c r="I324" s="109"/>
      <c r="J324" s="109"/>
      <c r="K324" s="19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09"/>
      <c r="D325" s="1"/>
      <c r="E325" s="238"/>
      <c r="F325" s="1"/>
      <c r="G325" s="1"/>
      <c r="H325" s="1"/>
      <c r="I325" s="109"/>
      <c r="J325" s="109"/>
      <c r="K325" s="19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09"/>
      <c r="D326" s="1"/>
      <c r="E326" s="238"/>
      <c r="F326" s="1"/>
      <c r="G326" s="1"/>
      <c r="H326" s="1"/>
      <c r="I326" s="109"/>
      <c r="J326" s="109"/>
      <c r="K326" s="19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09"/>
      <c r="D327" s="1"/>
      <c r="E327" s="238"/>
      <c r="F327" s="1"/>
      <c r="G327" s="1"/>
      <c r="H327" s="1"/>
      <c r="I327" s="109"/>
      <c r="J327" s="109"/>
      <c r="K327" s="19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09"/>
      <c r="D328" s="1"/>
      <c r="E328" s="238"/>
      <c r="F328" s="1"/>
      <c r="G328" s="1"/>
      <c r="H328" s="1"/>
      <c r="I328" s="109"/>
      <c r="J328" s="109"/>
      <c r="K328" s="19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09"/>
      <c r="D329" s="1"/>
      <c r="E329" s="238"/>
      <c r="F329" s="1"/>
      <c r="G329" s="1"/>
      <c r="H329" s="1"/>
      <c r="I329" s="109"/>
      <c r="J329" s="109"/>
      <c r="K329" s="19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50"/>
      <c r="C330" s="110"/>
      <c r="D330" s="50"/>
      <c r="E330" s="238"/>
      <c r="F330" s="1"/>
      <c r="G330" s="1"/>
      <c r="H330" s="1"/>
      <c r="I330" s="109"/>
      <c r="J330" s="109"/>
      <c r="K330" s="19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50"/>
      <c r="C331" s="110"/>
      <c r="D331" s="50"/>
      <c r="E331" s="238"/>
      <c r="F331" s="1"/>
      <c r="G331" s="1"/>
      <c r="H331" s="1"/>
      <c r="I331" s="109"/>
      <c r="J331" s="109"/>
      <c r="K331" s="19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50"/>
      <c r="C332" s="110"/>
      <c r="D332" s="50"/>
      <c r="E332" s="238"/>
      <c r="F332" s="1"/>
      <c r="G332" s="1"/>
      <c r="H332" s="1"/>
      <c r="I332" s="109"/>
      <c r="J332" s="109"/>
      <c r="K332" s="19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50"/>
      <c r="C333" s="110"/>
      <c r="D333" s="50"/>
      <c r="E333" s="238"/>
      <c r="F333" s="1"/>
      <c r="G333" s="1"/>
      <c r="H333" s="1"/>
      <c r="I333" s="109"/>
      <c r="J333" s="109"/>
      <c r="K333" s="19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50"/>
      <c r="C334" s="110"/>
      <c r="D334" s="50"/>
      <c r="E334" s="238"/>
      <c r="F334" s="1"/>
      <c r="G334" s="1"/>
      <c r="H334" s="1"/>
      <c r="I334" s="109"/>
      <c r="J334" s="109"/>
      <c r="K334" s="19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50"/>
      <c r="C335" s="110"/>
      <c r="D335" s="50"/>
      <c r="E335" s="238"/>
      <c r="F335" s="1"/>
      <c r="G335" s="1"/>
      <c r="H335" s="1"/>
      <c r="I335" s="109"/>
      <c r="J335" s="109"/>
      <c r="K335" s="19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50"/>
      <c r="C336" s="110"/>
      <c r="D336" s="50"/>
      <c r="E336" s="238"/>
      <c r="F336" s="1"/>
      <c r="G336" s="1"/>
      <c r="H336" s="1"/>
      <c r="I336" s="109"/>
      <c r="J336" s="109"/>
      <c r="K336" s="19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50"/>
      <c r="C337" s="110"/>
      <c r="D337" s="50"/>
      <c r="E337" s="238"/>
      <c r="F337" s="1"/>
      <c r="G337" s="1"/>
      <c r="H337" s="1"/>
      <c r="I337" s="109"/>
      <c r="J337" s="109"/>
      <c r="K337" s="19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50"/>
      <c r="C338" s="110"/>
      <c r="D338" s="50"/>
      <c r="E338" s="238"/>
      <c r="F338" s="1"/>
      <c r="G338" s="1"/>
      <c r="H338" s="1"/>
      <c r="I338" s="109"/>
      <c r="J338" s="109"/>
      <c r="K338" s="19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50"/>
      <c r="C339" s="110"/>
      <c r="D339" s="50"/>
      <c r="E339" s="238"/>
      <c r="F339" s="1"/>
      <c r="G339" s="1"/>
      <c r="H339" s="1"/>
      <c r="I339" s="109"/>
      <c r="J339" s="109"/>
      <c r="K339" s="19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50"/>
      <c r="C340" s="110"/>
      <c r="D340" s="50"/>
      <c r="E340" s="238"/>
      <c r="F340" s="1"/>
      <c r="G340" s="1"/>
      <c r="H340" s="1"/>
      <c r="I340" s="109"/>
      <c r="J340" s="109"/>
      <c r="K340" s="19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50"/>
      <c r="C341" s="110"/>
      <c r="D341" s="50"/>
      <c r="E341" s="238"/>
      <c r="F341" s="1"/>
      <c r="G341" s="1"/>
      <c r="H341" s="1"/>
      <c r="I341" s="109"/>
      <c r="J341" s="109"/>
      <c r="K341" s="19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50"/>
      <c r="C342" s="110"/>
      <c r="D342" s="50"/>
      <c r="E342" s="238"/>
      <c r="F342" s="1"/>
      <c r="G342" s="1"/>
      <c r="H342" s="1"/>
      <c r="I342" s="109"/>
      <c r="J342" s="109"/>
      <c r="K342" s="19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50"/>
      <c r="C343" s="110"/>
      <c r="D343" s="50"/>
      <c r="E343" s="238"/>
      <c r="F343" s="1"/>
      <c r="G343" s="1"/>
      <c r="H343" s="1"/>
      <c r="I343" s="109"/>
      <c r="J343" s="109"/>
      <c r="K343" s="19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50"/>
      <c r="C344" s="110"/>
      <c r="D344" s="50"/>
      <c r="E344" s="238"/>
      <c r="F344" s="1"/>
      <c r="G344" s="1"/>
      <c r="H344" s="1"/>
      <c r="I344" s="109"/>
      <c r="J344" s="109"/>
      <c r="K344" s="19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50"/>
      <c r="C345" s="110"/>
      <c r="D345" s="50"/>
      <c r="E345" s="238"/>
      <c r="F345" s="1"/>
      <c r="G345" s="1"/>
      <c r="H345" s="1"/>
      <c r="I345" s="109"/>
      <c r="J345" s="109"/>
      <c r="K345" s="19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50"/>
      <c r="C346" s="110"/>
      <c r="D346" s="50"/>
      <c r="E346" s="238"/>
      <c r="F346" s="1"/>
      <c r="G346" s="1"/>
      <c r="H346" s="1"/>
      <c r="I346" s="109"/>
      <c r="J346" s="109"/>
      <c r="K346" s="19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50"/>
      <c r="C347" s="110"/>
      <c r="D347" s="50"/>
      <c r="E347" s="238"/>
      <c r="F347" s="1"/>
      <c r="G347" s="1"/>
      <c r="H347" s="1"/>
      <c r="I347" s="109"/>
      <c r="J347" s="109"/>
      <c r="K347" s="19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50"/>
      <c r="C348" s="110"/>
      <c r="D348" s="50"/>
      <c r="E348" s="238"/>
      <c r="F348" s="1"/>
      <c r="G348" s="1"/>
      <c r="H348" s="1"/>
      <c r="I348" s="109"/>
      <c r="J348" s="109"/>
      <c r="K348" s="19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50"/>
      <c r="C349" s="110"/>
      <c r="D349" s="50"/>
      <c r="E349" s="238"/>
      <c r="F349" s="1"/>
      <c r="G349" s="1"/>
      <c r="H349" s="1"/>
      <c r="I349" s="109"/>
      <c r="J349" s="109"/>
      <c r="K349" s="19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50"/>
      <c r="C350" s="110"/>
      <c r="D350" s="50"/>
      <c r="E350" s="238"/>
      <c r="F350" s="1"/>
      <c r="G350" s="1"/>
      <c r="H350" s="1"/>
      <c r="I350" s="109"/>
      <c r="J350" s="109"/>
      <c r="K350" s="19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50"/>
      <c r="C351" s="110"/>
      <c r="D351" s="50"/>
      <c r="E351" s="238"/>
      <c r="F351" s="1"/>
      <c r="G351" s="1"/>
      <c r="H351" s="1"/>
      <c r="I351" s="109"/>
      <c r="J351" s="109"/>
      <c r="K351" s="19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50"/>
      <c r="C352" s="110"/>
      <c r="D352" s="50"/>
      <c r="E352" s="238"/>
      <c r="F352" s="1"/>
      <c r="G352" s="1"/>
      <c r="H352" s="1"/>
      <c r="I352" s="109"/>
      <c r="J352" s="109"/>
      <c r="K352" s="19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50"/>
      <c r="C353" s="110"/>
      <c r="D353" s="50"/>
      <c r="E353" s="238"/>
      <c r="F353" s="1"/>
      <c r="G353" s="1"/>
      <c r="H353" s="1"/>
      <c r="I353" s="109"/>
      <c r="J353" s="109"/>
      <c r="K353" s="19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50"/>
      <c r="C354" s="110"/>
      <c r="D354" s="50"/>
      <c r="E354" s="238"/>
      <c r="F354" s="1"/>
      <c r="G354" s="1"/>
      <c r="H354" s="1"/>
      <c r="I354" s="109"/>
      <c r="J354" s="109"/>
      <c r="K354" s="19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50"/>
      <c r="C355" s="110"/>
      <c r="D355" s="50"/>
      <c r="E355" s="238"/>
      <c r="F355" s="1"/>
      <c r="G355" s="1"/>
      <c r="H355" s="1"/>
      <c r="I355" s="109"/>
      <c r="J355" s="109"/>
      <c r="K355" s="19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50"/>
      <c r="C356" s="110"/>
      <c r="D356" s="50"/>
      <c r="E356" s="238"/>
      <c r="F356" s="1"/>
      <c r="G356" s="1"/>
      <c r="H356" s="1"/>
      <c r="I356" s="109"/>
      <c r="J356" s="109"/>
      <c r="K356" s="19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50"/>
      <c r="C357" s="110"/>
      <c r="D357" s="50"/>
      <c r="E357" s="238"/>
      <c r="F357" s="1"/>
      <c r="G357" s="1"/>
      <c r="H357" s="1"/>
      <c r="I357" s="109"/>
      <c r="J357" s="109"/>
      <c r="K357" s="19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50"/>
      <c r="C358" s="110"/>
      <c r="D358" s="50"/>
      <c r="E358" s="238"/>
      <c r="F358" s="1"/>
      <c r="G358" s="1"/>
      <c r="H358" s="1"/>
      <c r="I358" s="109"/>
      <c r="J358" s="109"/>
      <c r="K358" s="19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50"/>
      <c r="C359" s="110"/>
      <c r="D359" s="50"/>
      <c r="E359" s="238"/>
      <c r="F359" s="1"/>
      <c r="G359" s="1"/>
      <c r="H359" s="1"/>
      <c r="I359" s="109"/>
      <c r="J359" s="109"/>
      <c r="K359" s="19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50"/>
      <c r="C360" s="110"/>
      <c r="D360" s="50"/>
      <c r="E360" s="238"/>
      <c r="F360" s="1"/>
      <c r="G360" s="1"/>
      <c r="H360" s="1"/>
      <c r="I360" s="109"/>
      <c r="J360" s="109"/>
      <c r="K360" s="19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50"/>
      <c r="C361" s="110"/>
      <c r="D361" s="50"/>
      <c r="E361" s="238"/>
      <c r="F361" s="1"/>
      <c r="G361" s="1"/>
      <c r="H361" s="1"/>
      <c r="I361" s="109"/>
      <c r="J361" s="109"/>
      <c r="K361" s="19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50"/>
      <c r="C362" s="110"/>
      <c r="D362" s="50"/>
      <c r="E362" s="238"/>
      <c r="F362" s="1"/>
      <c r="G362" s="1"/>
      <c r="H362" s="1"/>
      <c r="I362" s="109"/>
      <c r="J362" s="109"/>
      <c r="K362" s="19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50"/>
      <c r="C363" s="110"/>
      <c r="D363" s="50"/>
      <c r="E363" s="238"/>
      <c r="F363" s="1"/>
      <c r="G363" s="1"/>
      <c r="H363" s="1"/>
      <c r="I363" s="109"/>
      <c r="J363" s="109"/>
      <c r="K363" s="19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50"/>
      <c r="C364" s="110"/>
      <c r="D364" s="50"/>
      <c r="E364" s="238"/>
      <c r="F364" s="1"/>
      <c r="G364" s="1"/>
      <c r="H364" s="1"/>
      <c r="I364" s="109"/>
      <c r="J364" s="109"/>
      <c r="K364" s="19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50"/>
      <c r="C365" s="110"/>
      <c r="D365" s="50"/>
      <c r="E365" s="238"/>
      <c r="F365" s="1"/>
      <c r="G365" s="1"/>
      <c r="H365" s="1"/>
      <c r="I365" s="109"/>
      <c r="J365" s="109"/>
      <c r="K365" s="19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50"/>
      <c r="C366" s="110"/>
      <c r="D366" s="50"/>
      <c r="E366" s="238"/>
      <c r="F366" s="1"/>
      <c r="G366" s="1"/>
      <c r="H366" s="1"/>
      <c r="I366" s="109"/>
      <c r="J366" s="109"/>
      <c r="K366" s="19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50"/>
      <c r="C367" s="110"/>
      <c r="D367" s="50"/>
      <c r="E367" s="238"/>
      <c r="F367" s="1"/>
      <c r="G367" s="1"/>
      <c r="H367" s="1"/>
      <c r="I367" s="109"/>
      <c r="J367" s="109"/>
      <c r="K367" s="19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50"/>
      <c r="C368" s="110"/>
      <c r="D368" s="50"/>
      <c r="E368" s="238"/>
      <c r="F368" s="1"/>
      <c r="G368" s="1"/>
      <c r="H368" s="1"/>
      <c r="I368" s="109"/>
      <c r="J368" s="109"/>
      <c r="K368" s="19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50"/>
      <c r="C369" s="110"/>
      <c r="D369" s="50"/>
      <c r="E369" s="238"/>
      <c r="F369" s="1"/>
      <c r="G369" s="1"/>
      <c r="H369" s="1"/>
      <c r="I369" s="109"/>
      <c r="J369" s="109"/>
      <c r="K369" s="19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50"/>
      <c r="C370" s="110"/>
      <c r="D370" s="50"/>
      <c r="E370" s="238"/>
      <c r="F370" s="1"/>
      <c r="G370" s="1"/>
      <c r="H370" s="1"/>
      <c r="I370" s="109"/>
      <c r="J370" s="109"/>
      <c r="K370" s="19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50"/>
      <c r="C371" s="110"/>
      <c r="D371" s="50"/>
      <c r="E371" s="238"/>
      <c r="F371" s="1"/>
      <c r="G371" s="1"/>
      <c r="H371" s="1"/>
      <c r="I371" s="109"/>
      <c r="J371" s="109"/>
      <c r="K371" s="19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50"/>
      <c r="C372" s="110"/>
      <c r="D372" s="50"/>
      <c r="E372" s="238"/>
      <c r="F372" s="1"/>
      <c r="G372" s="1"/>
      <c r="H372" s="1"/>
      <c r="I372" s="109"/>
      <c r="J372" s="109"/>
      <c r="K372" s="19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50"/>
      <c r="C373" s="110"/>
      <c r="D373" s="50"/>
      <c r="E373" s="238"/>
      <c r="F373" s="1"/>
      <c r="G373" s="1"/>
      <c r="H373" s="1"/>
      <c r="I373" s="109"/>
      <c r="J373" s="109"/>
      <c r="K373" s="19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50"/>
      <c r="C374" s="110"/>
      <c r="D374" s="50"/>
      <c r="E374" s="238"/>
      <c r="F374" s="1"/>
      <c r="G374" s="1"/>
      <c r="H374" s="1"/>
      <c r="I374" s="109"/>
      <c r="J374" s="109"/>
      <c r="K374" s="19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50"/>
      <c r="C375" s="110"/>
      <c r="D375" s="50"/>
      <c r="E375" s="238"/>
      <c r="F375" s="1"/>
      <c r="G375" s="1"/>
      <c r="H375" s="1"/>
      <c r="I375" s="109"/>
      <c r="J375" s="109"/>
      <c r="K375" s="19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50"/>
      <c r="C376" s="110"/>
      <c r="D376" s="50"/>
      <c r="E376" s="238"/>
      <c r="F376" s="1"/>
      <c r="G376" s="1"/>
      <c r="H376" s="1"/>
      <c r="I376" s="109"/>
      <c r="J376" s="109"/>
      <c r="K376" s="19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50"/>
      <c r="C377" s="110"/>
      <c r="D377" s="50"/>
      <c r="E377" s="238"/>
      <c r="F377" s="1"/>
      <c r="G377" s="1"/>
      <c r="H377" s="1"/>
      <c r="I377" s="109"/>
      <c r="J377" s="109"/>
      <c r="K377" s="19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50"/>
      <c r="C378" s="110"/>
      <c r="D378" s="50"/>
      <c r="E378" s="238"/>
      <c r="F378" s="1"/>
      <c r="G378" s="1"/>
      <c r="H378" s="1"/>
      <c r="I378" s="109"/>
      <c r="J378" s="109"/>
      <c r="K378" s="19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50"/>
      <c r="C379" s="110"/>
      <c r="D379" s="50"/>
      <c r="E379" s="238"/>
      <c r="F379" s="1"/>
      <c r="G379" s="1"/>
      <c r="H379" s="1"/>
      <c r="I379" s="109"/>
      <c r="J379" s="109"/>
      <c r="K379" s="19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50"/>
      <c r="C380" s="110"/>
      <c r="D380" s="50"/>
      <c r="E380" s="238"/>
      <c r="F380" s="1"/>
      <c r="G380" s="1"/>
      <c r="H380" s="1"/>
      <c r="I380" s="109"/>
      <c r="J380" s="109"/>
      <c r="K380" s="19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50"/>
      <c r="C381" s="110"/>
      <c r="D381" s="50"/>
      <c r="E381" s="238"/>
      <c r="F381" s="1"/>
      <c r="G381" s="1"/>
      <c r="H381" s="1"/>
      <c r="I381" s="109"/>
      <c r="J381" s="109"/>
      <c r="K381" s="19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50"/>
      <c r="C382" s="110"/>
      <c r="D382" s="50"/>
      <c r="E382" s="238"/>
      <c r="F382" s="1"/>
      <c r="G382" s="1"/>
      <c r="H382" s="1"/>
      <c r="I382" s="109"/>
      <c r="J382" s="109"/>
      <c r="K382" s="19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50"/>
      <c r="C383" s="110"/>
      <c r="D383" s="50"/>
      <c r="E383" s="238"/>
      <c r="F383" s="1"/>
      <c r="G383" s="1"/>
      <c r="H383" s="1"/>
      <c r="I383" s="109"/>
      <c r="J383" s="109"/>
      <c r="K383" s="19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50"/>
      <c r="C384" s="110"/>
      <c r="D384" s="50"/>
      <c r="E384" s="238"/>
      <c r="F384" s="1"/>
      <c r="G384" s="1"/>
      <c r="H384" s="1"/>
      <c r="I384" s="109"/>
      <c r="J384" s="109"/>
      <c r="K384" s="19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50"/>
      <c r="C385" s="110"/>
      <c r="D385" s="50"/>
      <c r="E385" s="238"/>
      <c r="F385" s="1"/>
      <c r="G385" s="1"/>
      <c r="H385" s="1"/>
      <c r="I385" s="109"/>
      <c r="J385" s="109"/>
      <c r="K385" s="19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50"/>
      <c r="C386" s="110"/>
      <c r="D386" s="50"/>
      <c r="E386" s="238"/>
      <c r="F386" s="1"/>
      <c r="G386" s="1"/>
      <c r="H386" s="1"/>
      <c r="I386" s="109"/>
      <c r="J386" s="109"/>
      <c r="K386" s="19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50"/>
      <c r="C387" s="110"/>
      <c r="D387" s="50"/>
      <c r="E387" s="238"/>
      <c r="F387" s="1"/>
      <c r="G387" s="1"/>
      <c r="H387" s="1"/>
      <c r="I387" s="109"/>
      <c r="J387" s="109"/>
      <c r="K387" s="19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50"/>
      <c r="C388" s="110"/>
      <c r="D388" s="50"/>
      <c r="E388" s="238"/>
      <c r="F388" s="1"/>
      <c r="G388" s="1"/>
      <c r="H388" s="1"/>
      <c r="I388" s="109"/>
      <c r="J388" s="109"/>
      <c r="K388" s="19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50"/>
      <c r="C389" s="110"/>
      <c r="D389" s="50"/>
      <c r="E389" s="238"/>
      <c r="F389" s="1"/>
      <c r="G389" s="1"/>
      <c r="H389" s="1"/>
      <c r="I389" s="109"/>
      <c r="J389" s="109"/>
      <c r="K389" s="19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50"/>
      <c r="C390" s="110"/>
      <c r="D390" s="50"/>
      <c r="E390" s="238"/>
      <c r="F390" s="1"/>
      <c r="G390" s="1"/>
      <c r="H390" s="1"/>
      <c r="I390" s="109"/>
      <c r="J390" s="109"/>
      <c r="K390" s="19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50"/>
      <c r="C391" s="110"/>
      <c r="D391" s="50"/>
      <c r="E391" s="238"/>
      <c r="F391" s="1"/>
      <c r="G391" s="1"/>
      <c r="H391" s="1"/>
      <c r="I391" s="109"/>
      <c r="J391" s="109"/>
      <c r="K391" s="19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50"/>
      <c r="C392" s="110"/>
      <c r="D392" s="50"/>
      <c r="E392" s="238"/>
      <c r="F392" s="1"/>
      <c r="G392" s="1"/>
      <c r="H392" s="1"/>
      <c r="I392" s="109"/>
      <c r="J392" s="109"/>
      <c r="K392" s="19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50"/>
      <c r="C393" s="110"/>
      <c r="D393" s="50"/>
      <c r="E393" s="238"/>
      <c r="F393" s="1"/>
      <c r="G393" s="1"/>
      <c r="H393" s="1"/>
      <c r="I393" s="109"/>
      <c r="J393" s="109"/>
      <c r="K393" s="19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50"/>
      <c r="C394" s="110"/>
      <c r="D394" s="50"/>
      <c r="E394" s="238"/>
      <c r="F394" s="1"/>
      <c r="G394" s="1"/>
      <c r="H394" s="1"/>
      <c r="I394" s="109"/>
      <c r="J394" s="109"/>
      <c r="K394" s="19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50"/>
      <c r="C395" s="110"/>
      <c r="D395" s="50"/>
      <c r="E395" s="238"/>
      <c r="F395" s="1"/>
      <c r="G395" s="1"/>
      <c r="H395" s="1"/>
      <c r="I395" s="109"/>
      <c r="J395" s="109"/>
      <c r="K395" s="19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50"/>
      <c r="C396" s="110"/>
      <c r="D396" s="50"/>
      <c r="E396" s="238"/>
      <c r="F396" s="1"/>
      <c r="G396" s="1"/>
      <c r="H396" s="1"/>
      <c r="I396" s="109"/>
      <c r="J396" s="109"/>
      <c r="K396" s="19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50"/>
      <c r="C397" s="110"/>
      <c r="D397" s="50"/>
      <c r="E397" s="238"/>
      <c r="F397" s="1"/>
      <c r="G397" s="1"/>
      <c r="H397" s="1"/>
      <c r="I397" s="109"/>
      <c r="J397" s="109"/>
      <c r="K397" s="19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50"/>
      <c r="C398" s="110"/>
      <c r="D398" s="50"/>
      <c r="E398" s="238"/>
      <c r="F398" s="1"/>
      <c r="G398" s="1"/>
      <c r="H398" s="1"/>
      <c r="I398" s="109"/>
      <c r="J398" s="109"/>
      <c r="K398" s="19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50"/>
      <c r="C399" s="110"/>
      <c r="D399" s="50"/>
      <c r="E399" s="238"/>
      <c r="F399" s="1"/>
      <c r="G399" s="1"/>
      <c r="H399" s="1"/>
      <c r="I399" s="109"/>
      <c r="J399" s="109"/>
      <c r="K399" s="19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50"/>
      <c r="C400" s="110"/>
      <c r="D400" s="50"/>
      <c r="E400" s="238"/>
      <c r="F400" s="1"/>
      <c r="G400" s="1"/>
      <c r="H400" s="1"/>
      <c r="I400" s="109"/>
      <c r="J400" s="109"/>
      <c r="K400" s="19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50"/>
      <c r="C401" s="110"/>
      <c r="D401" s="50"/>
      <c r="E401" s="238"/>
      <c r="F401" s="1"/>
      <c r="G401" s="1"/>
      <c r="H401" s="1"/>
      <c r="I401" s="109"/>
      <c r="J401" s="109"/>
      <c r="K401" s="19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50"/>
      <c r="C402" s="110"/>
      <c r="D402" s="50"/>
      <c r="E402" s="238"/>
      <c r="F402" s="1"/>
      <c r="G402" s="1"/>
      <c r="H402" s="1"/>
      <c r="I402" s="109"/>
      <c r="J402" s="109"/>
      <c r="K402" s="19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50"/>
      <c r="C403" s="110"/>
      <c r="D403" s="50"/>
      <c r="E403" s="238"/>
      <c r="F403" s="1"/>
      <c r="G403" s="1"/>
      <c r="H403" s="1"/>
      <c r="I403" s="109"/>
      <c r="J403" s="109"/>
      <c r="K403" s="19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50"/>
      <c r="C404" s="110"/>
      <c r="D404" s="50"/>
      <c r="E404" s="238"/>
      <c r="F404" s="1"/>
      <c r="G404" s="1"/>
      <c r="H404" s="1"/>
      <c r="I404" s="109"/>
      <c r="J404" s="109"/>
      <c r="K404" s="19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50"/>
      <c r="C405" s="110"/>
      <c r="D405" s="50"/>
      <c r="E405" s="238"/>
      <c r="F405" s="1"/>
      <c r="G405" s="1"/>
      <c r="H405" s="1"/>
      <c r="I405" s="109"/>
      <c r="J405" s="109"/>
      <c r="K405" s="19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50"/>
      <c r="C406" s="110"/>
      <c r="D406" s="50"/>
      <c r="E406" s="238"/>
      <c r="F406" s="1"/>
      <c r="G406" s="1"/>
      <c r="H406" s="1"/>
      <c r="I406" s="109"/>
      <c r="J406" s="109"/>
      <c r="K406" s="19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50"/>
      <c r="C407" s="110"/>
      <c r="D407" s="50"/>
      <c r="E407" s="238"/>
      <c r="F407" s="1"/>
      <c r="G407" s="1"/>
      <c r="H407" s="1"/>
      <c r="I407" s="109"/>
      <c r="J407" s="109"/>
      <c r="K407" s="19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50"/>
      <c r="C408" s="110"/>
      <c r="D408" s="50"/>
      <c r="E408" s="238"/>
      <c r="F408" s="1"/>
      <c r="G408" s="1"/>
      <c r="H408" s="1"/>
      <c r="I408" s="109"/>
      <c r="J408" s="109"/>
      <c r="K408" s="19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50"/>
      <c r="C409" s="110"/>
      <c r="D409" s="50"/>
      <c r="E409" s="238"/>
      <c r="F409" s="1"/>
      <c r="G409" s="1"/>
      <c r="H409" s="1"/>
      <c r="I409" s="109"/>
      <c r="J409" s="109"/>
      <c r="K409" s="19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50"/>
      <c r="C410" s="110"/>
      <c r="D410" s="50"/>
      <c r="E410" s="238"/>
      <c r="F410" s="1"/>
      <c r="G410" s="1"/>
      <c r="H410" s="1"/>
      <c r="I410" s="109"/>
      <c r="J410" s="109"/>
      <c r="K410" s="19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50"/>
      <c r="C411" s="110"/>
      <c r="D411" s="50"/>
      <c r="E411" s="238"/>
      <c r="F411" s="1"/>
      <c r="G411" s="1"/>
      <c r="H411" s="1"/>
      <c r="I411" s="109"/>
      <c r="J411" s="109"/>
      <c r="K411" s="19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50"/>
      <c r="C412" s="110"/>
      <c r="D412" s="50"/>
      <c r="E412" s="238"/>
      <c r="F412" s="1"/>
      <c r="G412" s="1"/>
      <c r="H412" s="1"/>
      <c r="I412" s="109"/>
      <c r="J412" s="109"/>
      <c r="K412" s="19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50"/>
      <c r="C413" s="110"/>
      <c r="D413" s="50"/>
      <c r="E413" s="238"/>
      <c r="F413" s="1"/>
      <c r="G413" s="1"/>
      <c r="H413" s="1"/>
      <c r="I413" s="109"/>
      <c r="J413" s="109"/>
      <c r="K413" s="19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50"/>
      <c r="C414" s="110"/>
      <c r="D414" s="50"/>
      <c r="E414" s="238"/>
      <c r="F414" s="1"/>
      <c r="G414" s="1"/>
      <c r="H414" s="1"/>
      <c r="I414" s="109"/>
      <c r="J414" s="109"/>
      <c r="K414" s="19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50"/>
      <c r="C415" s="110"/>
      <c r="D415" s="50"/>
      <c r="E415" s="238"/>
      <c r="F415" s="1"/>
      <c r="G415" s="1"/>
      <c r="H415" s="1"/>
      <c r="I415" s="109"/>
      <c r="J415" s="109"/>
      <c r="K415" s="19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50"/>
      <c r="C416" s="110"/>
      <c r="D416" s="50"/>
      <c r="E416" s="238"/>
      <c r="F416" s="1"/>
      <c r="G416" s="1"/>
      <c r="H416" s="1"/>
      <c r="I416" s="109"/>
      <c r="J416" s="109"/>
      <c r="K416" s="19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50"/>
      <c r="C417" s="110"/>
      <c r="D417" s="50"/>
      <c r="E417" s="238"/>
      <c r="F417" s="1"/>
      <c r="G417" s="1"/>
      <c r="H417" s="1"/>
      <c r="I417" s="109"/>
      <c r="J417" s="109"/>
      <c r="K417" s="19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50"/>
      <c r="C418" s="110"/>
      <c r="D418" s="50"/>
      <c r="E418" s="238"/>
      <c r="F418" s="1"/>
      <c r="G418" s="1"/>
      <c r="H418" s="1"/>
      <c r="I418" s="109"/>
      <c r="J418" s="109"/>
      <c r="K418" s="19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50"/>
      <c r="C419" s="110"/>
      <c r="D419" s="50"/>
      <c r="E419" s="238"/>
      <c r="F419" s="1"/>
      <c r="G419" s="1"/>
      <c r="H419" s="1"/>
      <c r="I419" s="109"/>
      <c r="J419" s="109"/>
      <c r="K419" s="19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50"/>
      <c r="C420" s="110"/>
      <c r="D420" s="50"/>
      <c r="E420" s="238"/>
      <c r="F420" s="1"/>
      <c r="G420" s="1"/>
      <c r="H420" s="1"/>
      <c r="I420" s="109"/>
      <c r="J420" s="109"/>
      <c r="K420" s="19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50"/>
      <c r="C421" s="110"/>
      <c r="D421" s="50"/>
      <c r="E421" s="238"/>
      <c r="F421" s="1"/>
      <c r="G421" s="1"/>
      <c r="H421" s="1"/>
      <c r="I421" s="109"/>
      <c r="J421" s="109"/>
      <c r="K421" s="19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50"/>
      <c r="C422" s="110"/>
      <c r="D422" s="50"/>
      <c r="E422" s="238"/>
      <c r="F422" s="1"/>
      <c r="G422" s="1"/>
      <c r="H422" s="1"/>
      <c r="I422" s="109"/>
      <c r="J422" s="109"/>
      <c r="K422" s="19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50"/>
      <c r="C423" s="110"/>
      <c r="D423" s="50"/>
      <c r="E423" s="238"/>
      <c r="F423" s="1"/>
      <c r="G423" s="1"/>
      <c r="H423" s="1"/>
      <c r="I423" s="109"/>
      <c r="J423" s="109"/>
      <c r="K423" s="19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50"/>
      <c r="C424" s="110"/>
      <c r="D424" s="50"/>
      <c r="E424" s="238"/>
      <c r="F424" s="1"/>
      <c r="G424" s="1"/>
      <c r="H424" s="1"/>
      <c r="I424" s="109"/>
      <c r="J424" s="109"/>
      <c r="K424" s="19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50"/>
      <c r="C425" s="110"/>
      <c r="D425" s="50"/>
      <c r="E425" s="238"/>
      <c r="F425" s="1"/>
      <c r="G425" s="1"/>
      <c r="H425" s="1"/>
      <c r="I425" s="109"/>
      <c r="J425" s="109"/>
      <c r="K425" s="19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50"/>
      <c r="C426" s="110"/>
      <c r="D426" s="50"/>
      <c r="E426" s="238"/>
      <c r="F426" s="1"/>
      <c r="G426" s="1"/>
      <c r="H426" s="1"/>
      <c r="I426" s="109"/>
      <c r="J426" s="109"/>
      <c r="K426" s="19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50"/>
      <c r="C427" s="110"/>
      <c r="D427" s="50"/>
      <c r="E427" s="238"/>
      <c r="F427" s="1"/>
      <c r="G427" s="1"/>
      <c r="H427" s="1"/>
      <c r="I427" s="109"/>
      <c r="J427" s="109"/>
      <c r="K427" s="19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50"/>
      <c r="C428" s="110"/>
      <c r="D428" s="50"/>
      <c r="E428" s="238"/>
      <c r="F428" s="1"/>
      <c r="G428" s="1"/>
      <c r="H428" s="1"/>
      <c r="I428" s="109"/>
      <c r="J428" s="109"/>
      <c r="K428" s="19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50"/>
      <c r="C429" s="110"/>
      <c r="D429" s="50"/>
      <c r="E429" s="238"/>
      <c r="F429" s="1"/>
      <c r="G429" s="1"/>
      <c r="H429" s="1"/>
      <c r="I429" s="109"/>
      <c r="J429" s="109"/>
      <c r="K429" s="19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50"/>
      <c r="C430" s="110"/>
      <c r="D430" s="50"/>
      <c r="E430" s="238"/>
      <c r="F430" s="1"/>
      <c r="G430" s="1"/>
      <c r="H430" s="1"/>
      <c r="I430" s="109"/>
      <c r="J430" s="109"/>
      <c r="K430" s="19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50"/>
      <c r="C431" s="110"/>
      <c r="D431" s="50"/>
      <c r="E431" s="238"/>
      <c r="F431" s="1"/>
      <c r="G431" s="1"/>
      <c r="H431" s="1"/>
      <c r="I431" s="109"/>
      <c r="J431" s="109"/>
      <c r="K431" s="19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50"/>
      <c r="C432" s="110"/>
      <c r="D432" s="50"/>
      <c r="E432" s="238"/>
      <c r="F432" s="1"/>
      <c r="G432" s="1"/>
      <c r="H432" s="1"/>
      <c r="I432" s="109"/>
      <c r="J432" s="109"/>
      <c r="K432" s="19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50"/>
      <c r="C433" s="110"/>
      <c r="D433" s="50"/>
      <c r="E433" s="238"/>
      <c r="F433" s="1"/>
      <c r="G433" s="1"/>
      <c r="H433" s="1"/>
      <c r="I433" s="109"/>
      <c r="J433" s="109"/>
      <c r="K433" s="19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50"/>
      <c r="C434" s="110"/>
      <c r="D434" s="50"/>
      <c r="E434" s="238"/>
      <c r="F434" s="1"/>
      <c r="G434" s="1"/>
      <c r="H434" s="1"/>
      <c r="I434" s="109"/>
      <c r="J434" s="109"/>
      <c r="K434" s="19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50"/>
      <c r="C435" s="110"/>
      <c r="D435" s="50"/>
      <c r="E435" s="238"/>
      <c r="F435" s="1"/>
      <c r="G435" s="1"/>
      <c r="H435" s="1"/>
      <c r="I435" s="109"/>
      <c r="J435" s="109"/>
      <c r="K435" s="19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50"/>
      <c r="C436" s="110"/>
      <c r="D436" s="50"/>
      <c r="E436" s="238"/>
      <c r="F436" s="1"/>
      <c r="G436" s="1"/>
      <c r="H436" s="1"/>
      <c r="I436" s="109"/>
      <c r="J436" s="109"/>
      <c r="K436" s="19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50"/>
      <c r="C437" s="110"/>
      <c r="D437" s="50"/>
      <c r="E437" s="238"/>
      <c r="F437" s="1"/>
      <c r="G437" s="1"/>
      <c r="H437" s="1"/>
      <c r="I437" s="109"/>
      <c r="J437" s="109"/>
      <c r="K437" s="19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50"/>
      <c r="C438" s="110"/>
      <c r="D438" s="50"/>
      <c r="E438" s="238"/>
      <c r="F438" s="1"/>
      <c r="G438" s="1"/>
      <c r="H438" s="1"/>
      <c r="I438" s="109"/>
      <c r="J438" s="109"/>
      <c r="K438" s="19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50"/>
      <c r="C439" s="110"/>
      <c r="D439" s="50"/>
      <c r="E439" s="238"/>
      <c r="F439" s="1"/>
      <c r="G439" s="1"/>
      <c r="H439" s="1"/>
      <c r="I439" s="109"/>
      <c r="J439" s="109"/>
      <c r="K439" s="19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50"/>
      <c r="C440" s="110"/>
      <c r="D440" s="50"/>
      <c r="E440" s="238"/>
      <c r="F440" s="1"/>
      <c r="G440" s="1"/>
      <c r="H440" s="1"/>
      <c r="I440" s="109"/>
      <c r="J440" s="109"/>
      <c r="K440" s="19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50"/>
      <c r="C441" s="110"/>
      <c r="D441" s="50"/>
      <c r="E441" s="238"/>
      <c r="F441" s="1"/>
      <c r="G441" s="1"/>
      <c r="H441" s="1"/>
      <c r="I441" s="109"/>
      <c r="J441" s="109"/>
      <c r="K441" s="19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50"/>
      <c r="C442" s="110"/>
      <c r="D442" s="50"/>
      <c r="E442" s="238"/>
      <c r="F442" s="1"/>
      <c r="G442" s="1"/>
      <c r="H442" s="1"/>
      <c r="I442" s="109"/>
      <c r="J442" s="109"/>
      <c r="K442" s="19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50"/>
      <c r="C443" s="110"/>
      <c r="D443" s="50"/>
      <c r="E443" s="238"/>
      <c r="F443" s="1"/>
      <c r="G443" s="1"/>
      <c r="H443" s="1"/>
      <c r="I443" s="109"/>
      <c r="J443" s="109"/>
      <c r="K443" s="19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50"/>
      <c r="C444" s="110"/>
      <c r="D444" s="50"/>
      <c r="E444" s="238"/>
      <c r="F444" s="1"/>
      <c r="G444" s="1"/>
      <c r="H444" s="1"/>
      <c r="I444" s="109"/>
      <c r="J444" s="109"/>
      <c r="K444" s="19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50"/>
      <c r="C445" s="110"/>
      <c r="D445" s="50"/>
      <c r="E445" s="238"/>
      <c r="F445" s="1"/>
      <c r="G445" s="1"/>
      <c r="H445" s="1"/>
      <c r="I445" s="109"/>
      <c r="J445" s="109"/>
      <c r="K445" s="19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50"/>
      <c r="C446" s="110"/>
      <c r="D446" s="50"/>
      <c r="E446" s="238"/>
      <c r="F446" s="1"/>
      <c r="G446" s="1"/>
      <c r="H446" s="1"/>
      <c r="I446" s="109"/>
      <c r="J446" s="109"/>
      <c r="K446" s="19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50"/>
      <c r="C447" s="110"/>
      <c r="D447" s="50"/>
      <c r="E447" s="238"/>
      <c r="F447" s="1"/>
      <c r="G447" s="1"/>
      <c r="H447" s="1"/>
      <c r="I447" s="109"/>
      <c r="J447" s="109"/>
      <c r="K447" s="19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50"/>
      <c r="C448" s="110"/>
      <c r="D448" s="50"/>
      <c r="E448" s="238"/>
      <c r="F448" s="1"/>
      <c r="G448" s="1"/>
      <c r="H448" s="1"/>
      <c r="I448" s="109"/>
      <c r="J448" s="109"/>
      <c r="K448" s="19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50"/>
      <c r="C449" s="110"/>
      <c r="D449" s="50"/>
      <c r="E449" s="238"/>
      <c r="F449" s="1"/>
      <c r="G449" s="1"/>
      <c r="H449" s="1"/>
      <c r="I449" s="109"/>
      <c r="J449" s="109"/>
      <c r="K449" s="19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50"/>
      <c r="C450" s="110"/>
      <c r="D450" s="50"/>
      <c r="E450" s="238"/>
      <c r="F450" s="1"/>
      <c r="G450" s="1"/>
      <c r="H450" s="1"/>
      <c r="I450" s="109"/>
      <c r="J450" s="109"/>
      <c r="K450" s="19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50"/>
      <c r="C451" s="110"/>
      <c r="D451" s="50"/>
      <c r="E451" s="238"/>
      <c r="F451" s="1"/>
      <c r="G451" s="1"/>
      <c r="H451" s="1"/>
      <c r="I451" s="109"/>
      <c r="J451" s="109"/>
      <c r="K451" s="19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50"/>
      <c r="C452" s="110"/>
      <c r="D452" s="50"/>
      <c r="E452" s="238"/>
      <c r="F452" s="1"/>
      <c r="G452" s="1"/>
      <c r="H452" s="1"/>
      <c r="I452" s="109"/>
      <c r="J452" s="109"/>
      <c r="K452" s="19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50"/>
      <c r="C453" s="110"/>
      <c r="D453" s="50"/>
      <c r="E453" s="238"/>
      <c r="F453" s="1"/>
      <c r="G453" s="1"/>
      <c r="H453" s="1"/>
      <c r="I453" s="109"/>
      <c r="J453" s="109"/>
      <c r="K453" s="19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50"/>
      <c r="C454" s="110"/>
      <c r="D454" s="50"/>
      <c r="E454" s="238"/>
      <c r="F454" s="1"/>
      <c r="G454" s="1"/>
      <c r="H454" s="1"/>
      <c r="I454" s="109"/>
      <c r="J454" s="109"/>
      <c r="K454" s="19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50"/>
      <c r="C455" s="110"/>
      <c r="D455" s="50"/>
      <c r="E455" s="238"/>
      <c r="F455" s="1"/>
      <c r="G455" s="1"/>
      <c r="H455" s="1"/>
      <c r="I455" s="109"/>
      <c r="J455" s="109"/>
      <c r="K455" s="19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50"/>
      <c r="C456" s="110"/>
      <c r="D456" s="50"/>
      <c r="E456" s="238"/>
      <c r="F456" s="1"/>
      <c r="G456" s="1"/>
      <c r="H456" s="1"/>
      <c r="I456" s="109"/>
      <c r="J456" s="109"/>
      <c r="K456" s="19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50"/>
      <c r="C457" s="110"/>
      <c r="D457" s="50"/>
      <c r="E457" s="238"/>
      <c r="F457" s="1"/>
      <c r="G457" s="1"/>
      <c r="H457" s="1"/>
      <c r="I457" s="109"/>
      <c r="J457" s="109"/>
      <c r="K457" s="19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50"/>
      <c r="C458" s="110"/>
      <c r="D458" s="50"/>
      <c r="E458" s="238"/>
      <c r="F458" s="1"/>
      <c r="G458" s="1"/>
      <c r="H458" s="1"/>
      <c r="I458" s="109"/>
      <c r="J458" s="109"/>
      <c r="K458" s="19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50"/>
      <c r="C459" s="110"/>
      <c r="D459" s="50"/>
      <c r="E459" s="238"/>
      <c r="F459" s="1"/>
      <c r="G459" s="1"/>
      <c r="H459" s="1"/>
      <c r="I459" s="109"/>
      <c r="J459" s="109"/>
      <c r="K459" s="19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50"/>
      <c r="C460" s="110"/>
      <c r="D460" s="50"/>
      <c r="E460" s="238"/>
      <c r="F460" s="1"/>
      <c r="G460" s="1"/>
      <c r="H460" s="1"/>
      <c r="I460" s="109"/>
      <c r="J460" s="109"/>
      <c r="K460" s="19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50"/>
      <c r="C461" s="110"/>
      <c r="D461" s="50"/>
      <c r="E461" s="238"/>
      <c r="F461" s="1"/>
      <c r="G461" s="1"/>
      <c r="H461" s="1"/>
      <c r="I461" s="109"/>
      <c r="J461" s="109"/>
      <c r="K461" s="19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50"/>
      <c r="C462" s="110"/>
      <c r="D462" s="50"/>
      <c r="E462" s="238"/>
      <c r="F462" s="1"/>
      <c r="G462" s="1"/>
      <c r="H462" s="1"/>
      <c r="I462" s="109"/>
      <c r="J462" s="109"/>
      <c r="K462" s="19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50"/>
      <c r="C463" s="110"/>
      <c r="D463" s="50"/>
      <c r="E463" s="238"/>
      <c r="F463" s="1"/>
      <c r="G463" s="1"/>
      <c r="H463" s="1"/>
      <c r="I463" s="109"/>
      <c r="J463" s="109"/>
      <c r="K463" s="19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50"/>
      <c r="C464" s="110"/>
      <c r="D464" s="50"/>
      <c r="E464" s="238"/>
      <c r="F464" s="1"/>
      <c r="G464" s="1"/>
      <c r="H464" s="1"/>
      <c r="I464" s="109"/>
      <c r="J464" s="109"/>
      <c r="K464" s="19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50"/>
      <c r="C465" s="110"/>
      <c r="D465" s="50"/>
      <c r="E465" s="238"/>
      <c r="F465" s="1"/>
      <c r="G465" s="1"/>
      <c r="H465" s="1"/>
      <c r="I465" s="109"/>
      <c r="J465" s="109"/>
      <c r="K465" s="19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50"/>
      <c r="C466" s="110"/>
      <c r="D466" s="50"/>
      <c r="E466" s="238"/>
      <c r="F466" s="1"/>
      <c r="G466" s="1"/>
      <c r="H466" s="1"/>
      <c r="I466" s="109"/>
      <c r="J466" s="109"/>
      <c r="K466" s="19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50"/>
      <c r="C467" s="110"/>
      <c r="D467" s="50"/>
      <c r="E467" s="238"/>
      <c r="F467" s="1"/>
      <c r="G467" s="1"/>
      <c r="H467" s="1"/>
      <c r="I467" s="109"/>
      <c r="J467" s="109"/>
      <c r="K467" s="19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50"/>
      <c r="C468" s="110"/>
      <c r="D468" s="50"/>
      <c r="E468" s="238"/>
      <c r="F468" s="1"/>
      <c r="G468" s="1"/>
      <c r="H468" s="1"/>
      <c r="I468" s="109"/>
      <c r="J468" s="109"/>
      <c r="K468" s="19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50"/>
      <c r="C469" s="110"/>
      <c r="D469" s="50"/>
      <c r="E469" s="238"/>
      <c r="F469" s="1"/>
      <c r="G469" s="1"/>
      <c r="H469" s="1"/>
      <c r="I469" s="109"/>
      <c r="J469" s="109"/>
      <c r="K469" s="19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50"/>
      <c r="C470" s="110"/>
      <c r="D470" s="50"/>
      <c r="E470" s="238"/>
      <c r="F470" s="1"/>
      <c r="G470" s="1"/>
      <c r="H470" s="1"/>
      <c r="I470" s="109"/>
      <c r="J470" s="109"/>
      <c r="K470" s="19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50"/>
      <c r="C471" s="110"/>
      <c r="D471" s="50"/>
      <c r="E471" s="238"/>
      <c r="F471" s="1"/>
      <c r="G471" s="1"/>
      <c r="H471" s="1"/>
      <c r="I471" s="109"/>
      <c r="J471" s="109"/>
      <c r="K471" s="19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50"/>
      <c r="C472" s="110"/>
      <c r="D472" s="50"/>
      <c r="E472" s="238"/>
      <c r="F472" s="1"/>
      <c r="G472" s="1"/>
      <c r="H472" s="1"/>
      <c r="I472" s="109"/>
      <c r="J472" s="109"/>
      <c r="K472" s="19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50"/>
      <c r="C473" s="110"/>
      <c r="D473" s="50"/>
      <c r="E473" s="238"/>
      <c r="F473" s="1"/>
      <c r="G473" s="1"/>
      <c r="H473" s="1"/>
      <c r="I473" s="109"/>
      <c r="J473" s="109"/>
      <c r="K473" s="19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50"/>
      <c r="C474" s="110"/>
      <c r="D474" s="50"/>
      <c r="E474" s="238"/>
      <c r="F474" s="1"/>
      <c r="G474" s="1"/>
      <c r="H474" s="1"/>
      <c r="I474" s="109"/>
      <c r="J474" s="109"/>
      <c r="K474" s="19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50"/>
      <c r="C475" s="110"/>
      <c r="D475" s="50"/>
      <c r="E475" s="238"/>
      <c r="F475" s="1"/>
      <c r="G475" s="1"/>
      <c r="H475" s="1"/>
      <c r="I475" s="109"/>
      <c r="J475" s="109"/>
      <c r="K475" s="19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50"/>
      <c r="C476" s="110"/>
      <c r="D476" s="50"/>
      <c r="E476" s="238"/>
      <c r="F476" s="1"/>
      <c r="G476" s="1"/>
      <c r="H476" s="1"/>
      <c r="I476" s="109"/>
      <c r="J476" s="109"/>
      <c r="K476" s="19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50"/>
      <c r="C477" s="110"/>
      <c r="D477" s="50"/>
      <c r="E477" s="238"/>
      <c r="F477" s="1"/>
      <c r="G477" s="1"/>
      <c r="H477" s="1"/>
      <c r="I477" s="109"/>
      <c r="J477" s="109"/>
      <c r="K477" s="19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50"/>
      <c r="C478" s="110"/>
      <c r="D478" s="50"/>
      <c r="E478" s="238"/>
      <c r="F478" s="1"/>
      <c r="G478" s="1"/>
      <c r="H478" s="1"/>
      <c r="I478" s="109"/>
      <c r="J478" s="109"/>
      <c r="K478" s="19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50"/>
      <c r="C479" s="110"/>
      <c r="D479" s="50"/>
      <c r="E479" s="238"/>
      <c r="F479" s="1"/>
      <c r="G479" s="1"/>
      <c r="H479" s="1"/>
      <c r="I479" s="109"/>
      <c r="J479" s="109"/>
      <c r="K479" s="19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50"/>
      <c r="C480" s="110"/>
      <c r="D480" s="50"/>
      <c r="E480" s="238"/>
      <c r="F480" s="1"/>
      <c r="G480" s="1"/>
      <c r="H480" s="1"/>
      <c r="I480" s="109"/>
      <c r="J480" s="109"/>
      <c r="K480" s="19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50"/>
      <c r="C481" s="110"/>
      <c r="D481" s="50"/>
      <c r="E481" s="238"/>
      <c r="F481" s="1"/>
      <c r="G481" s="1"/>
      <c r="H481" s="1"/>
      <c r="I481" s="109"/>
      <c r="J481" s="109"/>
      <c r="K481" s="19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50"/>
      <c r="C482" s="110"/>
      <c r="D482" s="50"/>
      <c r="E482" s="238"/>
      <c r="F482" s="1"/>
      <c r="G482" s="1"/>
      <c r="H482" s="1"/>
      <c r="I482" s="109"/>
      <c r="J482" s="109"/>
      <c r="K482" s="19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50"/>
      <c r="C483" s="110"/>
      <c r="D483" s="50"/>
      <c r="E483" s="238"/>
      <c r="F483" s="1"/>
      <c r="G483" s="1"/>
      <c r="H483" s="1"/>
      <c r="I483" s="109"/>
      <c r="J483" s="109"/>
      <c r="K483" s="19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50"/>
      <c r="C484" s="110"/>
      <c r="D484" s="50"/>
      <c r="E484" s="238"/>
      <c r="F484" s="1"/>
      <c r="G484" s="1"/>
      <c r="H484" s="1"/>
      <c r="I484" s="109"/>
      <c r="J484" s="109"/>
      <c r="K484" s="19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50"/>
      <c r="C485" s="110"/>
      <c r="D485" s="50"/>
      <c r="E485" s="238"/>
      <c r="F485" s="1"/>
      <c r="G485" s="1"/>
      <c r="H485" s="1"/>
      <c r="I485" s="109"/>
      <c r="J485" s="109"/>
      <c r="K485" s="19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50"/>
      <c r="C486" s="110"/>
      <c r="D486" s="50"/>
      <c r="E486" s="238"/>
      <c r="F486" s="1"/>
      <c r="G486" s="1"/>
      <c r="H486" s="1"/>
      <c r="I486" s="109"/>
      <c r="J486" s="109"/>
      <c r="K486" s="19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50"/>
      <c r="C487" s="110"/>
      <c r="D487" s="50"/>
      <c r="E487" s="238"/>
      <c r="F487" s="1"/>
      <c r="G487" s="1"/>
      <c r="H487" s="1"/>
      <c r="I487" s="109"/>
      <c r="J487" s="109"/>
      <c r="K487" s="19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50"/>
      <c r="C488" s="110"/>
      <c r="D488" s="50"/>
      <c r="E488" s="238"/>
      <c r="F488" s="1"/>
      <c r="G488" s="1"/>
      <c r="H488" s="1"/>
      <c r="I488" s="109"/>
      <c r="J488" s="109"/>
      <c r="K488" s="19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50"/>
      <c r="C489" s="110"/>
      <c r="D489" s="50"/>
      <c r="E489" s="238"/>
      <c r="F489" s="1"/>
      <c r="G489" s="1"/>
      <c r="H489" s="1"/>
      <c r="I489" s="109"/>
      <c r="J489" s="109"/>
      <c r="K489" s="19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50"/>
      <c r="C490" s="110"/>
      <c r="D490" s="50"/>
      <c r="E490" s="238"/>
      <c r="F490" s="1"/>
      <c r="G490" s="1"/>
      <c r="H490" s="1"/>
      <c r="I490" s="109"/>
      <c r="J490" s="109"/>
      <c r="K490" s="19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50"/>
      <c r="C491" s="110"/>
      <c r="D491" s="50"/>
      <c r="E491" s="238"/>
      <c r="F491" s="1"/>
      <c r="G491" s="1"/>
      <c r="H491" s="1"/>
      <c r="I491" s="109"/>
      <c r="J491" s="109"/>
      <c r="K491" s="19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50"/>
      <c r="C492" s="110"/>
      <c r="D492" s="50"/>
      <c r="E492" s="238"/>
      <c r="F492" s="1"/>
      <c r="G492" s="1"/>
      <c r="H492" s="1"/>
      <c r="I492" s="109"/>
      <c r="J492" s="109"/>
      <c r="K492" s="19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50"/>
      <c r="C493" s="110"/>
      <c r="D493" s="50"/>
      <c r="E493" s="238"/>
      <c r="F493" s="1"/>
      <c r="G493" s="1"/>
      <c r="H493" s="1"/>
      <c r="I493" s="109"/>
      <c r="J493" s="109"/>
      <c r="K493" s="19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50"/>
      <c r="C494" s="110"/>
      <c r="D494" s="50"/>
      <c r="E494" s="238"/>
      <c r="F494" s="1"/>
      <c r="G494" s="1"/>
      <c r="H494" s="1"/>
      <c r="I494" s="109"/>
      <c r="J494" s="109"/>
      <c r="K494" s="19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50"/>
      <c r="C495" s="110"/>
      <c r="D495" s="50"/>
      <c r="E495" s="238"/>
      <c r="F495" s="1"/>
      <c r="G495" s="1"/>
      <c r="H495" s="1"/>
      <c r="I495" s="109"/>
      <c r="J495" s="109"/>
      <c r="K495" s="19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50"/>
      <c r="C496" s="110"/>
      <c r="D496" s="50"/>
      <c r="E496" s="238"/>
      <c r="F496" s="1"/>
      <c r="G496" s="1"/>
      <c r="H496" s="1"/>
      <c r="I496" s="109"/>
      <c r="J496" s="109"/>
      <c r="K496" s="19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50"/>
      <c r="C497" s="110"/>
      <c r="D497" s="50"/>
      <c r="E497" s="238"/>
      <c r="F497" s="1"/>
      <c r="G497" s="1"/>
      <c r="H497" s="1"/>
      <c r="I497" s="109"/>
      <c r="J497" s="109"/>
      <c r="K497" s="19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50"/>
      <c r="C498" s="110"/>
      <c r="D498" s="50"/>
      <c r="E498" s="238"/>
      <c r="F498" s="1"/>
      <c r="G498" s="1"/>
      <c r="H498" s="1"/>
      <c r="I498" s="109"/>
      <c r="J498" s="109"/>
      <c r="K498" s="19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50"/>
      <c r="C499" s="110"/>
      <c r="D499" s="50"/>
      <c r="E499" s="238"/>
      <c r="F499" s="1"/>
      <c r="G499" s="1"/>
      <c r="H499" s="1"/>
      <c r="I499" s="109"/>
      <c r="J499" s="109"/>
      <c r="K499" s="19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50"/>
      <c r="C500" s="110"/>
      <c r="D500" s="50"/>
      <c r="E500" s="238"/>
      <c r="F500" s="1"/>
      <c r="G500" s="1"/>
      <c r="H500" s="1"/>
      <c r="I500" s="109"/>
      <c r="J500" s="109"/>
      <c r="K500" s="19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50"/>
      <c r="C501" s="110"/>
      <c r="D501" s="50"/>
      <c r="E501" s="238"/>
      <c r="F501" s="1"/>
      <c r="G501" s="1"/>
      <c r="H501" s="1"/>
      <c r="I501" s="109"/>
      <c r="J501" s="109"/>
      <c r="K501" s="19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50"/>
      <c r="C502" s="110"/>
      <c r="D502" s="50"/>
      <c r="E502" s="238"/>
      <c r="F502" s="1"/>
      <c r="G502" s="1"/>
      <c r="H502" s="1"/>
      <c r="I502" s="109"/>
      <c r="J502" s="109"/>
      <c r="K502" s="19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50"/>
      <c r="C503" s="110"/>
      <c r="D503" s="50"/>
      <c r="E503" s="238"/>
      <c r="F503" s="1"/>
      <c r="G503" s="1"/>
      <c r="H503" s="1"/>
      <c r="I503" s="109"/>
      <c r="J503" s="109"/>
      <c r="K503" s="19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50"/>
      <c r="C504" s="110"/>
      <c r="D504" s="50"/>
      <c r="E504" s="238"/>
      <c r="F504" s="1"/>
      <c r="G504" s="1"/>
      <c r="H504" s="1"/>
      <c r="I504" s="109"/>
      <c r="J504" s="109"/>
      <c r="K504" s="19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50"/>
      <c r="C505" s="110"/>
      <c r="D505" s="50"/>
      <c r="E505" s="238"/>
      <c r="F505" s="1"/>
      <c r="G505" s="1"/>
      <c r="H505" s="1"/>
      <c r="I505" s="109"/>
      <c r="J505" s="109"/>
      <c r="K505" s="19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50"/>
      <c r="C506" s="110"/>
      <c r="D506" s="50"/>
      <c r="E506" s="238"/>
      <c r="F506" s="1"/>
      <c r="G506" s="1"/>
      <c r="H506" s="1"/>
      <c r="I506" s="109"/>
      <c r="J506" s="109"/>
      <c r="K506" s="19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50"/>
      <c r="C507" s="110"/>
      <c r="D507" s="50"/>
      <c r="E507" s="238"/>
      <c r="F507" s="1"/>
      <c r="G507" s="1"/>
      <c r="H507" s="1"/>
      <c r="I507" s="109"/>
      <c r="J507" s="109"/>
      <c r="K507" s="19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50"/>
      <c r="C508" s="110"/>
      <c r="D508" s="50"/>
      <c r="E508" s="238"/>
      <c r="F508" s="1"/>
      <c r="G508" s="1"/>
      <c r="H508" s="1"/>
      <c r="I508" s="109"/>
      <c r="J508" s="109"/>
      <c r="K508" s="19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50"/>
      <c r="C509" s="110"/>
      <c r="D509" s="50"/>
      <c r="E509" s="238"/>
      <c r="F509" s="1"/>
      <c r="G509" s="1"/>
      <c r="H509" s="1"/>
      <c r="I509" s="109"/>
      <c r="J509" s="109"/>
      <c r="K509" s="19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50"/>
      <c r="C510" s="110"/>
      <c r="D510" s="50"/>
      <c r="E510" s="238"/>
      <c r="F510" s="1"/>
      <c r="G510" s="1"/>
      <c r="H510" s="1"/>
      <c r="I510" s="109"/>
      <c r="J510" s="109"/>
      <c r="K510" s="19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50"/>
      <c r="C511" s="110"/>
      <c r="D511" s="50"/>
      <c r="E511" s="238"/>
      <c r="F511" s="1"/>
      <c r="G511" s="1"/>
      <c r="H511" s="1"/>
      <c r="I511" s="109"/>
      <c r="J511" s="109"/>
      <c r="K511" s="19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50"/>
      <c r="C512" s="110"/>
      <c r="D512" s="50"/>
      <c r="E512" s="238"/>
      <c r="F512" s="1"/>
      <c r="G512" s="1"/>
      <c r="H512" s="1"/>
      <c r="I512" s="109"/>
      <c r="J512" s="109"/>
      <c r="K512" s="19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50"/>
      <c r="C513" s="110"/>
      <c r="D513" s="50"/>
      <c r="E513" s="238"/>
      <c r="F513" s="1"/>
      <c r="G513" s="1"/>
      <c r="H513" s="1"/>
      <c r="I513" s="109"/>
      <c r="J513" s="109"/>
      <c r="K513" s="19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50"/>
      <c r="C514" s="110"/>
      <c r="D514" s="50"/>
      <c r="E514" s="238"/>
      <c r="F514" s="1"/>
      <c r="G514" s="1"/>
      <c r="H514" s="1"/>
      <c r="I514" s="109"/>
      <c r="J514" s="109"/>
      <c r="K514" s="19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50"/>
      <c r="C515" s="110"/>
      <c r="D515" s="50"/>
      <c r="E515" s="238"/>
      <c r="F515" s="1"/>
      <c r="G515" s="1"/>
      <c r="H515" s="1"/>
      <c r="I515" s="109"/>
      <c r="J515" s="109"/>
      <c r="K515" s="19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50"/>
      <c r="C516" s="110"/>
      <c r="D516" s="50"/>
      <c r="E516" s="238"/>
      <c r="F516" s="1"/>
      <c r="G516" s="1"/>
      <c r="H516" s="1"/>
      <c r="I516" s="109"/>
      <c r="J516" s="109"/>
      <c r="K516" s="19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50"/>
      <c r="C517" s="110"/>
      <c r="D517" s="50"/>
      <c r="E517" s="238"/>
      <c r="F517" s="1"/>
      <c r="G517" s="1"/>
      <c r="H517" s="1"/>
      <c r="I517" s="109"/>
      <c r="J517" s="109"/>
      <c r="K517" s="19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50"/>
      <c r="C518" s="110"/>
      <c r="D518" s="50"/>
      <c r="E518" s="238"/>
      <c r="F518" s="1"/>
      <c r="G518" s="1"/>
      <c r="H518" s="1"/>
      <c r="I518" s="109"/>
      <c r="J518" s="109"/>
      <c r="K518" s="19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50"/>
      <c r="C519" s="110"/>
      <c r="D519" s="50"/>
      <c r="E519" s="238"/>
      <c r="F519" s="1"/>
      <c r="G519" s="1"/>
      <c r="H519" s="1"/>
      <c r="I519" s="109"/>
      <c r="J519" s="109"/>
      <c r="K519" s="19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50"/>
      <c r="C520" s="110"/>
      <c r="D520" s="50"/>
      <c r="E520" s="238"/>
      <c r="F520" s="1"/>
      <c r="G520" s="1"/>
      <c r="H520" s="1"/>
      <c r="I520" s="109"/>
      <c r="J520" s="109"/>
      <c r="K520" s="19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50"/>
      <c r="C521" s="110"/>
      <c r="D521" s="50"/>
      <c r="E521" s="238"/>
      <c r="F521" s="1"/>
      <c r="G521" s="1"/>
      <c r="H521" s="1"/>
      <c r="I521" s="109"/>
      <c r="J521" s="109"/>
      <c r="K521" s="19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50"/>
      <c r="C522" s="110"/>
      <c r="D522" s="50"/>
      <c r="E522" s="238"/>
      <c r="F522" s="1"/>
      <c r="G522" s="1"/>
      <c r="H522" s="1"/>
      <c r="I522" s="109"/>
      <c r="J522" s="109"/>
      <c r="K522" s="19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50"/>
      <c r="C523" s="110"/>
      <c r="D523" s="50"/>
      <c r="E523" s="238"/>
      <c r="F523" s="1"/>
      <c r="G523" s="1"/>
      <c r="H523" s="1"/>
      <c r="I523" s="109"/>
      <c r="J523" s="109"/>
      <c r="K523" s="19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50"/>
      <c r="C524" s="110"/>
      <c r="D524" s="50"/>
      <c r="E524" s="238"/>
      <c r="F524" s="1"/>
      <c r="G524" s="1"/>
      <c r="H524" s="1"/>
      <c r="I524" s="109"/>
      <c r="J524" s="109"/>
      <c r="K524" s="19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50"/>
      <c r="C525" s="110"/>
      <c r="D525" s="50"/>
      <c r="E525" s="238"/>
      <c r="F525" s="1"/>
      <c r="G525" s="1"/>
      <c r="H525" s="1"/>
      <c r="I525" s="109"/>
      <c r="J525" s="109"/>
      <c r="K525" s="19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50"/>
      <c r="C526" s="110"/>
      <c r="D526" s="50"/>
      <c r="E526" s="238"/>
      <c r="F526" s="1"/>
      <c r="G526" s="1"/>
      <c r="H526" s="1"/>
      <c r="I526" s="109"/>
      <c r="J526" s="109"/>
      <c r="K526" s="19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50"/>
      <c r="C527" s="110"/>
      <c r="D527" s="50"/>
      <c r="E527" s="238"/>
      <c r="F527" s="1"/>
      <c r="G527" s="1"/>
      <c r="H527" s="1"/>
      <c r="I527" s="109"/>
      <c r="J527" s="109"/>
      <c r="K527" s="19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50"/>
      <c r="C528" s="110"/>
      <c r="D528" s="50"/>
      <c r="E528" s="238"/>
      <c r="F528" s="1"/>
      <c r="G528" s="1"/>
      <c r="H528" s="1"/>
      <c r="I528" s="109"/>
      <c r="J528" s="109"/>
      <c r="K528" s="19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50"/>
      <c r="C529" s="110"/>
      <c r="D529" s="50"/>
      <c r="E529" s="238"/>
      <c r="F529" s="1"/>
      <c r="G529" s="1"/>
      <c r="H529" s="1"/>
      <c r="I529" s="109"/>
      <c r="J529" s="109"/>
      <c r="K529" s="19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50"/>
      <c r="C530" s="110"/>
      <c r="D530" s="50"/>
      <c r="E530" s="238"/>
      <c r="F530" s="1"/>
      <c r="G530" s="1"/>
      <c r="H530" s="1"/>
      <c r="I530" s="109"/>
      <c r="J530" s="109"/>
      <c r="K530" s="19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50"/>
      <c r="C531" s="110"/>
      <c r="D531" s="50"/>
      <c r="E531" s="238"/>
      <c r="F531" s="1"/>
      <c r="G531" s="1"/>
      <c r="H531" s="1"/>
      <c r="I531" s="109"/>
      <c r="J531" s="109"/>
      <c r="K531" s="19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50"/>
      <c r="C532" s="110"/>
      <c r="D532" s="50"/>
      <c r="E532" s="238"/>
      <c r="F532" s="1"/>
      <c r="G532" s="1"/>
      <c r="H532" s="1"/>
      <c r="I532" s="109"/>
      <c r="J532" s="109"/>
      <c r="K532" s="19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50"/>
      <c r="C533" s="110"/>
      <c r="D533" s="50"/>
      <c r="E533" s="238"/>
      <c r="F533" s="1"/>
      <c r="G533" s="1"/>
      <c r="H533" s="1"/>
      <c r="I533" s="109"/>
      <c r="J533" s="109"/>
      <c r="K533" s="19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50"/>
      <c r="C534" s="110"/>
      <c r="D534" s="50"/>
      <c r="E534" s="238"/>
      <c r="F534" s="1"/>
      <c r="G534" s="1"/>
      <c r="H534" s="1"/>
      <c r="I534" s="109"/>
      <c r="J534" s="109"/>
      <c r="K534" s="19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50"/>
      <c r="C535" s="110"/>
      <c r="D535" s="50"/>
      <c r="E535" s="238"/>
      <c r="F535" s="1"/>
      <c r="G535" s="1"/>
      <c r="H535" s="1"/>
      <c r="I535" s="109"/>
      <c r="J535" s="109"/>
      <c r="K535" s="19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50"/>
      <c r="C536" s="110"/>
      <c r="D536" s="50"/>
      <c r="E536" s="238"/>
      <c r="F536" s="1"/>
      <c r="G536" s="1"/>
      <c r="H536" s="1"/>
      <c r="I536" s="109"/>
      <c r="J536" s="109"/>
      <c r="K536" s="19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50"/>
      <c r="C537" s="110"/>
      <c r="D537" s="50"/>
      <c r="E537" s="238"/>
      <c r="F537" s="1"/>
      <c r="G537" s="1"/>
      <c r="H537" s="1"/>
      <c r="I537" s="109"/>
      <c r="J537" s="109"/>
      <c r="K537" s="19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50"/>
      <c r="C538" s="110"/>
      <c r="D538" s="50"/>
      <c r="E538" s="238"/>
      <c r="F538" s="1"/>
      <c r="G538" s="1"/>
      <c r="H538" s="1"/>
      <c r="I538" s="109"/>
      <c r="J538" s="109"/>
      <c r="K538" s="19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50"/>
      <c r="C539" s="110"/>
      <c r="D539" s="50"/>
      <c r="E539" s="238"/>
      <c r="F539" s="1"/>
      <c r="G539" s="1"/>
      <c r="H539" s="1"/>
      <c r="I539" s="109"/>
      <c r="J539" s="109"/>
      <c r="K539" s="19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50"/>
      <c r="C540" s="110"/>
      <c r="D540" s="50"/>
      <c r="E540" s="238"/>
      <c r="F540" s="1"/>
      <c r="G540" s="1"/>
      <c r="H540" s="1"/>
      <c r="I540" s="109"/>
      <c r="J540" s="109"/>
      <c r="K540" s="19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50"/>
      <c r="C541" s="110"/>
      <c r="D541" s="50"/>
      <c r="E541" s="238"/>
      <c r="F541" s="1"/>
      <c r="G541" s="1"/>
      <c r="H541" s="1"/>
      <c r="I541" s="109"/>
      <c r="J541" s="109"/>
      <c r="K541" s="19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50"/>
      <c r="C542" s="110"/>
      <c r="D542" s="50"/>
      <c r="E542" s="238"/>
      <c r="F542" s="1"/>
      <c r="G542" s="1"/>
      <c r="H542" s="1"/>
      <c r="I542" s="109"/>
      <c r="J542" s="109"/>
      <c r="K542" s="19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50"/>
      <c r="C543" s="110"/>
      <c r="D543" s="50"/>
      <c r="E543" s="238"/>
      <c r="F543" s="1"/>
      <c r="G543" s="1"/>
      <c r="H543" s="1"/>
      <c r="I543" s="109"/>
      <c r="J543" s="109"/>
      <c r="K543" s="19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50"/>
      <c r="C544" s="110"/>
      <c r="D544" s="50"/>
      <c r="E544" s="238"/>
      <c r="F544" s="1"/>
      <c r="G544" s="1"/>
      <c r="H544" s="1"/>
      <c r="I544" s="109"/>
      <c r="J544" s="109"/>
      <c r="K544" s="19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50"/>
      <c r="C545" s="110"/>
      <c r="D545" s="50"/>
      <c r="E545" s="238"/>
      <c r="F545" s="1"/>
      <c r="G545" s="1"/>
      <c r="H545" s="1"/>
      <c r="I545" s="109"/>
      <c r="J545" s="109"/>
      <c r="K545" s="19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50"/>
      <c r="C546" s="110"/>
      <c r="D546" s="50"/>
      <c r="E546" s="238"/>
      <c r="F546" s="1"/>
      <c r="G546" s="1"/>
      <c r="H546" s="1"/>
      <c r="I546" s="109"/>
      <c r="J546" s="109"/>
      <c r="K546" s="19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50"/>
      <c r="C547" s="110"/>
      <c r="D547" s="50"/>
      <c r="E547" s="238"/>
      <c r="F547" s="1"/>
      <c r="G547" s="1"/>
      <c r="H547" s="1"/>
      <c r="I547" s="109"/>
      <c r="J547" s="109"/>
      <c r="K547" s="19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50"/>
      <c r="C548" s="110"/>
      <c r="D548" s="50"/>
      <c r="E548" s="238"/>
      <c r="F548" s="1"/>
      <c r="G548" s="1"/>
      <c r="H548" s="1"/>
      <c r="I548" s="109"/>
      <c r="J548" s="109"/>
      <c r="K548" s="19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50"/>
      <c r="C549" s="110"/>
      <c r="D549" s="50"/>
      <c r="E549" s="238"/>
      <c r="F549" s="1"/>
      <c r="G549" s="1"/>
      <c r="H549" s="1"/>
      <c r="I549" s="109"/>
      <c r="J549" s="109"/>
      <c r="K549" s="19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50"/>
      <c r="C550" s="110"/>
      <c r="D550" s="50"/>
      <c r="E550" s="238"/>
      <c r="F550" s="1"/>
      <c r="G550" s="1"/>
      <c r="H550" s="1"/>
      <c r="I550" s="109"/>
      <c r="J550" s="109"/>
      <c r="K550" s="19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50"/>
      <c r="C551" s="110"/>
      <c r="D551" s="50"/>
      <c r="E551" s="238"/>
      <c r="F551" s="1"/>
      <c r="G551" s="1"/>
      <c r="H551" s="1"/>
      <c r="I551" s="109"/>
      <c r="J551" s="109"/>
      <c r="K551" s="19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50"/>
      <c r="C552" s="110"/>
      <c r="D552" s="50"/>
      <c r="E552" s="238"/>
      <c r="F552" s="1"/>
      <c r="G552" s="1"/>
      <c r="H552" s="1"/>
      <c r="I552" s="109"/>
      <c r="J552" s="109"/>
      <c r="K552" s="19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50"/>
      <c r="C553" s="110"/>
      <c r="D553" s="50"/>
      <c r="E553" s="238"/>
      <c r="F553" s="1"/>
      <c r="G553" s="1"/>
      <c r="H553" s="1"/>
      <c r="I553" s="109"/>
      <c r="J553" s="109"/>
      <c r="K553" s="19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50"/>
      <c r="C554" s="110"/>
      <c r="D554" s="50"/>
      <c r="E554" s="238"/>
      <c r="F554" s="1"/>
      <c r="G554" s="1"/>
      <c r="H554" s="1"/>
      <c r="I554" s="109"/>
      <c r="J554" s="109"/>
      <c r="K554" s="19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50"/>
      <c r="C555" s="110"/>
      <c r="D555" s="50"/>
      <c r="E555" s="238"/>
      <c r="F555" s="1"/>
      <c r="G555" s="1"/>
      <c r="H555" s="1"/>
      <c r="I555" s="109"/>
      <c r="J555" s="109"/>
      <c r="K555" s="19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50"/>
      <c r="C556" s="110"/>
      <c r="D556" s="50"/>
      <c r="E556" s="238"/>
      <c r="F556" s="1"/>
      <c r="G556" s="1"/>
      <c r="H556" s="1"/>
      <c r="I556" s="109"/>
      <c r="J556" s="109"/>
      <c r="K556" s="19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50"/>
      <c r="C557" s="110"/>
      <c r="D557" s="50"/>
      <c r="E557" s="238"/>
      <c r="F557" s="1"/>
      <c r="G557" s="1"/>
      <c r="H557" s="1"/>
      <c r="I557" s="109"/>
      <c r="J557" s="109"/>
      <c r="K557" s="19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50"/>
      <c r="C558" s="110"/>
      <c r="D558" s="50"/>
      <c r="E558" s="238"/>
      <c r="F558" s="1"/>
      <c r="G558" s="1"/>
      <c r="H558" s="1"/>
      <c r="I558" s="109"/>
      <c r="J558" s="109"/>
      <c r="K558" s="19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50"/>
      <c r="C559" s="110"/>
      <c r="D559" s="50"/>
      <c r="E559" s="238"/>
      <c r="F559" s="1"/>
      <c r="G559" s="1"/>
      <c r="H559" s="1"/>
      <c r="I559" s="109"/>
      <c r="J559" s="109"/>
      <c r="K559" s="19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50"/>
      <c r="C560" s="110"/>
      <c r="D560" s="50"/>
      <c r="E560" s="238"/>
      <c r="F560" s="1"/>
      <c r="G560" s="1"/>
      <c r="H560" s="1"/>
      <c r="I560" s="109"/>
      <c r="J560" s="109"/>
      <c r="K560" s="19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50"/>
      <c r="C561" s="110"/>
      <c r="D561" s="50"/>
      <c r="E561" s="238"/>
      <c r="F561" s="1"/>
      <c r="G561" s="1"/>
      <c r="H561" s="1"/>
      <c r="I561" s="109"/>
      <c r="J561" s="109"/>
      <c r="K561" s="19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50"/>
      <c r="C562" s="110"/>
      <c r="D562" s="50"/>
      <c r="E562" s="238"/>
      <c r="F562" s="1"/>
      <c r="G562" s="1"/>
      <c r="H562" s="1"/>
      <c r="I562" s="109"/>
      <c r="J562" s="109"/>
      <c r="K562" s="19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50"/>
      <c r="C563" s="110"/>
      <c r="D563" s="50"/>
      <c r="E563" s="238"/>
      <c r="F563" s="1"/>
      <c r="G563" s="1"/>
      <c r="H563" s="1"/>
      <c r="I563" s="109"/>
      <c r="J563" s="109"/>
      <c r="K563" s="19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50"/>
      <c r="C564" s="110"/>
      <c r="D564" s="50"/>
      <c r="E564" s="238"/>
      <c r="F564" s="1"/>
      <c r="G564" s="1"/>
      <c r="H564" s="1"/>
      <c r="I564" s="109"/>
      <c r="J564" s="109"/>
      <c r="K564" s="19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50"/>
      <c r="C565" s="110"/>
      <c r="D565" s="50"/>
      <c r="E565" s="238"/>
      <c r="F565" s="1"/>
      <c r="G565" s="1"/>
      <c r="H565" s="1"/>
      <c r="I565" s="109"/>
      <c r="J565" s="109"/>
      <c r="K565" s="19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50"/>
      <c r="C566" s="110"/>
      <c r="D566" s="50"/>
      <c r="E566" s="238"/>
      <c r="F566" s="1"/>
      <c r="G566" s="1"/>
      <c r="H566" s="1"/>
      <c r="I566" s="109"/>
      <c r="J566" s="109"/>
      <c r="K566" s="19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50"/>
      <c r="C567" s="110"/>
      <c r="D567" s="50"/>
      <c r="E567" s="238"/>
      <c r="F567" s="1"/>
      <c r="G567" s="1"/>
      <c r="H567" s="1"/>
      <c r="I567" s="109"/>
      <c r="J567" s="109"/>
      <c r="K567" s="19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50"/>
      <c r="C568" s="110"/>
      <c r="D568" s="50"/>
      <c r="E568" s="238"/>
      <c r="F568" s="1"/>
      <c r="G568" s="1"/>
      <c r="H568" s="1"/>
      <c r="I568" s="109"/>
      <c r="J568" s="109"/>
      <c r="K568" s="19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50"/>
      <c r="C569" s="110"/>
      <c r="D569" s="50"/>
      <c r="E569" s="238"/>
      <c r="F569" s="1"/>
      <c r="G569" s="1"/>
      <c r="H569" s="1"/>
      <c r="I569" s="109"/>
      <c r="J569" s="109"/>
      <c r="K569" s="19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50"/>
      <c r="C570" s="110"/>
      <c r="D570" s="50"/>
      <c r="E570" s="238"/>
      <c r="F570" s="1"/>
      <c r="G570" s="1"/>
      <c r="H570" s="1"/>
      <c r="I570" s="109"/>
      <c r="J570" s="109"/>
      <c r="K570" s="19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50"/>
      <c r="C571" s="110"/>
      <c r="D571" s="50"/>
      <c r="E571" s="238"/>
      <c r="F571" s="1"/>
      <c r="G571" s="1"/>
      <c r="H571" s="1"/>
      <c r="I571" s="109"/>
      <c r="J571" s="109"/>
      <c r="K571" s="19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50"/>
      <c r="C572" s="110"/>
      <c r="D572" s="50"/>
      <c r="E572" s="238"/>
      <c r="F572" s="1"/>
      <c r="G572" s="1"/>
      <c r="H572" s="1"/>
      <c r="I572" s="109"/>
      <c r="J572" s="109"/>
      <c r="K572" s="19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50"/>
      <c r="C573" s="110"/>
      <c r="D573" s="50"/>
      <c r="E573" s="238"/>
      <c r="F573" s="1"/>
      <c r="G573" s="1"/>
      <c r="H573" s="1"/>
      <c r="I573" s="109"/>
      <c r="J573" s="109"/>
      <c r="K573" s="19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50"/>
      <c r="C574" s="110"/>
      <c r="D574" s="50"/>
      <c r="E574" s="238"/>
      <c r="F574" s="1"/>
      <c r="G574" s="1"/>
      <c r="H574" s="1"/>
      <c r="I574" s="109"/>
      <c r="J574" s="109"/>
      <c r="K574" s="19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50"/>
      <c r="C575" s="110"/>
      <c r="D575" s="50"/>
      <c r="E575" s="238"/>
      <c r="F575" s="1"/>
      <c r="G575" s="1"/>
      <c r="H575" s="1"/>
      <c r="I575" s="109"/>
      <c r="J575" s="109"/>
      <c r="K575" s="19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50"/>
      <c r="C576" s="110"/>
      <c r="D576" s="50"/>
      <c r="E576" s="238"/>
      <c r="F576" s="1"/>
      <c r="G576" s="1"/>
      <c r="H576" s="1"/>
      <c r="I576" s="109"/>
      <c r="J576" s="109"/>
      <c r="K576" s="19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50"/>
      <c r="C577" s="110"/>
      <c r="D577" s="50"/>
      <c r="E577" s="238"/>
      <c r="F577" s="1"/>
      <c r="G577" s="1"/>
      <c r="H577" s="1"/>
      <c r="I577" s="109"/>
      <c r="J577" s="109"/>
      <c r="K577" s="19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50"/>
      <c r="C578" s="110"/>
      <c r="D578" s="50"/>
      <c r="E578" s="238"/>
      <c r="F578" s="1"/>
      <c r="G578" s="1"/>
      <c r="H578" s="1"/>
      <c r="I578" s="109"/>
      <c r="J578" s="109"/>
      <c r="K578" s="19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50"/>
      <c r="C579" s="110"/>
      <c r="D579" s="50"/>
      <c r="E579" s="238"/>
      <c r="F579" s="1"/>
      <c r="G579" s="1"/>
      <c r="H579" s="1"/>
      <c r="I579" s="109"/>
      <c r="J579" s="109"/>
      <c r="K579" s="19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50"/>
      <c r="C580" s="110"/>
      <c r="D580" s="50"/>
      <c r="E580" s="238"/>
      <c r="F580" s="1"/>
      <c r="G580" s="1"/>
      <c r="H580" s="1"/>
      <c r="I580" s="109"/>
      <c r="J580" s="109"/>
      <c r="K580" s="19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50"/>
      <c r="C581" s="110"/>
      <c r="D581" s="50"/>
      <c r="E581" s="238"/>
      <c r="F581" s="1"/>
      <c r="G581" s="1"/>
      <c r="H581" s="1"/>
      <c r="I581" s="109"/>
      <c r="J581" s="109"/>
      <c r="K581" s="19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50"/>
      <c r="C582" s="110"/>
      <c r="D582" s="50"/>
      <c r="E582" s="238"/>
      <c r="F582" s="1"/>
      <c r="G582" s="1"/>
      <c r="H582" s="1"/>
      <c r="I582" s="109"/>
      <c r="J582" s="109"/>
      <c r="K582" s="19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50"/>
      <c r="C583" s="110"/>
      <c r="D583" s="50"/>
      <c r="E583" s="238"/>
      <c r="F583" s="1"/>
      <c r="G583" s="1"/>
      <c r="H583" s="1"/>
      <c r="I583" s="109"/>
      <c r="J583" s="109"/>
      <c r="K583" s="19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50"/>
      <c r="C584" s="110"/>
      <c r="D584" s="50"/>
      <c r="E584" s="238"/>
      <c r="F584" s="1"/>
      <c r="G584" s="1"/>
      <c r="H584" s="1"/>
      <c r="I584" s="109"/>
      <c r="J584" s="109"/>
      <c r="K584" s="19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50"/>
      <c r="C585" s="110"/>
      <c r="D585" s="50"/>
      <c r="E585" s="238"/>
      <c r="F585" s="1"/>
      <c r="G585" s="1"/>
      <c r="H585" s="1"/>
      <c r="I585" s="109"/>
      <c r="J585" s="109"/>
      <c r="K585" s="19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50"/>
      <c r="C586" s="110"/>
      <c r="D586" s="50"/>
      <c r="E586" s="238"/>
      <c r="F586" s="1"/>
      <c r="G586" s="1"/>
      <c r="H586" s="1"/>
      <c r="I586" s="109"/>
      <c r="J586" s="109"/>
      <c r="K586" s="19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50"/>
      <c r="C587" s="110"/>
      <c r="D587" s="50"/>
      <c r="E587" s="238"/>
      <c r="F587" s="1"/>
      <c r="G587" s="1"/>
      <c r="H587" s="1"/>
      <c r="I587" s="109"/>
      <c r="J587" s="109"/>
      <c r="K587" s="19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50"/>
      <c r="C588" s="110"/>
      <c r="D588" s="50"/>
      <c r="E588" s="238"/>
      <c r="F588" s="1"/>
      <c r="G588" s="1"/>
      <c r="H588" s="1"/>
      <c r="I588" s="109"/>
      <c r="J588" s="109"/>
      <c r="K588" s="19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50"/>
      <c r="C589" s="110"/>
      <c r="D589" s="50"/>
      <c r="E589" s="238"/>
      <c r="F589" s="1"/>
      <c r="G589" s="1"/>
      <c r="H589" s="1"/>
      <c r="I589" s="109"/>
      <c r="J589" s="109"/>
      <c r="K589" s="19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50"/>
      <c r="C590" s="110"/>
      <c r="D590" s="50"/>
      <c r="E590" s="238"/>
      <c r="F590" s="1"/>
      <c r="G590" s="1"/>
      <c r="H590" s="1"/>
      <c r="I590" s="109"/>
      <c r="J590" s="109"/>
      <c r="K590" s="19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50"/>
      <c r="C591" s="110"/>
      <c r="D591" s="50"/>
      <c r="E591" s="238"/>
      <c r="F591" s="1"/>
      <c r="G591" s="1"/>
      <c r="H591" s="1"/>
      <c r="I591" s="109"/>
      <c r="J591" s="109"/>
      <c r="K591" s="19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50"/>
      <c r="C592" s="110"/>
      <c r="D592" s="50"/>
      <c r="E592" s="238"/>
      <c r="F592" s="1"/>
      <c r="G592" s="1"/>
      <c r="H592" s="1"/>
      <c r="I592" s="109"/>
      <c r="J592" s="109"/>
      <c r="K592" s="19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50"/>
      <c r="C593" s="110"/>
      <c r="D593" s="50"/>
      <c r="E593" s="238"/>
      <c r="F593" s="1"/>
      <c r="G593" s="1"/>
      <c r="H593" s="1"/>
      <c r="I593" s="109"/>
      <c r="J593" s="109"/>
      <c r="K593" s="19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50"/>
      <c r="C594" s="110"/>
      <c r="D594" s="50"/>
      <c r="E594" s="238"/>
      <c r="F594" s="1"/>
      <c r="G594" s="1"/>
      <c r="H594" s="1"/>
      <c r="I594" s="109"/>
      <c r="J594" s="109"/>
      <c r="K594" s="19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50"/>
      <c r="C595" s="110"/>
      <c r="D595" s="50"/>
      <c r="E595" s="238"/>
      <c r="F595" s="1"/>
      <c r="G595" s="1"/>
      <c r="H595" s="1"/>
      <c r="I595" s="109"/>
      <c r="J595" s="109"/>
      <c r="K595" s="19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50"/>
      <c r="C596" s="110"/>
      <c r="D596" s="50"/>
      <c r="E596" s="238"/>
      <c r="F596" s="1"/>
      <c r="G596" s="1"/>
      <c r="H596" s="1"/>
      <c r="I596" s="109"/>
      <c r="J596" s="109"/>
      <c r="K596" s="19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50"/>
      <c r="C597" s="110"/>
      <c r="D597" s="50"/>
      <c r="E597" s="238"/>
      <c r="F597" s="1"/>
      <c r="G597" s="1"/>
      <c r="H597" s="1"/>
      <c r="I597" s="109"/>
      <c r="J597" s="109"/>
      <c r="K597" s="19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50"/>
      <c r="C598" s="110"/>
      <c r="D598" s="50"/>
      <c r="E598" s="238"/>
      <c r="F598" s="1"/>
      <c r="G598" s="1"/>
      <c r="H598" s="1"/>
      <c r="I598" s="109"/>
      <c r="J598" s="109"/>
      <c r="K598" s="19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50"/>
      <c r="C599" s="110"/>
      <c r="D599" s="50"/>
      <c r="E599" s="238"/>
      <c r="F599" s="1"/>
      <c r="G599" s="1"/>
      <c r="H599" s="1"/>
      <c r="I599" s="109"/>
      <c r="J599" s="109"/>
      <c r="K599" s="19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50"/>
      <c r="C600" s="110"/>
      <c r="D600" s="50"/>
      <c r="E600" s="238"/>
      <c r="F600" s="1"/>
      <c r="G600" s="1"/>
      <c r="H600" s="1"/>
      <c r="I600" s="109"/>
      <c r="J600" s="109"/>
      <c r="K600" s="19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50"/>
      <c r="C601" s="110"/>
      <c r="D601" s="50"/>
      <c r="E601" s="238"/>
      <c r="F601" s="1"/>
      <c r="G601" s="1"/>
      <c r="H601" s="1"/>
      <c r="I601" s="109"/>
      <c r="J601" s="109"/>
      <c r="K601" s="19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50"/>
      <c r="C602" s="110"/>
      <c r="D602" s="50"/>
      <c r="E602" s="238"/>
      <c r="F602" s="1"/>
      <c r="G602" s="1"/>
      <c r="H602" s="1"/>
      <c r="I602" s="109"/>
      <c r="J602" s="109"/>
      <c r="K602" s="19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50"/>
      <c r="C603" s="110"/>
      <c r="D603" s="50"/>
      <c r="E603" s="238"/>
      <c r="F603" s="1"/>
      <c r="G603" s="1"/>
      <c r="H603" s="1"/>
      <c r="I603" s="109"/>
      <c r="J603" s="109"/>
      <c r="K603" s="19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50"/>
      <c r="C604" s="110"/>
      <c r="D604" s="50"/>
      <c r="E604" s="238"/>
      <c r="F604" s="1"/>
      <c r="G604" s="1"/>
      <c r="H604" s="1"/>
      <c r="I604" s="109"/>
      <c r="J604" s="109"/>
      <c r="K604" s="19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50"/>
      <c r="C605" s="110"/>
      <c r="D605" s="50"/>
      <c r="E605" s="238"/>
      <c r="F605" s="1"/>
      <c r="G605" s="1"/>
      <c r="H605" s="1"/>
      <c r="I605" s="109"/>
      <c r="J605" s="109"/>
      <c r="K605" s="19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50"/>
      <c r="C606" s="110"/>
      <c r="D606" s="50"/>
      <c r="E606" s="238"/>
      <c r="F606" s="1"/>
      <c r="G606" s="1"/>
      <c r="H606" s="1"/>
      <c r="I606" s="109"/>
      <c r="J606" s="109"/>
      <c r="K606" s="19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50"/>
      <c r="C607" s="110"/>
      <c r="D607" s="50"/>
      <c r="E607" s="238"/>
      <c r="F607" s="1"/>
      <c r="G607" s="1"/>
      <c r="H607" s="1"/>
      <c r="I607" s="109"/>
      <c r="J607" s="109"/>
      <c r="K607" s="19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50"/>
      <c r="C608" s="110"/>
      <c r="D608" s="50"/>
      <c r="E608" s="238"/>
      <c r="F608" s="1"/>
      <c r="G608" s="1"/>
      <c r="H608" s="1"/>
      <c r="I608" s="109"/>
      <c r="J608" s="109"/>
      <c r="K608" s="19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50"/>
      <c r="C609" s="110"/>
      <c r="D609" s="50"/>
      <c r="E609" s="238"/>
      <c r="F609" s="1"/>
      <c r="G609" s="1"/>
      <c r="H609" s="1"/>
      <c r="I609" s="109"/>
      <c r="J609" s="109"/>
      <c r="K609" s="19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50"/>
      <c r="C610" s="110"/>
      <c r="D610" s="50"/>
      <c r="E610" s="238"/>
      <c r="F610" s="1"/>
      <c r="G610" s="1"/>
      <c r="H610" s="1"/>
      <c r="I610" s="109"/>
      <c r="J610" s="109"/>
      <c r="K610" s="19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50"/>
      <c r="C611" s="110"/>
      <c r="D611" s="50"/>
      <c r="E611" s="238"/>
      <c r="F611" s="1"/>
      <c r="G611" s="1"/>
      <c r="H611" s="1"/>
      <c r="I611" s="109"/>
      <c r="J611" s="109"/>
      <c r="K611" s="19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50"/>
      <c r="C612" s="110"/>
      <c r="D612" s="50"/>
      <c r="E612" s="238"/>
      <c r="F612" s="1"/>
      <c r="G612" s="1"/>
      <c r="H612" s="1"/>
      <c r="I612" s="109"/>
      <c r="J612" s="109"/>
      <c r="K612" s="19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50"/>
      <c r="C613" s="110"/>
      <c r="D613" s="50"/>
      <c r="E613" s="238"/>
      <c r="F613" s="1"/>
      <c r="G613" s="1"/>
      <c r="H613" s="1"/>
      <c r="I613" s="109"/>
      <c r="J613" s="109"/>
      <c r="K613" s="19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50"/>
      <c r="C614" s="110"/>
      <c r="D614" s="50"/>
      <c r="E614" s="238"/>
      <c r="F614" s="1"/>
      <c r="G614" s="1"/>
      <c r="H614" s="1"/>
      <c r="I614" s="109"/>
      <c r="J614" s="109"/>
      <c r="K614" s="19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50"/>
      <c r="C615" s="110"/>
      <c r="D615" s="50"/>
      <c r="E615" s="238"/>
      <c r="F615" s="1"/>
      <c r="G615" s="1"/>
      <c r="H615" s="1"/>
      <c r="I615" s="109"/>
      <c r="J615" s="109"/>
      <c r="K615" s="19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50"/>
      <c r="C616" s="110"/>
      <c r="D616" s="50"/>
      <c r="E616" s="238"/>
      <c r="F616" s="1"/>
      <c r="G616" s="1"/>
      <c r="H616" s="1"/>
      <c r="I616" s="109"/>
      <c r="J616" s="109"/>
      <c r="K616" s="19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50"/>
      <c r="C617" s="110"/>
      <c r="D617" s="50"/>
      <c r="E617" s="238"/>
      <c r="F617" s="1"/>
      <c r="G617" s="1"/>
      <c r="H617" s="1"/>
      <c r="I617" s="109"/>
      <c r="J617" s="109"/>
      <c r="K617" s="19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50"/>
      <c r="C618" s="110"/>
      <c r="D618" s="50"/>
      <c r="E618" s="238"/>
      <c r="F618" s="1"/>
      <c r="G618" s="1"/>
      <c r="H618" s="1"/>
      <c r="I618" s="109"/>
      <c r="J618" s="109"/>
      <c r="K618" s="19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50"/>
      <c r="C619" s="110"/>
      <c r="D619" s="50"/>
      <c r="E619" s="238"/>
      <c r="F619" s="1"/>
      <c r="G619" s="1"/>
      <c r="H619" s="1"/>
      <c r="I619" s="109"/>
      <c r="J619" s="109"/>
      <c r="K619" s="19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50"/>
      <c r="C620" s="110"/>
      <c r="D620" s="50"/>
      <c r="E620" s="238"/>
      <c r="F620" s="1"/>
      <c r="G620" s="1"/>
      <c r="H620" s="1"/>
      <c r="I620" s="109"/>
      <c r="J620" s="109"/>
      <c r="K620" s="19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50"/>
      <c r="C621" s="110"/>
      <c r="D621" s="50"/>
      <c r="E621" s="238"/>
      <c r="F621" s="1"/>
      <c r="G621" s="1"/>
      <c r="H621" s="1"/>
      <c r="I621" s="109"/>
      <c r="J621" s="109"/>
      <c r="K621" s="19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50"/>
      <c r="C622" s="110"/>
      <c r="D622" s="50"/>
      <c r="E622" s="238"/>
      <c r="F622" s="1"/>
      <c r="G622" s="1"/>
      <c r="H622" s="1"/>
      <c r="I622" s="109"/>
      <c r="J622" s="109"/>
      <c r="K622" s="19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50"/>
      <c r="C623" s="110"/>
      <c r="D623" s="50"/>
      <c r="E623" s="238"/>
      <c r="F623" s="1"/>
      <c r="G623" s="1"/>
      <c r="H623" s="1"/>
      <c r="I623" s="109"/>
      <c r="J623" s="109"/>
      <c r="K623" s="19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50"/>
      <c r="C624" s="110"/>
      <c r="D624" s="50"/>
      <c r="E624" s="238"/>
      <c r="F624" s="1"/>
      <c r="G624" s="1"/>
      <c r="H624" s="1"/>
      <c r="I624" s="109"/>
      <c r="J624" s="109"/>
      <c r="K624" s="19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50"/>
      <c r="C625" s="110"/>
      <c r="D625" s="50"/>
      <c r="E625" s="238"/>
      <c r="F625" s="1"/>
      <c r="G625" s="1"/>
      <c r="H625" s="1"/>
      <c r="I625" s="109"/>
      <c r="J625" s="109"/>
      <c r="K625" s="19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50"/>
      <c r="C626" s="110"/>
      <c r="D626" s="50"/>
      <c r="E626" s="238"/>
      <c r="F626" s="1"/>
      <c r="G626" s="1"/>
      <c r="H626" s="1"/>
      <c r="I626" s="109"/>
      <c r="J626" s="109"/>
      <c r="K626" s="19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50"/>
      <c r="C627" s="110"/>
      <c r="D627" s="50"/>
      <c r="E627" s="238"/>
      <c r="F627" s="1"/>
      <c r="G627" s="1"/>
      <c r="H627" s="1"/>
      <c r="I627" s="109"/>
      <c r="J627" s="109"/>
      <c r="K627" s="19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50"/>
      <c r="C628" s="110"/>
      <c r="D628" s="50"/>
      <c r="E628" s="238"/>
      <c r="F628" s="1"/>
      <c r="G628" s="1"/>
      <c r="H628" s="1"/>
      <c r="I628" s="109"/>
      <c r="J628" s="109"/>
      <c r="K628" s="19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50"/>
      <c r="C629" s="110"/>
      <c r="D629" s="50"/>
      <c r="E629" s="238"/>
      <c r="F629" s="1"/>
      <c r="G629" s="1"/>
      <c r="H629" s="1"/>
      <c r="I629" s="109"/>
      <c r="J629" s="109"/>
      <c r="K629" s="19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50"/>
      <c r="C630" s="110"/>
      <c r="D630" s="50"/>
      <c r="E630" s="238"/>
      <c r="F630" s="1"/>
      <c r="G630" s="1"/>
      <c r="H630" s="1"/>
      <c r="I630" s="109"/>
      <c r="J630" s="109"/>
      <c r="K630" s="19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50"/>
      <c r="C631" s="110"/>
      <c r="D631" s="50"/>
      <c r="E631" s="238"/>
      <c r="F631" s="1"/>
      <c r="G631" s="1"/>
      <c r="H631" s="1"/>
      <c r="I631" s="109"/>
      <c r="J631" s="109"/>
      <c r="K631" s="19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50"/>
      <c r="C632" s="110"/>
      <c r="D632" s="50"/>
      <c r="E632" s="238"/>
      <c r="F632" s="1"/>
      <c r="G632" s="1"/>
      <c r="H632" s="1"/>
      <c r="I632" s="109"/>
      <c r="J632" s="109"/>
      <c r="K632" s="19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50"/>
      <c r="C633" s="110"/>
      <c r="D633" s="50"/>
      <c r="E633" s="238"/>
      <c r="F633" s="1"/>
      <c r="G633" s="1"/>
      <c r="H633" s="1"/>
      <c r="I633" s="109"/>
      <c r="J633" s="109"/>
      <c r="K633" s="19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50"/>
      <c r="C634" s="110"/>
      <c r="D634" s="50"/>
      <c r="E634" s="238"/>
      <c r="F634" s="1"/>
      <c r="G634" s="1"/>
      <c r="H634" s="1"/>
      <c r="I634" s="109"/>
      <c r="J634" s="109"/>
      <c r="K634" s="19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50"/>
      <c r="C635" s="110"/>
      <c r="D635" s="50"/>
      <c r="E635" s="238"/>
      <c r="F635" s="1"/>
      <c r="G635" s="1"/>
      <c r="H635" s="1"/>
      <c r="I635" s="109"/>
      <c r="J635" s="109"/>
      <c r="K635" s="19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50"/>
      <c r="C636" s="110"/>
      <c r="D636" s="50"/>
      <c r="E636" s="238"/>
      <c r="F636" s="1"/>
      <c r="G636" s="1"/>
      <c r="H636" s="1"/>
      <c r="I636" s="109"/>
      <c r="J636" s="109"/>
      <c r="K636" s="19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50"/>
      <c r="C637" s="110"/>
      <c r="D637" s="50"/>
      <c r="E637" s="238"/>
      <c r="F637" s="1"/>
      <c r="G637" s="1"/>
      <c r="H637" s="1"/>
      <c r="I637" s="109"/>
      <c r="J637" s="109"/>
      <c r="K637" s="19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50"/>
      <c r="C638" s="110"/>
      <c r="D638" s="50"/>
      <c r="E638" s="238"/>
      <c r="F638" s="1"/>
      <c r="G638" s="1"/>
      <c r="H638" s="1"/>
      <c r="I638" s="109"/>
      <c r="J638" s="109"/>
      <c r="K638" s="19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50"/>
      <c r="C639" s="110"/>
      <c r="D639" s="50"/>
      <c r="E639" s="238"/>
      <c r="F639" s="1"/>
      <c r="G639" s="1"/>
      <c r="H639" s="1"/>
      <c r="I639" s="109"/>
      <c r="J639" s="109"/>
      <c r="K639" s="19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50"/>
      <c r="C640" s="110"/>
      <c r="D640" s="50"/>
      <c r="E640" s="238"/>
      <c r="F640" s="1"/>
      <c r="G640" s="1"/>
      <c r="H640" s="1"/>
      <c r="I640" s="109"/>
      <c r="J640" s="109"/>
      <c r="K640" s="19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50"/>
      <c r="C641" s="110"/>
      <c r="D641" s="50"/>
      <c r="E641" s="238"/>
      <c r="F641" s="1"/>
      <c r="G641" s="1"/>
      <c r="H641" s="1"/>
      <c r="I641" s="109"/>
      <c r="J641" s="109"/>
      <c r="K641" s="19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50"/>
      <c r="C642" s="110"/>
      <c r="D642" s="50"/>
      <c r="E642" s="238"/>
      <c r="F642" s="1"/>
      <c r="G642" s="1"/>
      <c r="H642" s="1"/>
      <c r="I642" s="109"/>
      <c r="J642" s="109"/>
      <c r="K642" s="19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50"/>
      <c r="C643" s="110"/>
      <c r="D643" s="50"/>
      <c r="E643" s="238"/>
      <c r="F643" s="1"/>
      <c r="G643" s="1"/>
      <c r="H643" s="1"/>
      <c r="I643" s="109"/>
      <c r="J643" s="109"/>
      <c r="K643" s="19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50"/>
      <c r="C644" s="110"/>
      <c r="D644" s="50"/>
      <c r="E644" s="238"/>
      <c r="F644" s="1"/>
      <c r="G644" s="1"/>
      <c r="H644" s="1"/>
      <c r="I644" s="109"/>
      <c r="J644" s="109"/>
      <c r="K644" s="19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50"/>
      <c r="C645" s="110"/>
      <c r="D645" s="50"/>
      <c r="E645" s="238"/>
      <c r="F645" s="1"/>
      <c r="G645" s="1"/>
      <c r="H645" s="1"/>
      <c r="I645" s="109"/>
      <c r="J645" s="109"/>
      <c r="K645" s="19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50"/>
      <c r="C646" s="110"/>
      <c r="D646" s="50"/>
      <c r="E646" s="238"/>
      <c r="F646" s="1"/>
      <c r="G646" s="1"/>
      <c r="H646" s="1"/>
      <c r="I646" s="109"/>
      <c r="J646" s="109"/>
      <c r="K646" s="19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50"/>
      <c r="C647" s="110"/>
      <c r="D647" s="50"/>
      <c r="E647" s="238"/>
      <c r="F647" s="1"/>
      <c r="G647" s="1"/>
      <c r="H647" s="1"/>
      <c r="I647" s="109"/>
      <c r="J647" s="109"/>
      <c r="K647" s="19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50"/>
      <c r="C648" s="110"/>
      <c r="D648" s="50"/>
      <c r="E648" s="238"/>
      <c r="F648" s="1"/>
      <c r="G648" s="1"/>
      <c r="H648" s="1"/>
      <c r="I648" s="109"/>
      <c r="J648" s="109"/>
      <c r="K648" s="19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50"/>
      <c r="C649" s="110"/>
      <c r="D649" s="50"/>
      <c r="E649" s="238"/>
      <c r="F649" s="1"/>
      <c r="G649" s="1"/>
      <c r="H649" s="1"/>
      <c r="I649" s="109"/>
      <c r="J649" s="109"/>
      <c r="K649" s="19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50"/>
      <c r="C650" s="110"/>
      <c r="D650" s="50"/>
      <c r="E650" s="238"/>
      <c r="F650" s="1"/>
      <c r="G650" s="1"/>
      <c r="H650" s="1"/>
      <c r="I650" s="109"/>
      <c r="J650" s="109"/>
      <c r="K650" s="19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50"/>
      <c r="C651" s="110"/>
      <c r="D651" s="50"/>
      <c r="E651" s="238"/>
      <c r="F651" s="1"/>
      <c r="G651" s="1"/>
      <c r="H651" s="1"/>
      <c r="I651" s="109"/>
      <c r="J651" s="109"/>
      <c r="K651" s="19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50"/>
      <c r="C652" s="110"/>
      <c r="D652" s="50"/>
      <c r="E652" s="238"/>
      <c r="F652" s="1"/>
      <c r="G652" s="1"/>
      <c r="H652" s="1"/>
      <c r="I652" s="109"/>
      <c r="J652" s="109"/>
      <c r="K652" s="19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50"/>
      <c r="C653" s="110"/>
      <c r="D653" s="50"/>
      <c r="E653" s="238"/>
      <c r="F653" s="1"/>
      <c r="G653" s="1"/>
      <c r="H653" s="1"/>
      <c r="I653" s="109"/>
      <c r="J653" s="109"/>
      <c r="K653" s="19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50"/>
      <c r="C654" s="110"/>
      <c r="D654" s="50"/>
      <c r="E654" s="238"/>
      <c r="F654" s="1"/>
      <c r="G654" s="1"/>
      <c r="H654" s="1"/>
      <c r="I654" s="109"/>
      <c r="J654" s="109"/>
      <c r="K654" s="19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50"/>
      <c r="C655" s="110"/>
      <c r="D655" s="50"/>
      <c r="E655" s="238"/>
      <c r="F655" s="1"/>
      <c r="G655" s="1"/>
      <c r="H655" s="1"/>
      <c r="I655" s="109"/>
      <c r="J655" s="109"/>
      <c r="K655" s="19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50"/>
      <c r="C656" s="110"/>
      <c r="D656" s="50"/>
      <c r="E656" s="238"/>
      <c r="F656" s="1"/>
      <c r="G656" s="1"/>
      <c r="H656" s="1"/>
      <c r="I656" s="109"/>
      <c r="J656" s="109"/>
      <c r="K656" s="19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50"/>
      <c r="C657" s="110"/>
      <c r="D657" s="50"/>
      <c r="E657" s="238"/>
      <c r="F657" s="1"/>
      <c r="G657" s="1"/>
      <c r="H657" s="1"/>
      <c r="I657" s="109"/>
      <c r="J657" s="109"/>
      <c r="K657" s="19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09"/>
      <c r="D658" s="1"/>
      <c r="E658" s="238"/>
      <c r="F658" s="1"/>
      <c r="G658" s="1"/>
      <c r="H658" s="1"/>
      <c r="I658" s="109"/>
      <c r="J658" s="109"/>
      <c r="K658" s="19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09"/>
      <c r="D659" s="1"/>
      <c r="E659" s="238"/>
      <c r="F659" s="1"/>
      <c r="G659" s="1"/>
      <c r="H659" s="1"/>
      <c r="I659" s="109"/>
      <c r="J659" s="109"/>
      <c r="K659" s="19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09"/>
      <c r="D660" s="1"/>
      <c r="E660" s="238"/>
      <c r="F660" s="1"/>
      <c r="G660" s="1"/>
      <c r="H660" s="1"/>
      <c r="I660" s="109"/>
      <c r="J660" s="109"/>
      <c r="K660" s="19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09"/>
      <c r="D661" s="1"/>
      <c r="E661" s="238"/>
      <c r="F661" s="1"/>
      <c r="G661" s="1"/>
      <c r="H661" s="1"/>
      <c r="I661" s="109"/>
      <c r="J661" s="109"/>
      <c r="K661" s="19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09"/>
      <c r="D662" s="1"/>
      <c r="E662" s="238"/>
      <c r="F662" s="1"/>
      <c r="G662" s="1"/>
      <c r="H662" s="1"/>
      <c r="I662" s="109"/>
      <c r="J662" s="109"/>
      <c r="K662" s="19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09"/>
      <c r="D663" s="1"/>
      <c r="E663" s="238"/>
      <c r="F663" s="1"/>
      <c r="G663" s="1"/>
      <c r="H663" s="1"/>
      <c r="I663" s="109"/>
      <c r="J663" s="109"/>
      <c r="K663" s="19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09"/>
      <c r="D664" s="1"/>
      <c r="E664" s="238"/>
      <c r="F664" s="1"/>
      <c r="G664" s="1"/>
      <c r="H664" s="1"/>
      <c r="I664" s="109"/>
      <c r="J664" s="109"/>
      <c r="K664" s="19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09"/>
      <c r="D665" s="1"/>
      <c r="E665" s="238"/>
      <c r="F665" s="1"/>
      <c r="G665" s="1"/>
      <c r="H665" s="1"/>
      <c r="I665" s="109"/>
      <c r="J665" s="109"/>
      <c r="K665" s="19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09"/>
      <c r="D666" s="1"/>
      <c r="E666" s="238"/>
      <c r="F666" s="1"/>
      <c r="G666" s="1"/>
      <c r="H666" s="1"/>
      <c r="I666" s="109"/>
      <c r="J666" s="109"/>
      <c r="K666" s="19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09"/>
      <c r="D667" s="1"/>
      <c r="E667" s="238"/>
      <c r="F667" s="1"/>
      <c r="G667" s="1"/>
      <c r="H667" s="1"/>
      <c r="I667" s="109"/>
      <c r="J667" s="109"/>
      <c r="K667" s="19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09"/>
      <c r="D668" s="1"/>
      <c r="E668" s="238"/>
      <c r="F668" s="1"/>
      <c r="G668" s="1"/>
      <c r="H668" s="1"/>
      <c r="I668" s="109"/>
      <c r="J668" s="109"/>
      <c r="K668" s="19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09"/>
      <c r="D669" s="1"/>
      <c r="E669" s="238"/>
      <c r="F669" s="1"/>
      <c r="G669" s="1"/>
      <c r="H669" s="1"/>
      <c r="I669" s="109"/>
      <c r="J669" s="109"/>
      <c r="K669" s="19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09"/>
      <c r="D670" s="1"/>
      <c r="E670" s="238"/>
      <c r="F670" s="1"/>
      <c r="G670" s="1"/>
      <c r="H670" s="1"/>
      <c r="I670" s="109"/>
      <c r="J670" s="109"/>
      <c r="K670" s="19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09"/>
      <c r="D671" s="1"/>
      <c r="E671" s="238"/>
      <c r="F671" s="1"/>
      <c r="G671" s="1"/>
      <c r="H671" s="1"/>
      <c r="I671" s="109"/>
      <c r="J671" s="109"/>
      <c r="K671" s="19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09"/>
      <c r="D672" s="1"/>
      <c r="E672" s="238"/>
      <c r="F672" s="1"/>
      <c r="G672" s="1"/>
      <c r="H672" s="1"/>
      <c r="I672" s="109"/>
      <c r="J672" s="109"/>
      <c r="K672" s="19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09"/>
      <c r="D673" s="1"/>
      <c r="E673" s="238"/>
      <c r="F673" s="1"/>
      <c r="G673" s="1"/>
      <c r="H673" s="1"/>
      <c r="I673" s="109"/>
      <c r="J673" s="109"/>
      <c r="K673" s="19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09"/>
      <c r="D674" s="1"/>
      <c r="E674" s="238"/>
      <c r="F674" s="1"/>
      <c r="G674" s="1"/>
      <c r="H674" s="1"/>
      <c r="I674" s="109"/>
      <c r="J674" s="109"/>
      <c r="K674" s="19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09"/>
      <c r="D675" s="1"/>
      <c r="E675" s="238"/>
      <c r="F675" s="1"/>
      <c r="G675" s="1"/>
      <c r="H675" s="1"/>
      <c r="I675" s="109"/>
      <c r="J675" s="109"/>
      <c r="K675" s="19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09"/>
      <c r="D676" s="1"/>
      <c r="E676" s="238"/>
      <c r="F676" s="1"/>
      <c r="G676" s="1"/>
      <c r="H676" s="1"/>
      <c r="I676" s="109"/>
      <c r="J676" s="109"/>
      <c r="K676" s="19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09"/>
      <c r="D677" s="1"/>
      <c r="E677" s="238"/>
      <c r="F677" s="1"/>
      <c r="G677" s="1"/>
      <c r="H677" s="1"/>
      <c r="I677" s="109"/>
      <c r="J677" s="109"/>
      <c r="K677" s="19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09"/>
      <c r="D678" s="1"/>
      <c r="E678" s="238"/>
      <c r="F678" s="1"/>
      <c r="G678" s="1"/>
      <c r="H678" s="1"/>
      <c r="I678" s="109"/>
      <c r="J678" s="109"/>
      <c r="K678" s="19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09"/>
      <c r="D679" s="1"/>
      <c r="E679" s="238"/>
      <c r="F679" s="1"/>
      <c r="G679" s="1"/>
      <c r="H679" s="1"/>
      <c r="I679" s="109"/>
      <c r="J679" s="109"/>
      <c r="K679" s="19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09"/>
      <c r="D680" s="1"/>
      <c r="E680" s="238"/>
      <c r="F680" s="1"/>
      <c r="G680" s="1"/>
      <c r="H680" s="1"/>
      <c r="I680" s="109"/>
      <c r="J680" s="109"/>
      <c r="K680" s="19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09"/>
      <c r="D681" s="1"/>
      <c r="E681" s="238"/>
      <c r="F681" s="1"/>
      <c r="G681" s="1"/>
      <c r="H681" s="1"/>
      <c r="I681" s="109"/>
      <c r="J681" s="109"/>
      <c r="K681" s="19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09"/>
      <c r="D682" s="1"/>
      <c r="E682" s="238"/>
      <c r="F682" s="1"/>
      <c r="G682" s="1"/>
      <c r="H682" s="1"/>
      <c r="I682" s="109"/>
      <c r="J682" s="109"/>
      <c r="K682" s="19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09"/>
      <c r="D683" s="1"/>
      <c r="E683" s="238"/>
      <c r="F683" s="1"/>
      <c r="G683" s="1"/>
      <c r="H683" s="1"/>
      <c r="I683" s="109"/>
      <c r="J683" s="109"/>
      <c r="K683" s="19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09"/>
      <c r="D684" s="1"/>
      <c r="E684" s="238"/>
      <c r="F684" s="1"/>
      <c r="G684" s="1"/>
      <c r="H684" s="1"/>
      <c r="I684" s="109"/>
      <c r="J684" s="109"/>
      <c r="K684" s="19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09"/>
      <c r="D685" s="1"/>
      <c r="E685" s="238"/>
      <c r="F685" s="1"/>
      <c r="G685" s="1"/>
      <c r="H685" s="1"/>
      <c r="I685" s="109"/>
      <c r="J685" s="109"/>
      <c r="K685" s="19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09"/>
      <c r="D686" s="1"/>
      <c r="E686" s="238"/>
      <c r="F686" s="1"/>
      <c r="G686" s="1"/>
      <c r="H686" s="1"/>
      <c r="I686" s="109"/>
      <c r="J686" s="109"/>
      <c r="K686" s="19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09"/>
      <c r="D687" s="1"/>
      <c r="E687" s="238"/>
      <c r="F687" s="1"/>
      <c r="G687" s="1"/>
      <c r="H687" s="1"/>
      <c r="I687" s="109"/>
      <c r="J687" s="109"/>
      <c r="K687" s="19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09"/>
      <c r="D688" s="1"/>
      <c r="E688" s="238"/>
      <c r="F688" s="1"/>
      <c r="G688" s="1"/>
      <c r="H688" s="1"/>
      <c r="I688" s="109"/>
      <c r="J688" s="109"/>
      <c r="K688" s="19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09"/>
      <c r="D689" s="1"/>
      <c r="E689" s="238"/>
      <c r="F689" s="1"/>
      <c r="G689" s="1"/>
      <c r="H689" s="1"/>
      <c r="I689" s="109"/>
      <c r="J689" s="109"/>
      <c r="K689" s="19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09"/>
      <c r="D690" s="1"/>
      <c r="E690" s="238"/>
      <c r="F690" s="1"/>
      <c r="G690" s="1"/>
      <c r="H690" s="1"/>
      <c r="I690" s="109"/>
      <c r="J690" s="109"/>
      <c r="K690" s="19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09"/>
      <c r="D691" s="1"/>
      <c r="E691" s="238"/>
      <c r="F691" s="1"/>
      <c r="G691" s="1"/>
      <c r="H691" s="1"/>
      <c r="I691" s="109"/>
      <c r="J691" s="109"/>
      <c r="K691" s="19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09"/>
      <c r="D692" s="1"/>
      <c r="E692" s="238"/>
      <c r="F692" s="1"/>
      <c r="G692" s="1"/>
      <c r="H692" s="1"/>
      <c r="I692" s="109"/>
      <c r="J692" s="109"/>
      <c r="K692" s="19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09"/>
      <c r="D693" s="1"/>
      <c r="E693" s="238"/>
      <c r="F693" s="1"/>
      <c r="G693" s="1"/>
      <c r="H693" s="1"/>
      <c r="I693" s="109"/>
      <c r="J693" s="109"/>
      <c r="K693" s="19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09"/>
      <c r="D694" s="1"/>
      <c r="E694" s="238"/>
      <c r="F694" s="1"/>
      <c r="G694" s="1"/>
      <c r="H694" s="1"/>
      <c r="I694" s="109"/>
      <c r="J694" s="109"/>
      <c r="K694" s="19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09"/>
      <c r="D695" s="1"/>
      <c r="E695" s="238"/>
      <c r="F695" s="1"/>
      <c r="G695" s="1"/>
      <c r="H695" s="1"/>
      <c r="I695" s="109"/>
      <c r="J695" s="109"/>
      <c r="K695" s="19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09"/>
      <c r="D696" s="1"/>
      <c r="E696" s="238"/>
      <c r="F696" s="1"/>
      <c r="G696" s="1"/>
      <c r="H696" s="1"/>
      <c r="I696" s="109"/>
      <c r="J696" s="109"/>
      <c r="K696" s="19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09"/>
      <c r="D697" s="1"/>
      <c r="E697" s="238"/>
      <c r="F697" s="1"/>
      <c r="G697" s="1"/>
      <c r="H697" s="1"/>
      <c r="I697" s="109"/>
      <c r="J697" s="109"/>
      <c r="K697" s="19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09"/>
      <c r="D698" s="1"/>
      <c r="E698" s="238"/>
      <c r="F698" s="1"/>
      <c r="G698" s="1"/>
      <c r="H698" s="1"/>
      <c r="I698" s="109"/>
      <c r="J698" s="109"/>
      <c r="K698" s="19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09"/>
      <c r="D699" s="1"/>
      <c r="E699" s="238"/>
      <c r="F699" s="1"/>
      <c r="G699" s="1"/>
      <c r="H699" s="1"/>
      <c r="I699" s="109"/>
      <c r="J699" s="109"/>
      <c r="K699" s="19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09"/>
      <c r="D700" s="1"/>
      <c r="E700" s="238"/>
      <c r="F700" s="1"/>
      <c r="G700" s="1"/>
      <c r="H700" s="1"/>
      <c r="I700" s="109"/>
      <c r="J700" s="109"/>
      <c r="K700" s="19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09"/>
      <c r="D701" s="1"/>
      <c r="E701" s="238"/>
      <c r="F701" s="1"/>
      <c r="G701" s="1"/>
      <c r="H701" s="1"/>
      <c r="I701" s="109"/>
      <c r="J701" s="109"/>
      <c r="K701" s="19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09"/>
      <c r="D702" s="1"/>
      <c r="E702" s="238"/>
      <c r="F702" s="1"/>
      <c r="G702" s="1"/>
      <c r="H702" s="1"/>
      <c r="I702" s="109"/>
      <c r="J702" s="109"/>
      <c r="K702" s="19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09"/>
      <c r="D703" s="1"/>
      <c r="E703" s="238"/>
      <c r="F703" s="1"/>
      <c r="G703" s="1"/>
      <c r="H703" s="1"/>
      <c r="I703" s="109"/>
      <c r="J703" s="109"/>
      <c r="K703" s="19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09"/>
      <c r="D704" s="1"/>
      <c r="E704" s="238"/>
      <c r="F704" s="1"/>
      <c r="G704" s="1"/>
      <c r="H704" s="1"/>
      <c r="I704" s="109"/>
      <c r="J704" s="109"/>
      <c r="K704" s="19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09"/>
      <c r="D705" s="1"/>
      <c r="E705" s="238"/>
      <c r="F705" s="1"/>
      <c r="G705" s="1"/>
      <c r="H705" s="1"/>
      <c r="I705" s="109"/>
      <c r="J705" s="109"/>
      <c r="K705" s="19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09"/>
      <c r="D706" s="1"/>
      <c r="E706" s="238"/>
      <c r="F706" s="1"/>
      <c r="G706" s="1"/>
      <c r="H706" s="1"/>
      <c r="I706" s="109"/>
      <c r="J706" s="109"/>
      <c r="K706" s="19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09"/>
      <c r="D707" s="1"/>
      <c r="E707" s="238"/>
      <c r="F707" s="1"/>
      <c r="G707" s="1"/>
      <c r="H707" s="1"/>
      <c r="I707" s="109"/>
      <c r="J707" s="109"/>
      <c r="K707" s="19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09"/>
      <c r="D708" s="1"/>
      <c r="E708" s="238"/>
      <c r="F708" s="1"/>
      <c r="G708" s="1"/>
      <c r="H708" s="1"/>
      <c r="I708" s="109"/>
      <c r="J708" s="109"/>
      <c r="K708" s="19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09"/>
      <c r="D709" s="1"/>
      <c r="E709" s="238"/>
      <c r="F709" s="1"/>
      <c r="G709" s="1"/>
      <c r="H709" s="1"/>
      <c r="I709" s="109"/>
      <c r="J709" s="109"/>
      <c r="K709" s="19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09"/>
      <c r="D710" s="1"/>
      <c r="E710" s="238"/>
      <c r="F710" s="1"/>
      <c r="G710" s="1"/>
      <c r="H710" s="1"/>
      <c r="I710" s="109"/>
      <c r="J710" s="109"/>
      <c r="K710" s="19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09"/>
      <c r="D711" s="1"/>
      <c r="E711" s="238"/>
      <c r="F711" s="1"/>
      <c r="G711" s="1"/>
      <c r="H711" s="1"/>
      <c r="I711" s="109"/>
      <c r="J711" s="109"/>
      <c r="K711" s="19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09"/>
      <c r="D712" s="1"/>
      <c r="E712" s="238"/>
      <c r="F712" s="1"/>
      <c r="G712" s="1"/>
      <c r="H712" s="1"/>
      <c r="I712" s="109"/>
      <c r="J712" s="109"/>
      <c r="K712" s="19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09"/>
      <c r="D713" s="1"/>
      <c r="E713" s="238"/>
      <c r="F713" s="1"/>
      <c r="G713" s="1"/>
      <c r="H713" s="1"/>
      <c r="I713" s="109"/>
      <c r="J713" s="109"/>
      <c r="K713" s="19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09"/>
      <c r="D714" s="1"/>
      <c r="E714" s="238"/>
      <c r="F714" s="1"/>
      <c r="G714" s="1"/>
      <c r="H714" s="1"/>
      <c r="I714" s="109"/>
      <c r="J714" s="109"/>
      <c r="K714" s="19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09"/>
      <c r="D715" s="1"/>
      <c r="E715" s="238"/>
      <c r="F715" s="1"/>
      <c r="G715" s="1"/>
      <c r="H715" s="1"/>
      <c r="I715" s="109"/>
      <c r="J715" s="109"/>
      <c r="K715" s="19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09"/>
      <c r="D716" s="1"/>
      <c r="E716" s="238"/>
      <c r="F716" s="1"/>
      <c r="G716" s="1"/>
      <c r="H716" s="1"/>
      <c r="I716" s="109"/>
      <c r="J716" s="109"/>
      <c r="K716" s="19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09"/>
      <c r="D717" s="1"/>
      <c r="E717" s="238"/>
      <c r="F717" s="1"/>
      <c r="G717" s="1"/>
      <c r="H717" s="1"/>
      <c r="I717" s="109"/>
      <c r="J717" s="109"/>
      <c r="K717" s="19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09"/>
      <c r="D718" s="1"/>
      <c r="E718" s="238"/>
      <c r="F718" s="1"/>
      <c r="G718" s="1"/>
      <c r="H718" s="1"/>
      <c r="I718" s="109"/>
      <c r="J718" s="109"/>
      <c r="K718" s="19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09"/>
      <c r="D719" s="1"/>
      <c r="E719" s="238"/>
      <c r="F719" s="1"/>
      <c r="G719" s="1"/>
      <c r="H719" s="1"/>
      <c r="I719" s="109"/>
      <c r="J719" s="109"/>
      <c r="K719" s="19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09"/>
      <c r="D720" s="1"/>
      <c r="E720" s="238"/>
      <c r="F720" s="1"/>
      <c r="G720" s="1"/>
      <c r="H720" s="1"/>
      <c r="I720" s="109"/>
      <c r="J720" s="109"/>
      <c r="K720" s="19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09"/>
      <c r="D721" s="1"/>
      <c r="E721" s="238"/>
      <c r="F721" s="1"/>
      <c r="G721" s="1"/>
      <c r="H721" s="1"/>
      <c r="I721" s="109"/>
      <c r="J721" s="109"/>
      <c r="K721" s="19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09"/>
      <c r="D722" s="1"/>
      <c r="E722" s="238"/>
      <c r="F722" s="1"/>
      <c r="G722" s="1"/>
      <c r="H722" s="1"/>
      <c r="I722" s="109"/>
      <c r="J722" s="109"/>
      <c r="K722" s="19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09"/>
      <c r="D723" s="1"/>
      <c r="E723" s="238"/>
      <c r="F723" s="1"/>
      <c r="G723" s="1"/>
      <c r="H723" s="1"/>
      <c r="I723" s="109"/>
      <c r="J723" s="109"/>
      <c r="K723" s="19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09"/>
      <c r="D724" s="1"/>
      <c r="E724" s="238"/>
      <c r="F724" s="1"/>
      <c r="G724" s="1"/>
      <c r="H724" s="1"/>
      <c r="I724" s="109"/>
      <c r="J724" s="109"/>
      <c r="K724" s="19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09"/>
      <c r="D725" s="1"/>
      <c r="E725" s="238"/>
      <c r="F725" s="1"/>
      <c r="G725" s="1"/>
      <c r="H725" s="1"/>
      <c r="I725" s="109"/>
      <c r="J725" s="109"/>
      <c r="K725" s="19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09"/>
      <c r="D726" s="1"/>
      <c r="E726" s="238"/>
      <c r="F726" s="1"/>
      <c r="G726" s="1"/>
      <c r="H726" s="1"/>
      <c r="I726" s="109"/>
      <c r="J726" s="109"/>
      <c r="K726" s="19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09"/>
      <c r="D727" s="1"/>
      <c r="E727" s="238"/>
      <c r="F727" s="1"/>
      <c r="G727" s="1"/>
      <c r="H727" s="1"/>
      <c r="I727" s="109"/>
      <c r="J727" s="109"/>
      <c r="K727" s="19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09"/>
      <c r="D728" s="1"/>
      <c r="E728" s="238"/>
      <c r="F728" s="1"/>
      <c r="G728" s="1"/>
      <c r="H728" s="1"/>
      <c r="I728" s="109"/>
      <c r="J728" s="109"/>
      <c r="K728" s="19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09"/>
      <c r="D729" s="1"/>
      <c r="E729" s="238"/>
      <c r="F729" s="1"/>
      <c r="G729" s="1"/>
      <c r="H729" s="1"/>
      <c r="I729" s="109"/>
      <c r="J729" s="109"/>
      <c r="K729" s="19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09"/>
      <c r="D730" s="1"/>
      <c r="E730" s="238"/>
      <c r="F730" s="1"/>
      <c r="G730" s="1"/>
      <c r="H730" s="1"/>
      <c r="I730" s="109"/>
      <c r="J730" s="109"/>
      <c r="K730" s="19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09"/>
      <c r="D731" s="1"/>
      <c r="E731" s="238"/>
      <c r="F731" s="1"/>
      <c r="G731" s="1"/>
      <c r="H731" s="1"/>
      <c r="I731" s="109"/>
      <c r="J731" s="109"/>
      <c r="K731" s="19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09"/>
      <c r="D732" s="1"/>
      <c r="E732" s="238"/>
      <c r="F732" s="1"/>
      <c r="G732" s="1"/>
      <c r="H732" s="1"/>
      <c r="I732" s="109"/>
      <c r="J732" s="109"/>
      <c r="K732" s="19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09"/>
      <c r="D733" s="1"/>
      <c r="E733" s="238"/>
      <c r="F733" s="1"/>
      <c r="G733" s="1"/>
      <c r="H733" s="1"/>
      <c r="I733" s="109"/>
      <c r="J733" s="109"/>
      <c r="K733" s="19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09"/>
      <c r="D734" s="1"/>
      <c r="E734" s="238"/>
      <c r="F734" s="1"/>
      <c r="G734" s="1"/>
      <c r="H734" s="1"/>
      <c r="I734" s="109"/>
      <c r="J734" s="109"/>
      <c r="K734" s="19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09"/>
      <c r="D735" s="1"/>
      <c r="E735" s="238"/>
      <c r="F735" s="1"/>
      <c r="G735" s="1"/>
      <c r="H735" s="1"/>
      <c r="I735" s="109"/>
      <c r="J735" s="109"/>
      <c r="K735" s="19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09"/>
      <c r="D736" s="1"/>
      <c r="E736" s="238"/>
      <c r="F736" s="1"/>
      <c r="G736" s="1"/>
      <c r="H736" s="1"/>
      <c r="I736" s="109"/>
      <c r="J736" s="109"/>
      <c r="K736" s="19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09"/>
      <c r="D737" s="1"/>
      <c r="E737" s="238"/>
      <c r="F737" s="1"/>
      <c r="G737" s="1"/>
      <c r="H737" s="1"/>
      <c r="I737" s="109"/>
      <c r="J737" s="109"/>
      <c r="K737" s="19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09"/>
      <c r="D738" s="1"/>
      <c r="E738" s="238"/>
      <c r="F738" s="1"/>
      <c r="G738" s="1"/>
      <c r="H738" s="1"/>
      <c r="I738" s="109"/>
      <c r="J738" s="109"/>
      <c r="K738" s="19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09"/>
      <c r="D739" s="1"/>
      <c r="E739" s="238"/>
      <c r="F739" s="1"/>
      <c r="G739" s="1"/>
      <c r="H739" s="1"/>
      <c r="I739" s="109"/>
      <c r="J739" s="109"/>
      <c r="K739" s="19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09"/>
      <c r="D740" s="1"/>
      <c r="E740" s="238"/>
      <c r="F740" s="1"/>
      <c r="G740" s="1"/>
      <c r="H740" s="1"/>
      <c r="I740" s="109"/>
      <c r="J740" s="109"/>
      <c r="K740" s="19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09"/>
      <c r="D741" s="1"/>
      <c r="E741" s="238"/>
      <c r="F741" s="1"/>
      <c r="G741" s="1"/>
      <c r="H741" s="1"/>
      <c r="I741" s="109"/>
      <c r="J741" s="109"/>
      <c r="K741" s="19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09"/>
      <c r="D742" s="1"/>
      <c r="E742" s="238"/>
      <c r="F742" s="1"/>
      <c r="G742" s="1"/>
      <c r="H742" s="1"/>
      <c r="I742" s="109"/>
      <c r="J742" s="109"/>
      <c r="K742" s="19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09"/>
      <c r="D743" s="1"/>
      <c r="E743" s="238"/>
      <c r="F743" s="1"/>
      <c r="G743" s="1"/>
      <c r="H743" s="1"/>
      <c r="I743" s="109"/>
      <c r="J743" s="109"/>
      <c r="K743" s="19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09"/>
      <c r="D744" s="1"/>
      <c r="E744" s="238"/>
      <c r="F744" s="1"/>
      <c r="G744" s="1"/>
      <c r="H744" s="1"/>
      <c r="I744" s="109"/>
      <c r="J744" s="109"/>
      <c r="K744" s="19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09"/>
      <c r="D745" s="1"/>
      <c r="E745" s="238"/>
      <c r="F745" s="1"/>
      <c r="G745" s="1"/>
      <c r="H745" s="1"/>
      <c r="I745" s="109"/>
      <c r="J745" s="109"/>
      <c r="K745" s="19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09"/>
      <c r="D746" s="1"/>
      <c r="E746" s="238"/>
      <c r="F746" s="1"/>
      <c r="G746" s="1"/>
      <c r="H746" s="1"/>
      <c r="I746" s="109"/>
      <c r="J746" s="109"/>
      <c r="K746" s="19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09"/>
      <c r="D747" s="1"/>
      <c r="E747" s="238"/>
      <c r="F747" s="1"/>
      <c r="G747" s="1"/>
      <c r="H747" s="1"/>
      <c r="I747" s="109"/>
      <c r="J747" s="109"/>
      <c r="K747" s="19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09"/>
      <c r="D748" s="1"/>
      <c r="E748" s="238"/>
      <c r="F748" s="1"/>
      <c r="G748" s="1"/>
      <c r="H748" s="1"/>
      <c r="I748" s="109"/>
      <c r="J748" s="109"/>
      <c r="K748" s="19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09"/>
      <c r="D749" s="1"/>
      <c r="E749" s="238"/>
      <c r="F749" s="1"/>
      <c r="G749" s="1"/>
      <c r="H749" s="1"/>
      <c r="I749" s="109"/>
      <c r="J749" s="109"/>
      <c r="K749" s="19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09"/>
      <c r="D750" s="1"/>
      <c r="E750" s="238"/>
      <c r="F750" s="1"/>
      <c r="G750" s="1"/>
      <c r="H750" s="1"/>
      <c r="I750" s="109"/>
      <c r="J750" s="109"/>
      <c r="K750" s="19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09"/>
      <c r="D751" s="1"/>
      <c r="E751" s="238"/>
      <c r="F751" s="1"/>
      <c r="G751" s="1"/>
      <c r="H751" s="1"/>
      <c r="I751" s="109"/>
      <c r="J751" s="109"/>
      <c r="K751" s="19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09"/>
      <c r="D752" s="1"/>
      <c r="E752" s="238"/>
      <c r="F752" s="1"/>
      <c r="G752" s="1"/>
      <c r="H752" s="1"/>
      <c r="I752" s="109"/>
      <c r="J752" s="109"/>
      <c r="K752" s="19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09"/>
      <c r="D753" s="1"/>
      <c r="E753" s="238"/>
      <c r="F753" s="1"/>
      <c r="G753" s="1"/>
      <c r="H753" s="1"/>
      <c r="I753" s="109"/>
      <c r="J753" s="109"/>
      <c r="K753" s="19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09"/>
      <c r="D754" s="1"/>
      <c r="E754" s="238"/>
      <c r="F754" s="1"/>
      <c r="G754" s="1"/>
      <c r="H754" s="1"/>
      <c r="I754" s="109"/>
      <c r="J754" s="109"/>
      <c r="K754" s="19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09"/>
      <c r="D755" s="1"/>
      <c r="E755" s="238"/>
      <c r="F755" s="1"/>
      <c r="G755" s="1"/>
      <c r="H755" s="1"/>
      <c r="I755" s="109"/>
      <c r="J755" s="109"/>
      <c r="K755" s="19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09"/>
      <c r="D756" s="1"/>
      <c r="E756" s="238"/>
      <c r="F756" s="1"/>
      <c r="G756" s="1"/>
      <c r="H756" s="1"/>
      <c r="I756" s="109"/>
      <c r="J756" s="109"/>
      <c r="K756" s="19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09"/>
      <c r="D757" s="1"/>
      <c r="E757" s="238"/>
      <c r="F757" s="1"/>
      <c r="G757" s="1"/>
      <c r="H757" s="1"/>
      <c r="I757" s="109"/>
      <c r="J757" s="109"/>
      <c r="K757" s="19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09"/>
      <c r="D758" s="1"/>
      <c r="E758" s="238"/>
      <c r="F758" s="1"/>
      <c r="G758" s="1"/>
      <c r="H758" s="1"/>
      <c r="I758" s="109"/>
      <c r="J758" s="109"/>
      <c r="K758" s="19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09"/>
      <c r="D759" s="1"/>
      <c r="E759" s="238"/>
      <c r="F759" s="1"/>
      <c r="G759" s="1"/>
      <c r="H759" s="1"/>
      <c r="I759" s="109"/>
      <c r="J759" s="109"/>
      <c r="K759" s="19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09"/>
      <c r="D760" s="1"/>
      <c r="E760" s="238"/>
      <c r="F760" s="1"/>
      <c r="G760" s="1"/>
      <c r="H760" s="1"/>
      <c r="I760" s="109"/>
      <c r="J760" s="109"/>
      <c r="K760" s="19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09"/>
      <c r="D761" s="1"/>
      <c r="E761" s="238"/>
      <c r="F761" s="1"/>
      <c r="G761" s="1"/>
      <c r="H761" s="1"/>
      <c r="I761" s="109"/>
      <c r="J761" s="109"/>
      <c r="K761" s="19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09"/>
      <c r="D762" s="1"/>
      <c r="E762" s="238"/>
      <c r="F762" s="1"/>
      <c r="G762" s="1"/>
      <c r="H762" s="1"/>
      <c r="I762" s="109"/>
      <c r="J762" s="109"/>
      <c r="K762" s="19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09"/>
      <c r="D763" s="1"/>
      <c r="E763" s="238"/>
      <c r="F763" s="1"/>
      <c r="G763" s="1"/>
      <c r="H763" s="1"/>
      <c r="I763" s="109"/>
      <c r="J763" s="109"/>
      <c r="K763" s="19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09"/>
      <c r="D764" s="1"/>
      <c r="E764" s="238"/>
      <c r="F764" s="1"/>
      <c r="G764" s="1"/>
      <c r="H764" s="1"/>
      <c r="I764" s="109"/>
      <c r="J764" s="109"/>
      <c r="K764" s="19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09"/>
      <c r="D765" s="1"/>
      <c r="E765" s="238"/>
      <c r="F765" s="1"/>
      <c r="G765" s="1"/>
      <c r="H765" s="1"/>
      <c r="I765" s="109"/>
      <c r="J765" s="109"/>
      <c r="K765" s="19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09"/>
      <c r="D766" s="1"/>
      <c r="E766" s="238"/>
      <c r="F766" s="1"/>
      <c r="G766" s="1"/>
      <c r="H766" s="1"/>
      <c r="I766" s="109"/>
      <c r="J766" s="109"/>
      <c r="K766" s="19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09"/>
      <c r="D767" s="1"/>
      <c r="E767" s="238"/>
      <c r="F767" s="1"/>
      <c r="G767" s="1"/>
      <c r="H767" s="1"/>
      <c r="I767" s="109"/>
      <c r="J767" s="109"/>
      <c r="K767" s="19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09"/>
      <c r="D768" s="1"/>
      <c r="E768" s="238"/>
      <c r="F768" s="1"/>
      <c r="G768" s="1"/>
      <c r="H768" s="1"/>
      <c r="I768" s="109"/>
      <c r="J768" s="109"/>
      <c r="K768" s="19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09"/>
      <c r="D769" s="1"/>
      <c r="E769" s="238"/>
      <c r="F769" s="1"/>
      <c r="G769" s="1"/>
      <c r="H769" s="1"/>
      <c r="I769" s="109"/>
      <c r="J769" s="109"/>
      <c r="K769" s="19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09"/>
      <c r="D770" s="1"/>
      <c r="E770" s="238"/>
      <c r="F770" s="1"/>
      <c r="G770" s="1"/>
      <c r="H770" s="1"/>
      <c r="I770" s="109"/>
      <c r="J770" s="109"/>
      <c r="K770" s="19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09"/>
      <c r="D771" s="1"/>
      <c r="E771" s="238"/>
      <c r="F771" s="1"/>
      <c r="G771" s="1"/>
      <c r="H771" s="1"/>
      <c r="I771" s="109"/>
      <c r="J771" s="109"/>
      <c r="K771" s="19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09"/>
      <c r="D772" s="1"/>
      <c r="E772" s="238"/>
      <c r="F772" s="1"/>
      <c r="G772" s="1"/>
      <c r="H772" s="1"/>
      <c r="I772" s="109"/>
      <c r="J772" s="109"/>
      <c r="K772" s="19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09"/>
      <c r="D773" s="1"/>
      <c r="E773" s="238"/>
      <c r="F773" s="1"/>
      <c r="G773" s="1"/>
      <c r="H773" s="1"/>
      <c r="I773" s="109"/>
      <c r="J773" s="109"/>
      <c r="K773" s="19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09"/>
      <c r="D774" s="1"/>
      <c r="E774" s="238"/>
      <c r="F774" s="1"/>
      <c r="G774" s="1"/>
      <c r="H774" s="1"/>
      <c r="I774" s="109"/>
      <c r="J774" s="109"/>
      <c r="K774" s="19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09"/>
      <c r="D775" s="1"/>
      <c r="E775" s="238"/>
      <c r="F775" s="1"/>
      <c r="G775" s="1"/>
      <c r="H775" s="1"/>
      <c r="I775" s="109"/>
      <c r="J775" s="109"/>
      <c r="K775" s="19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09"/>
      <c r="D776" s="1"/>
      <c r="E776" s="238"/>
      <c r="F776" s="1"/>
      <c r="G776" s="1"/>
      <c r="H776" s="1"/>
      <c r="I776" s="109"/>
      <c r="J776" s="109"/>
      <c r="K776" s="19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09"/>
      <c r="D777" s="1"/>
      <c r="E777" s="238"/>
      <c r="F777" s="1"/>
      <c r="G777" s="1"/>
      <c r="H777" s="1"/>
      <c r="I777" s="109"/>
      <c r="J777" s="109"/>
      <c r="K777" s="19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09"/>
      <c r="D778" s="1"/>
      <c r="E778" s="238"/>
      <c r="F778" s="1"/>
      <c r="G778" s="1"/>
      <c r="H778" s="1"/>
      <c r="I778" s="109"/>
      <c r="J778" s="109"/>
      <c r="K778" s="19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09"/>
      <c r="D779" s="1"/>
      <c r="E779" s="238"/>
      <c r="F779" s="1"/>
      <c r="G779" s="1"/>
      <c r="H779" s="1"/>
      <c r="I779" s="109"/>
      <c r="J779" s="109"/>
      <c r="K779" s="19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09"/>
      <c r="D780" s="1"/>
      <c r="E780" s="238"/>
      <c r="F780" s="1"/>
      <c r="G780" s="1"/>
      <c r="H780" s="1"/>
      <c r="I780" s="109"/>
      <c r="J780" s="109"/>
      <c r="K780" s="19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09"/>
      <c r="D781" s="1"/>
      <c r="E781" s="238"/>
      <c r="F781" s="1"/>
      <c r="G781" s="1"/>
      <c r="H781" s="1"/>
      <c r="I781" s="109"/>
      <c r="J781" s="109"/>
      <c r="K781" s="19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09"/>
      <c r="D782" s="1"/>
      <c r="E782" s="238"/>
      <c r="F782" s="1"/>
      <c r="G782" s="1"/>
      <c r="H782" s="1"/>
      <c r="I782" s="109"/>
      <c r="J782" s="109"/>
      <c r="K782" s="19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09"/>
      <c r="D783" s="1"/>
      <c r="E783" s="238"/>
      <c r="F783" s="1"/>
      <c r="G783" s="1"/>
      <c r="H783" s="1"/>
      <c r="I783" s="109"/>
      <c r="J783" s="109"/>
      <c r="K783" s="19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09"/>
      <c r="D784" s="1"/>
      <c r="E784" s="238"/>
      <c r="F784" s="1"/>
      <c r="G784" s="1"/>
      <c r="H784" s="1"/>
      <c r="I784" s="109"/>
      <c r="J784" s="109"/>
      <c r="K784" s="19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09"/>
      <c r="D785" s="1"/>
      <c r="E785" s="238"/>
      <c r="F785" s="1"/>
      <c r="G785" s="1"/>
      <c r="H785" s="1"/>
      <c r="I785" s="109"/>
      <c r="J785" s="109"/>
      <c r="K785" s="19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09"/>
      <c r="D786" s="1"/>
      <c r="E786" s="238"/>
      <c r="F786" s="1"/>
      <c r="G786" s="1"/>
      <c r="H786" s="1"/>
      <c r="I786" s="109"/>
      <c r="J786" s="109"/>
      <c r="K786" s="19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09"/>
      <c r="D787" s="1"/>
      <c r="E787" s="238"/>
      <c r="F787" s="1"/>
      <c r="G787" s="1"/>
      <c r="H787" s="1"/>
      <c r="I787" s="109"/>
      <c r="J787" s="109"/>
      <c r="K787" s="19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09"/>
      <c r="D788" s="1"/>
      <c r="E788" s="238"/>
      <c r="F788" s="1"/>
      <c r="G788" s="1"/>
      <c r="H788" s="1"/>
      <c r="I788" s="109"/>
      <c r="J788" s="109"/>
      <c r="K788" s="19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09"/>
      <c r="D789" s="1"/>
      <c r="E789" s="238"/>
      <c r="F789" s="1"/>
      <c r="G789" s="1"/>
      <c r="H789" s="1"/>
      <c r="I789" s="109"/>
      <c r="J789" s="109"/>
      <c r="K789" s="19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09"/>
      <c r="D790" s="1"/>
      <c r="E790" s="238"/>
      <c r="F790" s="1"/>
      <c r="G790" s="1"/>
      <c r="H790" s="1"/>
      <c r="I790" s="109"/>
      <c r="J790" s="109"/>
      <c r="K790" s="19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09"/>
      <c r="D791" s="1"/>
      <c r="E791" s="238"/>
      <c r="F791" s="1"/>
      <c r="G791" s="1"/>
      <c r="H791" s="1"/>
      <c r="I791" s="109"/>
      <c r="J791" s="109"/>
      <c r="K791" s="19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09"/>
      <c r="D792" s="1"/>
      <c r="E792" s="238"/>
      <c r="F792" s="1"/>
      <c r="G792" s="1"/>
      <c r="H792" s="1"/>
      <c r="I792" s="109"/>
      <c r="J792" s="109"/>
      <c r="K792" s="19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09"/>
      <c r="D793" s="1"/>
      <c r="E793" s="238"/>
      <c r="F793" s="1"/>
      <c r="G793" s="1"/>
      <c r="H793" s="1"/>
      <c r="I793" s="109"/>
      <c r="J793" s="109"/>
      <c r="K793" s="19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09"/>
      <c r="D794" s="1"/>
      <c r="E794" s="238"/>
      <c r="F794" s="1"/>
      <c r="G794" s="1"/>
      <c r="H794" s="1"/>
      <c r="I794" s="109"/>
      <c r="J794" s="109"/>
      <c r="K794" s="19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09"/>
      <c r="D795" s="1"/>
      <c r="E795" s="238"/>
      <c r="F795" s="1"/>
      <c r="G795" s="1"/>
      <c r="H795" s="1"/>
      <c r="I795" s="109"/>
      <c r="J795" s="109"/>
      <c r="K795" s="19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09"/>
      <c r="D796" s="1"/>
      <c r="E796" s="238"/>
      <c r="F796" s="1"/>
      <c r="G796" s="1"/>
      <c r="H796" s="1"/>
      <c r="I796" s="109"/>
      <c r="J796" s="109"/>
      <c r="K796" s="19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09"/>
      <c r="D797" s="1"/>
      <c r="E797" s="238"/>
      <c r="F797" s="1"/>
      <c r="G797" s="1"/>
      <c r="H797" s="1"/>
      <c r="I797" s="109"/>
      <c r="J797" s="109"/>
      <c r="K797" s="19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09"/>
      <c r="D798" s="1"/>
      <c r="E798" s="238"/>
      <c r="F798" s="1"/>
      <c r="G798" s="1"/>
      <c r="H798" s="1"/>
      <c r="I798" s="109"/>
      <c r="J798" s="109"/>
      <c r="K798" s="19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09"/>
      <c r="D799" s="1"/>
      <c r="E799" s="238"/>
      <c r="F799" s="1"/>
      <c r="G799" s="1"/>
      <c r="H799" s="1"/>
      <c r="I799" s="109"/>
      <c r="J799" s="109"/>
      <c r="K799" s="19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09"/>
      <c r="D800" s="1"/>
      <c r="E800" s="238"/>
      <c r="F800" s="1"/>
      <c r="G800" s="1"/>
      <c r="H800" s="1"/>
      <c r="I800" s="109"/>
      <c r="J800" s="109"/>
      <c r="K800" s="19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09"/>
      <c r="D801" s="1"/>
      <c r="E801" s="238"/>
      <c r="F801" s="1"/>
      <c r="G801" s="1"/>
      <c r="H801" s="1"/>
      <c r="I801" s="109"/>
      <c r="J801" s="109"/>
      <c r="K801" s="19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09"/>
      <c r="D802" s="1"/>
      <c r="E802" s="238"/>
      <c r="F802" s="1"/>
      <c r="G802" s="1"/>
      <c r="H802" s="1"/>
      <c r="I802" s="109"/>
      <c r="J802" s="109"/>
      <c r="K802" s="19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09"/>
      <c r="D803" s="1"/>
      <c r="E803" s="238"/>
      <c r="F803" s="1"/>
      <c r="G803" s="1"/>
      <c r="H803" s="1"/>
      <c r="I803" s="109"/>
      <c r="J803" s="109"/>
      <c r="K803" s="19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09"/>
      <c r="D804" s="1"/>
      <c r="E804" s="238"/>
      <c r="F804" s="1"/>
      <c r="G804" s="1"/>
      <c r="H804" s="1"/>
      <c r="I804" s="109"/>
      <c r="J804" s="109"/>
      <c r="K804" s="19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09"/>
      <c r="D805" s="1"/>
      <c r="E805" s="238"/>
      <c r="F805" s="1"/>
      <c r="G805" s="1"/>
      <c r="H805" s="1"/>
      <c r="I805" s="109"/>
      <c r="J805" s="109"/>
      <c r="K805" s="19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09"/>
      <c r="D806" s="1"/>
      <c r="E806" s="238"/>
      <c r="F806" s="1"/>
      <c r="G806" s="1"/>
      <c r="H806" s="1"/>
      <c r="I806" s="109"/>
      <c r="J806" s="109"/>
      <c r="K806" s="19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09"/>
      <c r="D807" s="1"/>
      <c r="E807" s="238"/>
      <c r="F807" s="1"/>
      <c r="G807" s="1"/>
      <c r="H807" s="1"/>
      <c r="I807" s="109"/>
      <c r="J807" s="109"/>
      <c r="K807" s="19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09"/>
      <c r="D808" s="1"/>
      <c r="E808" s="238"/>
      <c r="F808" s="1"/>
      <c r="G808" s="1"/>
      <c r="H808" s="1"/>
      <c r="I808" s="109"/>
      <c r="J808" s="109"/>
      <c r="K808" s="19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09"/>
      <c r="D809" s="1"/>
      <c r="E809" s="238"/>
      <c r="F809" s="1"/>
      <c r="G809" s="1"/>
      <c r="H809" s="1"/>
      <c r="I809" s="109"/>
      <c r="J809" s="109"/>
      <c r="K809" s="19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09"/>
      <c r="D810" s="1"/>
      <c r="E810" s="238"/>
      <c r="F810" s="1"/>
      <c r="G810" s="1"/>
      <c r="H810" s="1"/>
      <c r="I810" s="109"/>
      <c r="J810" s="109"/>
      <c r="K810" s="19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09"/>
      <c r="D811" s="1"/>
      <c r="E811" s="238"/>
      <c r="F811" s="1"/>
      <c r="G811" s="1"/>
      <c r="H811" s="1"/>
      <c r="I811" s="109"/>
      <c r="J811" s="109"/>
      <c r="K811" s="19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09"/>
      <c r="D812" s="1"/>
      <c r="E812" s="238"/>
      <c r="F812" s="1"/>
      <c r="G812" s="1"/>
      <c r="H812" s="1"/>
      <c r="I812" s="109"/>
      <c r="J812" s="109"/>
      <c r="K812" s="19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09"/>
      <c r="D813" s="1"/>
      <c r="E813" s="238"/>
      <c r="F813" s="1"/>
      <c r="G813" s="1"/>
      <c r="H813" s="1"/>
      <c r="I813" s="109"/>
      <c r="J813" s="109"/>
      <c r="K813" s="19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09"/>
      <c r="D814" s="1"/>
      <c r="E814" s="238"/>
      <c r="F814" s="1"/>
      <c r="G814" s="1"/>
      <c r="H814" s="1"/>
      <c r="I814" s="109"/>
      <c r="J814" s="109"/>
      <c r="K814" s="19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09"/>
      <c r="D815" s="1"/>
      <c r="E815" s="238"/>
      <c r="F815" s="1"/>
      <c r="G815" s="1"/>
      <c r="H815" s="1"/>
      <c r="I815" s="109"/>
      <c r="J815" s="109"/>
      <c r="K815" s="19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09"/>
      <c r="D816" s="1"/>
      <c r="E816" s="238"/>
      <c r="F816" s="1"/>
      <c r="G816" s="1"/>
      <c r="H816" s="1"/>
      <c r="I816" s="109"/>
      <c r="J816" s="109"/>
      <c r="K816" s="19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09"/>
      <c r="D817" s="1"/>
      <c r="E817" s="238"/>
      <c r="F817" s="1"/>
      <c r="G817" s="1"/>
      <c r="H817" s="1"/>
      <c r="I817" s="109"/>
      <c r="J817" s="109"/>
      <c r="K817" s="19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09"/>
      <c r="D818" s="1"/>
      <c r="E818" s="238"/>
      <c r="F818" s="1"/>
      <c r="G818" s="1"/>
      <c r="H818" s="1"/>
      <c r="I818" s="109"/>
      <c r="J818" s="109"/>
      <c r="K818" s="19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09"/>
      <c r="D819" s="1"/>
      <c r="E819" s="238"/>
      <c r="F819" s="1"/>
      <c r="G819" s="1"/>
      <c r="H819" s="1"/>
      <c r="I819" s="109"/>
      <c r="J819" s="109"/>
      <c r="K819" s="19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09"/>
      <c r="D820" s="1"/>
      <c r="E820" s="238"/>
      <c r="F820" s="1"/>
      <c r="G820" s="1"/>
      <c r="H820" s="1"/>
      <c r="I820" s="109"/>
      <c r="J820" s="109"/>
      <c r="K820" s="19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09"/>
      <c r="D821" s="1"/>
      <c r="E821" s="238"/>
      <c r="F821" s="1"/>
      <c r="G821" s="1"/>
      <c r="H821" s="1"/>
      <c r="I821" s="109"/>
      <c r="J821" s="109"/>
      <c r="K821" s="19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09"/>
      <c r="D822" s="1"/>
      <c r="E822" s="238"/>
      <c r="F822" s="1"/>
      <c r="G822" s="1"/>
      <c r="H822" s="1"/>
      <c r="I822" s="109"/>
      <c r="J822" s="109"/>
      <c r="K822" s="19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09"/>
      <c r="D823" s="1"/>
      <c r="E823" s="238"/>
      <c r="F823" s="1"/>
      <c r="G823" s="1"/>
      <c r="H823" s="1"/>
      <c r="I823" s="109"/>
      <c r="J823" s="109"/>
      <c r="K823" s="19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09"/>
      <c r="D824" s="1"/>
      <c r="E824" s="238"/>
      <c r="F824" s="1"/>
      <c r="G824" s="1"/>
      <c r="H824" s="1"/>
      <c r="I824" s="109"/>
      <c r="J824" s="109"/>
      <c r="K824" s="19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09"/>
      <c r="D825" s="1"/>
      <c r="E825" s="238"/>
      <c r="F825" s="1"/>
      <c r="G825" s="1"/>
      <c r="H825" s="1"/>
      <c r="I825" s="109"/>
      <c r="J825" s="109"/>
      <c r="K825" s="19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09"/>
      <c r="D826" s="1"/>
      <c r="E826" s="238"/>
      <c r="F826" s="1"/>
      <c r="G826" s="1"/>
      <c r="H826" s="1"/>
      <c r="I826" s="109"/>
      <c r="J826" s="109"/>
      <c r="K826" s="19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09"/>
      <c r="D827" s="1"/>
      <c r="E827" s="238"/>
      <c r="F827" s="1"/>
      <c r="G827" s="1"/>
      <c r="H827" s="1"/>
      <c r="I827" s="109"/>
      <c r="J827" s="109"/>
      <c r="K827" s="19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09"/>
      <c r="D828" s="1"/>
      <c r="E828" s="238"/>
      <c r="F828" s="1"/>
      <c r="G828" s="1"/>
      <c r="H828" s="1"/>
      <c r="I828" s="109"/>
      <c r="J828" s="109"/>
      <c r="K828" s="19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09"/>
      <c r="D829" s="1"/>
      <c r="E829" s="238"/>
      <c r="F829" s="1"/>
      <c r="G829" s="1"/>
      <c r="H829" s="1"/>
      <c r="I829" s="109"/>
      <c r="J829" s="109"/>
      <c r="K829" s="19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09"/>
      <c r="D830" s="1"/>
      <c r="E830" s="238"/>
      <c r="F830" s="1"/>
      <c r="G830" s="1"/>
      <c r="H830" s="1"/>
      <c r="I830" s="109"/>
      <c r="J830" s="109"/>
      <c r="K830" s="19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09"/>
      <c r="D831" s="1"/>
      <c r="E831" s="238"/>
      <c r="F831" s="1"/>
      <c r="G831" s="1"/>
      <c r="H831" s="1"/>
      <c r="I831" s="109"/>
      <c r="J831" s="109"/>
      <c r="K831" s="19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09"/>
      <c r="D832" s="1"/>
      <c r="E832" s="238"/>
      <c r="F832" s="1"/>
      <c r="G832" s="1"/>
      <c r="H832" s="1"/>
      <c r="I832" s="109"/>
      <c r="J832" s="109"/>
      <c r="K832" s="19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09"/>
      <c r="D833" s="1"/>
      <c r="E833" s="238"/>
      <c r="F833" s="1"/>
      <c r="G833" s="1"/>
      <c r="H833" s="1"/>
      <c r="I833" s="109"/>
      <c r="J833" s="109"/>
      <c r="K833" s="19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09"/>
      <c r="D834" s="1"/>
      <c r="E834" s="238"/>
      <c r="F834" s="1"/>
      <c r="G834" s="1"/>
      <c r="H834" s="1"/>
      <c r="I834" s="109"/>
      <c r="J834" s="109"/>
      <c r="K834" s="19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09"/>
      <c r="D835" s="1"/>
      <c r="E835" s="238"/>
      <c r="F835" s="1"/>
      <c r="G835" s="1"/>
      <c r="H835" s="1"/>
      <c r="I835" s="109"/>
      <c r="J835" s="109"/>
      <c r="K835" s="19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09"/>
      <c r="D836" s="1"/>
      <c r="E836" s="238"/>
      <c r="F836" s="1"/>
      <c r="G836" s="1"/>
      <c r="H836" s="1"/>
      <c r="I836" s="109"/>
      <c r="J836" s="109"/>
      <c r="K836" s="19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09"/>
      <c r="D837" s="1"/>
      <c r="E837" s="238"/>
      <c r="F837" s="1"/>
      <c r="G837" s="1"/>
      <c r="H837" s="1"/>
      <c r="I837" s="109"/>
      <c r="J837" s="109"/>
      <c r="K837" s="19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09"/>
      <c r="D838" s="1"/>
      <c r="E838" s="238"/>
      <c r="F838" s="1"/>
      <c r="G838" s="1"/>
      <c r="H838" s="1"/>
      <c r="I838" s="109"/>
      <c r="J838" s="109"/>
      <c r="K838" s="19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09"/>
      <c r="D839" s="1"/>
      <c r="E839" s="238"/>
      <c r="F839" s="1"/>
      <c r="G839" s="1"/>
      <c r="H839" s="1"/>
      <c r="I839" s="109"/>
      <c r="J839" s="109"/>
      <c r="K839" s="19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09"/>
      <c r="D840" s="1"/>
      <c r="E840" s="238"/>
      <c r="F840" s="1"/>
      <c r="G840" s="1"/>
      <c r="H840" s="1"/>
      <c r="I840" s="109"/>
      <c r="J840" s="109"/>
      <c r="K840" s="19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09"/>
      <c r="D841" s="1"/>
      <c r="E841" s="238"/>
      <c r="F841" s="1"/>
      <c r="G841" s="1"/>
      <c r="H841" s="1"/>
      <c r="I841" s="109"/>
      <c r="J841" s="109"/>
      <c r="K841" s="19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09"/>
      <c r="D842" s="1"/>
      <c r="E842" s="238"/>
      <c r="F842" s="1"/>
      <c r="G842" s="1"/>
      <c r="H842" s="1"/>
      <c r="I842" s="109"/>
      <c r="J842" s="109"/>
      <c r="K842" s="19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09"/>
      <c r="D843" s="1"/>
      <c r="E843" s="238"/>
      <c r="F843" s="1"/>
      <c r="G843" s="1"/>
      <c r="H843" s="1"/>
      <c r="I843" s="109"/>
      <c r="J843" s="109"/>
      <c r="K843" s="19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09"/>
      <c r="D844" s="1"/>
      <c r="E844" s="238"/>
      <c r="F844" s="1"/>
      <c r="G844" s="1"/>
      <c r="H844" s="1"/>
      <c r="I844" s="109"/>
      <c r="J844" s="109"/>
      <c r="K844" s="19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09"/>
      <c r="D845" s="1"/>
      <c r="E845" s="238"/>
      <c r="F845" s="1"/>
      <c r="G845" s="1"/>
      <c r="H845" s="1"/>
      <c r="I845" s="109"/>
      <c r="J845" s="109"/>
      <c r="K845" s="19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09"/>
      <c r="D846" s="1"/>
      <c r="E846" s="238"/>
      <c r="F846" s="1"/>
      <c r="G846" s="1"/>
      <c r="H846" s="1"/>
      <c r="I846" s="109"/>
      <c r="J846" s="109"/>
      <c r="K846" s="19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09"/>
      <c r="D847" s="1"/>
      <c r="E847" s="238"/>
      <c r="F847" s="1"/>
      <c r="G847" s="1"/>
      <c r="H847" s="1"/>
      <c r="I847" s="109"/>
      <c r="J847" s="109"/>
      <c r="K847" s="19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09"/>
      <c r="D848" s="1"/>
      <c r="E848" s="238"/>
      <c r="F848" s="1"/>
      <c r="G848" s="1"/>
      <c r="H848" s="1"/>
      <c r="I848" s="109"/>
      <c r="J848" s="109"/>
      <c r="K848" s="19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09"/>
      <c r="D849" s="1"/>
      <c r="E849" s="238"/>
      <c r="F849" s="1"/>
      <c r="G849" s="1"/>
      <c r="H849" s="1"/>
      <c r="I849" s="109"/>
      <c r="J849" s="109"/>
      <c r="K849" s="19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09"/>
      <c r="D850" s="1"/>
      <c r="E850" s="238"/>
      <c r="F850" s="1"/>
      <c r="G850" s="1"/>
      <c r="H850" s="1"/>
      <c r="I850" s="109"/>
      <c r="J850" s="109"/>
      <c r="K850" s="19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09"/>
      <c r="D851" s="1"/>
      <c r="E851" s="238"/>
      <c r="F851" s="1"/>
      <c r="G851" s="1"/>
      <c r="H851" s="1"/>
      <c r="I851" s="109"/>
      <c r="J851" s="109"/>
      <c r="K851" s="19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09"/>
      <c r="D852" s="1"/>
      <c r="E852" s="238"/>
      <c r="F852" s="1"/>
      <c r="G852" s="1"/>
      <c r="H852" s="1"/>
      <c r="I852" s="109"/>
      <c r="J852" s="109"/>
      <c r="K852" s="19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09"/>
      <c r="D853" s="1"/>
      <c r="E853" s="238"/>
      <c r="F853" s="1"/>
      <c r="G853" s="1"/>
      <c r="H853" s="1"/>
      <c r="I853" s="109"/>
      <c r="J853" s="109"/>
      <c r="K853" s="19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09"/>
      <c r="D854" s="1"/>
      <c r="E854" s="238"/>
      <c r="F854" s="1"/>
      <c r="G854" s="1"/>
      <c r="H854" s="1"/>
      <c r="I854" s="109"/>
      <c r="J854" s="109"/>
      <c r="K854" s="19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09"/>
      <c r="D855" s="1"/>
      <c r="E855" s="238"/>
      <c r="F855" s="1"/>
      <c r="G855" s="1"/>
      <c r="H855" s="1"/>
      <c r="I855" s="109"/>
      <c r="J855" s="109"/>
      <c r="K855" s="19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09"/>
      <c r="D856" s="1"/>
      <c r="E856" s="238"/>
      <c r="F856" s="1"/>
      <c r="G856" s="1"/>
      <c r="H856" s="1"/>
      <c r="I856" s="109"/>
      <c r="J856" s="109"/>
      <c r="K856" s="19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09"/>
      <c r="D857" s="1"/>
      <c r="E857" s="238"/>
      <c r="F857" s="1"/>
      <c r="G857" s="1"/>
      <c r="H857" s="1"/>
      <c r="I857" s="109"/>
      <c r="J857" s="109"/>
      <c r="K857" s="19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09"/>
      <c r="D858" s="1"/>
      <c r="E858" s="238"/>
      <c r="F858" s="1"/>
      <c r="G858" s="1"/>
      <c r="H858" s="1"/>
      <c r="I858" s="109"/>
      <c r="J858" s="109"/>
      <c r="K858" s="19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09"/>
      <c r="D859" s="1"/>
      <c r="E859" s="238"/>
      <c r="F859" s="1"/>
      <c r="G859" s="1"/>
      <c r="H859" s="1"/>
      <c r="I859" s="109"/>
      <c r="J859" s="109"/>
      <c r="K859" s="19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09"/>
      <c r="D860" s="1"/>
      <c r="E860" s="238"/>
      <c r="F860" s="1"/>
      <c r="G860" s="1"/>
      <c r="H860" s="1"/>
      <c r="I860" s="109"/>
      <c r="J860" s="109"/>
      <c r="K860" s="19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09"/>
      <c r="D861" s="1"/>
      <c r="E861" s="238"/>
      <c r="F861" s="1"/>
      <c r="G861" s="1"/>
      <c r="H861" s="1"/>
      <c r="I861" s="109"/>
      <c r="J861" s="109"/>
      <c r="K861" s="19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09"/>
      <c r="D862" s="1"/>
      <c r="E862" s="238"/>
      <c r="F862" s="1"/>
      <c r="G862" s="1"/>
      <c r="H862" s="1"/>
      <c r="I862" s="109"/>
      <c r="J862" s="109"/>
      <c r="K862" s="19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09"/>
      <c r="D863" s="1"/>
      <c r="E863" s="238"/>
      <c r="F863" s="1"/>
      <c r="G863" s="1"/>
      <c r="H863" s="1"/>
      <c r="I863" s="109"/>
      <c r="J863" s="109"/>
      <c r="K863" s="19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09"/>
      <c r="D864" s="1"/>
      <c r="E864" s="238"/>
      <c r="F864" s="1"/>
      <c r="G864" s="1"/>
      <c r="H864" s="1"/>
      <c r="I864" s="109"/>
      <c r="J864" s="109"/>
      <c r="K864" s="19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09"/>
      <c r="D865" s="1"/>
      <c r="E865" s="238"/>
      <c r="F865" s="1"/>
      <c r="G865" s="1"/>
      <c r="H865" s="1"/>
      <c r="I865" s="109"/>
      <c r="J865" s="109"/>
      <c r="K865" s="19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09"/>
      <c r="D866" s="1"/>
      <c r="E866" s="238"/>
      <c r="F866" s="1"/>
      <c r="G866" s="1"/>
      <c r="H866" s="1"/>
      <c r="I866" s="109"/>
      <c r="J866" s="109"/>
      <c r="K866" s="19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09"/>
      <c r="D867" s="1"/>
      <c r="E867" s="238"/>
      <c r="F867" s="1"/>
      <c r="G867" s="1"/>
      <c r="H867" s="1"/>
      <c r="I867" s="109"/>
      <c r="J867" s="109"/>
      <c r="K867" s="19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09"/>
      <c r="D868" s="1"/>
      <c r="E868" s="238"/>
      <c r="F868" s="1"/>
      <c r="G868" s="1"/>
      <c r="H868" s="1"/>
      <c r="I868" s="109"/>
      <c r="J868" s="109"/>
      <c r="K868" s="19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09"/>
      <c r="D869" s="1"/>
      <c r="E869" s="238"/>
      <c r="F869" s="1"/>
      <c r="G869" s="1"/>
      <c r="H869" s="1"/>
      <c r="I869" s="109"/>
      <c r="J869" s="109"/>
      <c r="K869" s="19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09"/>
      <c r="D870" s="1"/>
      <c r="E870" s="238"/>
      <c r="F870" s="1"/>
      <c r="G870" s="1"/>
      <c r="H870" s="1"/>
      <c r="I870" s="109"/>
      <c r="J870" s="109"/>
      <c r="K870" s="19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09"/>
      <c r="D871" s="1"/>
      <c r="E871" s="238"/>
      <c r="F871" s="1"/>
      <c r="G871" s="1"/>
      <c r="H871" s="1"/>
      <c r="I871" s="109"/>
      <c r="J871" s="109"/>
      <c r="K871" s="19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09"/>
      <c r="D872" s="1"/>
      <c r="E872" s="238"/>
      <c r="F872" s="1"/>
      <c r="G872" s="1"/>
      <c r="H872" s="1"/>
      <c r="I872" s="109"/>
      <c r="J872" s="109"/>
      <c r="K872" s="19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09"/>
      <c r="D873" s="1"/>
      <c r="E873" s="238"/>
      <c r="F873" s="1"/>
      <c r="G873" s="1"/>
      <c r="H873" s="1"/>
      <c r="I873" s="109"/>
      <c r="J873" s="109"/>
      <c r="K873" s="19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09"/>
      <c r="D874" s="1"/>
      <c r="E874" s="238"/>
      <c r="F874" s="1"/>
      <c r="G874" s="1"/>
      <c r="H874" s="1"/>
      <c r="I874" s="109"/>
      <c r="J874" s="109"/>
      <c r="K874" s="19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09"/>
      <c r="D875" s="1"/>
      <c r="E875" s="238"/>
      <c r="F875" s="1"/>
      <c r="G875" s="1"/>
      <c r="H875" s="1"/>
      <c r="I875" s="109"/>
      <c r="J875" s="109"/>
      <c r="K875" s="19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09"/>
      <c r="D876" s="1"/>
      <c r="E876" s="238"/>
      <c r="F876" s="1"/>
      <c r="G876" s="1"/>
      <c r="H876" s="1"/>
      <c r="I876" s="109"/>
      <c r="J876" s="109"/>
      <c r="K876" s="19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09"/>
      <c r="D877" s="1"/>
      <c r="E877" s="238"/>
      <c r="F877" s="1"/>
      <c r="G877" s="1"/>
      <c r="H877" s="1"/>
      <c r="I877" s="109"/>
      <c r="J877" s="109"/>
      <c r="K877" s="19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09"/>
      <c r="D878" s="1"/>
      <c r="E878" s="238"/>
      <c r="F878" s="1"/>
      <c r="G878" s="1"/>
      <c r="H878" s="1"/>
      <c r="I878" s="109"/>
      <c r="J878" s="109"/>
      <c r="K878" s="19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09"/>
      <c r="D879" s="1"/>
      <c r="E879" s="238"/>
      <c r="F879" s="1"/>
      <c r="G879" s="1"/>
      <c r="H879" s="1"/>
      <c r="I879" s="109"/>
      <c r="J879" s="109"/>
      <c r="K879" s="19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09"/>
      <c r="D880" s="1"/>
      <c r="E880" s="238"/>
      <c r="F880" s="1"/>
      <c r="G880" s="1"/>
      <c r="H880" s="1"/>
      <c r="I880" s="109"/>
      <c r="J880" s="109"/>
      <c r="K880" s="19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09"/>
      <c r="D881" s="1"/>
      <c r="E881" s="238"/>
      <c r="F881" s="1"/>
      <c r="G881" s="1"/>
      <c r="H881" s="1"/>
      <c r="I881" s="109"/>
      <c r="J881" s="109"/>
      <c r="K881" s="19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09"/>
      <c r="D882" s="1"/>
      <c r="E882" s="238"/>
      <c r="F882" s="1"/>
      <c r="G882" s="1"/>
      <c r="H882" s="1"/>
      <c r="I882" s="109"/>
      <c r="J882" s="109"/>
      <c r="K882" s="19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09"/>
      <c r="D883" s="1"/>
      <c r="E883" s="238"/>
      <c r="F883" s="1"/>
      <c r="G883" s="1"/>
      <c r="H883" s="1"/>
      <c r="I883" s="109"/>
      <c r="J883" s="109"/>
      <c r="K883" s="19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09"/>
      <c r="D884" s="1"/>
      <c r="E884" s="238"/>
      <c r="F884" s="1"/>
      <c r="G884" s="1"/>
      <c r="H884" s="1"/>
      <c r="I884" s="109"/>
      <c r="J884" s="109"/>
      <c r="K884" s="19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09"/>
      <c r="D885" s="1"/>
      <c r="E885" s="238"/>
      <c r="F885" s="1"/>
      <c r="G885" s="1"/>
      <c r="H885" s="1"/>
      <c r="I885" s="109"/>
      <c r="J885" s="109"/>
      <c r="K885" s="19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09"/>
      <c r="D886" s="1"/>
      <c r="E886" s="238"/>
      <c r="F886" s="1"/>
      <c r="G886" s="1"/>
      <c r="H886" s="1"/>
      <c r="I886" s="109"/>
      <c r="J886" s="109"/>
      <c r="K886" s="19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09"/>
      <c r="D887" s="1"/>
      <c r="E887" s="238"/>
      <c r="F887" s="1"/>
      <c r="G887" s="1"/>
      <c r="H887" s="1"/>
      <c r="I887" s="109"/>
      <c r="J887" s="109"/>
      <c r="K887" s="19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09"/>
      <c r="D888" s="1"/>
      <c r="E888" s="238"/>
      <c r="F888" s="1"/>
      <c r="G888" s="1"/>
      <c r="H888" s="1"/>
      <c r="I888" s="109"/>
      <c r="J888" s="109"/>
      <c r="K888" s="19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09"/>
      <c r="D889" s="1"/>
      <c r="E889" s="238"/>
      <c r="F889" s="1"/>
      <c r="G889" s="1"/>
      <c r="H889" s="1"/>
      <c r="I889" s="109"/>
      <c r="J889" s="109"/>
      <c r="K889" s="19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09"/>
      <c r="D890" s="1"/>
      <c r="E890" s="238"/>
      <c r="F890" s="1"/>
      <c r="G890" s="1"/>
      <c r="H890" s="1"/>
      <c r="I890" s="109"/>
      <c r="J890" s="109"/>
      <c r="K890" s="19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09"/>
      <c r="D891" s="1"/>
      <c r="E891" s="238"/>
      <c r="F891" s="1"/>
      <c r="G891" s="1"/>
      <c r="H891" s="1"/>
      <c r="I891" s="109"/>
      <c r="J891" s="109"/>
      <c r="K891" s="19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09"/>
      <c r="D892" s="1"/>
      <c r="E892" s="238"/>
      <c r="F892" s="1"/>
      <c r="G892" s="1"/>
      <c r="H892" s="1"/>
      <c r="I892" s="109"/>
      <c r="J892" s="109"/>
      <c r="K892" s="19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09"/>
      <c r="D893" s="1"/>
      <c r="E893" s="238"/>
      <c r="F893" s="1"/>
      <c r="G893" s="1"/>
      <c r="H893" s="1"/>
      <c r="I893" s="109"/>
      <c r="J893" s="109"/>
      <c r="K893" s="19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09"/>
      <c r="D894" s="1"/>
      <c r="E894" s="238"/>
      <c r="F894" s="1"/>
      <c r="G894" s="1"/>
      <c r="H894" s="1"/>
      <c r="I894" s="109"/>
      <c r="J894" s="109"/>
      <c r="K894" s="19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09"/>
      <c r="D895" s="1"/>
      <c r="E895" s="238"/>
      <c r="F895" s="1"/>
      <c r="G895" s="1"/>
      <c r="H895" s="1"/>
      <c r="I895" s="109"/>
      <c r="J895" s="109"/>
      <c r="K895" s="19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09"/>
      <c r="D896" s="1"/>
      <c r="E896" s="238"/>
      <c r="F896" s="1"/>
      <c r="G896" s="1"/>
      <c r="H896" s="1"/>
      <c r="I896" s="109"/>
      <c r="J896" s="109"/>
      <c r="K896" s="19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09"/>
      <c r="D897" s="1"/>
      <c r="E897" s="238"/>
      <c r="F897" s="1"/>
      <c r="G897" s="1"/>
      <c r="H897" s="1"/>
      <c r="I897" s="109"/>
      <c r="J897" s="109"/>
      <c r="K897" s="19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09"/>
      <c r="D898" s="1"/>
      <c r="E898" s="238"/>
      <c r="F898" s="1"/>
      <c r="G898" s="1"/>
      <c r="H898" s="1"/>
      <c r="I898" s="109"/>
      <c r="J898" s="109"/>
      <c r="K898" s="19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09"/>
      <c r="D899" s="1"/>
      <c r="E899" s="238"/>
      <c r="F899" s="1"/>
      <c r="G899" s="1"/>
      <c r="H899" s="1"/>
      <c r="I899" s="109"/>
      <c r="J899" s="109"/>
      <c r="K899" s="19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09"/>
      <c r="D900" s="1"/>
      <c r="E900" s="238"/>
      <c r="F900" s="1"/>
      <c r="G900" s="1"/>
      <c r="H900" s="1"/>
      <c r="I900" s="109"/>
      <c r="J900" s="109"/>
      <c r="K900" s="19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09"/>
      <c r="D901" s="1"/>
      <c r="E901" s="238"/>
      <c r="F901" s="1"/>
      <c r="G901" s="1"/>
      <c r="H901" s="1"/>
      <c r="I901" s="109"/>
      <c r="J901" s="109"/>
      <c r="K901" s="19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09"/>
      <c r="D902" s="1"/>
      <c r="E902" s="238"/>
      <c r="F902" s="1"/>
      <c r="G902" s="1"/>
      <c r="H902" s="1"/>
      <c r="I902" s="109"/>
      <c r="J902" s="109"/>
      <c r="K902" s="19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09"/>
      <c r="D903" s="1"/>
      <c r="E903" s="238"/>
      <c r="F903" s="1"/>
      <c r="G903" s="1"/>
      <c r="H903" s="1"/>
      <c r="I903" s="109"/>
      <c r="J903" s="109"/>
      <c r="K903" s="19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09"/>
      <c r="D904" s="1"/>
      <c r="E904" s="238"/>
      <c r="F904" s="1"/>
      <c r="G904" s="1"/>
      <c r="H904" s="1"/>
      <c r="I904" s="109"/>
      <c r="J904" s="109"/>
      <c r="K904" s="19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09"/>
      <c r="D905" s="1"/>
      <c r="E905" s="238"/>
      <c r="F905" s="1"/>
      <c r="G905" s="1"/>
      <c r="H905" s="1"/>
      <c r="I905" s="109"/>
      <c r="J905" s="109"/>
      <c r="K905" s="19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09"/>
      <c r="D906" s="1"/>
      <c r="E906" s="238"/>
      <c r="F906" s="1"/>
      <c r="G906" s="1"/>
      <c r="H906" s="1"/>
      <c r="I906" s="109"/>
      <c r="J906" s="109"/>
      <c r="K906" s="19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09"/>
      <c r="D907" s="1"/>
      <c r="E907" s="238"/>
      <c r="F907" s="1"/>
      <c r="G907" s="1"/>
      <c r="H907" s="1"/>
      <c r="I907" s="109"/>
      <c r="J907" s="109"/>
      <c r="K907" s="19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09"/>
      <c r="D908" s="1"/>
      <c r="E908" s="238"/>
      <c r="F908" s="1"/>
      <c r="G908" s="1"/>
      <c r="H908" s="1"/>
      <c r="I908" s="109"/>
      <c r="J908" s="109"/>
      <c r="K908" s="19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09"/>
      <c r="D909" s="1"/>
      <c r="E909" s="238"/>
      <c r="F909" s="1"/>
      <c r="G909" s="1"/>
      <c r="H909" s="1"/>
      <c r="I909" s="109"/>
      <c r="J909" s="109"/>
      <c r="K909" s="19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09"/>
      <c r="D910" s="1"/>
      <c r="E910" s="238"/>
      <c r="F910" s="1"/>
      <c r="G910" s="1"/>
      <c r="H910" s="1"/>
      <c r="I910" s="109"/>
      <c r="J910" s="109"/>
      <c r="K910" s="19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09"/>
      <c r="D911" s="1"/>
      <c r="E911" s="238"/>
      <c r="F911" s="1"/>
      <c r="G911" s="1"/>
      <c r="H911" s="1"/>
      <c r="I911" s="109"/>
      <c r="J911" s="109"/>
      <c r="K911" s="19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09"/>
      <c r="D912" s="1"/>
      <c r="E912" s="238"/>
      <c r="F912" s="1"/>
      <c r="G912" s="1"/>
      <c r="H912" s="1"/>
      <c r="I912" s="109"/>
      <c r="J912" s="109"/>
      <c r="K912" s="19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09"/>
      <c r="D913" s="1"/>
      <c r="E913" s="238"/>
      <c r="F913" s="1"/>
      <c r="G913" s="1"/>
      <c r="H913" s="1"/>
      <c r="I913" s="109"/>
      <c r="J913" s="109"/>
      <c r="K913" s="19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09"/>
      <c r="D914" s="1"/>
      <c r="E914" s="238"/>
      <c r="F914" s="1"/>
      <c r="G914" s="1"/>
      <c r="H914" s="1"/>
      <c r="I914" s="109"/>
      <c r="J914" s="109"/>
      <c r="K914" s="19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09"/>
      <c r="D915" s="1"/>
      <c r="E915" s="238"/>
      <c r="F915" s="1"/>
      <c r="G915" s="1"/>
      <c r="H915" s="1"/>
      <c r="I915" s="109"/>
      <c r="J915" s="109"/>
      <c r="K915" s="19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09"/>
      <c r="D916" s="1"/>
      <c r="E916" s="238"/>
      <c r="F916" s="1"/>
      <c r="G916" s="1"/>
      <c r="H916" s="1"/>
      <c r="I916" s="109"/>
      <c r="J916" s="109"/>
      <c r="K916" s="19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09"/>
      <c r="D917" s="1"/>
      <c r="E917" s="238"/>
      <c r="F917" s="1"/>
      <c r="G917" s="1"/>
      <c r="H917" s="1"/>
      <c r="I917" s="109"/>
      <c r="J917" s="109"/>
      <c r="K917" s="19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09"/>
      <c r="D918" s="1"/>
      <c r="E918" s="238"/>
      <c r="F918" s="1"/>
      <c r="G918" s="1"/>
      <c r="H918" s="1"/>
      <c r="I918" s="109"/>
      <c r="J918" s="109"/>
      <c r="K918" s="19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09"/>
      <c r="D919" s="1"/>
      <c r="E919" s="238"/>
      <c r="F919" s="1"/>
      <c r="G919" s="1"/>
      <c r="H919" s="1"/>
      <c r="I919" s="109"/>
      <c r="J919" s="109"/>
      <c r="K919" s="19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09"/>
      <c r="D920" s="1"/>
      <c r="E920" s="238"/>
      <c r="F920" s="1"/>
      <c r="G920" s="1"/>
      <c r="H920" s="1"/>
      <c r="I920" s="109"/>
      <c r="J920" s="109"/>
      <c r="K920" s="19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09"/>
      <c r="D921" s="1"/>
      <c r="E921" s="238"/>
      <c r="F921" s="1"/>
      <c r="G921" s="1"/>
      <c r="H921" s="1"/>
      <c r="I921" s="109"/>
      <c r="J921" s="109"/>
      <c r="K921" s="19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09"/>
      <c r="D922" s="1"/>
      <c r="E922" s="238"/>
      <c r="F922" s="1"/>
      <c r="G922" s="1"/>
      <c r="H922" s="1"/>
      <c r="I922" s="109"/>
      <c r="J922" s="109"/>
      <c r="K922" s="19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09"/>
      <c r="D923" s="1"/>
      <c r="E923" s="238"/>
      <c r="F923" s="1"/>
      <c r="G923" s="1"/>
      <c r="H923" s="1"/>
      <c r="I923" s="109"/>
      <c r="J923" s="109"/>
      <c r="K923" s="19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09"/>
      <c r="D924" s="1"/>
      <c r="E924" s="238"/>
      <c r="F924" s="1"/>
      <c r="G924" s="1"/>
      <c r="H924" s="1"/>
      <c r="I924" s="109"/>
      <c r="J924" s="109"/>
      <c r="K924" s="19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09"/>
      <c r="D925" s="1"/>
      <c r="E925" s="238"/>
      <c r="F925" s="1"/>
      <c r="G925" s="1"/>
      <c r="H925" s="1"/>
      <c r="I925" s="109"/>
      <c r="J925" s="109"/>
      <c r="K925" s="19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09"/>
      <c r="D926" s="1"/>
      <c r="E926" s="238"/>
      <c r="F926" s="1"/>
      <c r="G926" s="1"/>
      <c r="H926" s="1"/>
      <c r="I926" s="109"/>
      <c r="J926" s="109"/>
      <c r="K926" s="19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09"/>
      <c r="D927" s="1"/>
      <c r="E927" s="238"/>
      <c r="F927" s="1"/>
      <c r="G927" s="1"/>
      <c r="H927" s="1"/>
      <c r="I927" s="109"/>
      <c r="J927" s="109"/>
      <c r="K927" s="19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09"/>
      <c r="D928" s="1"/>
      <c r="E928" s="238"/>
      <c r="F928" s="1"/>
      <c r="G928" s="1"/>
      <c r="H928" s="1"/>
      <c r="I928" s="109"/>
      <c r="J928" s="109"/>
      <c r="K928" s="19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09"/>
      <c r="D929" s="1"/>
      <c r="E929" s="238"/>
      <c r="F929" s="1"/>
      <c r="G929" s="1"/>
      <c r="H929" s="1"/>
      <c r="I929" s="109"/>
      <c r="J929" s="109"/>
      <c r="K929" s="19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09"/>
      <c r="D930" s="1"/>
      <c r="E930" s="238"/>
      <c r="F930" s="1"/>
      <c r="G930" s="1"/>
      <c r="H930" s="1"/>
      <c r="I930" s="109"/>
      <c r="J930" s="109"/>
      <c r="K930" s="19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09"/>
      <c r="D931" s="1"/>
      <c r="E931" s="238"/>
      <c r="F931" s="1"/>
      <c r="G931" s="1"/>
      <c r="H931" s="1"/>
      <c r="I931" s="109"/>
      <c r="J931" s="109"/>
      <c r="K931" s="19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09"/>
      <c r="D932" s="1"/>
      <c r="E932" s="238"/>
      <c r="F932" s="1"/>
      <c r="G932" s="1"/>
      <c r="H932" s="1"/>
      <c r="I932" s="109"/>
      <c r="J932" s="109"/>
      <c r="K932" s="19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09"/>
      <c r="D933" s="1"/>
      <c r="E933" s="238"/>
      <c r="F933" s="1"/>
      <c r="G933" s="1"/>
      <c r="H933" s="1"/>
      <c r="I933" s="109"/>
      <c r="J933" s="109"/>
      <c r="K933" s="19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09"/>
      <c r="D934" s="1"/>
      <c r="E934" s="238"/>
      <c r="F934" s="1"/>
      <c r="G934" s="1"/>
      <c r="H934" s="1"/>
      <c r="I934" s="109"/>
      <c r="J934" s="109"/>
      <c r="K934" s="19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09"/>
      <c r="D935" s="1"/>
      <c r="E935" s="238"/>
      <c r="F935" s="1"/>
      <c r="G935" s="1"/>
      <c r="H935" s="1"/>
      <c r="I935" s="109"/>
      <c r="J935" s="109"/>
      <c r="K935" s="19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09"/>
      <c r="D936" s="1"/>
      <c r="E936" s="238"/>
      <c r="F936" s="1"/>
      <c r="G936" s="1"/>
      <c r="H936" s="1"/>
      <c r="I936" s="109"/>
      <c r="J936" s="109"/>
      <c r="K936" s="19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09"/>
      <c r="D937" s="1"/>
      <c r="E937" s="238"/>
      <c r="F937" s="1"/>
      <c r="G937" s="1"/>
      <c r="H937" s="1"/>
      <c r="I937" s="109"/>
      <c r="J937" s="109"/>
      <c r="K937" s="19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09"/>
      <c r="D938" s="1"/>
      <c r="E938" s="238"/>
      <c r="F938" s="1"/>
      <c r="G938" s="1"/>
      <c r="H938" s="1"/>
      <c r="I938" s="109"/>
      <c r="J938" s="109"/>
      <c r="K938" s="19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09"/>
      <c r="D939" s="1"/>
      <c r="E939" s="238"/>
      <c r="F939" s="1"/>
      <c r="G939" s="1"/>
      <c r="H939" s="1"/>
      <c r="I939" s="109"/>
      <c r="J939" s="109"/>
      <c r="K939" s="19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09"/>
      <c r="D940" s="1"/>
      <c r="E940" s="238"/>
      <c r="F940" s="1"/>
      <c r="G940" s="1"/>
      <c r="H940" s="1"/>
      <c r="I940" s="109"/>
      <c r="J940" s="109"/>
      <c r="K940" s="19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09"/>
      <c r="D941" s="1"/>
      <c r="E941" s="238"/>
      <c r="F941" s="1"/>
      <c r="G941" s="1"/>
      <c r="H941" s="1"/>
      <c r="I941" s="109"/>
      <c r="J941" s="109"/>
      <c r="K941" s="19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09"/>
      <c r="D942" s="1"/>
      <c r="E942" s="238"/>
      <c r="F942" s="1"/>
      <c r="G942" s="1"/>
      <c r="H942" s="1"/>
      <c r="I942" s="109"/>
      <c r="J942" s="109"/>
      <c r="K942" s="19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09"/>
      <c r="D943" s="1"/>
      <c r="E943" s="238"/>
      <c r="F943" s="1"/>
      <c r="G943" s="1"/>
      <c r="H943" s="1"/>
      <c r="I943" s="109"/>
      <c r="J943" s="109"/>
      <c r="K943" s="19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09"/>
      <c r="D944" s="1"/>
      <c r="E944" s="238"/>
      <c r="F944" s="1"/>
      <c r="G944" s="1"/>
      <c r="H944" s="1"/>
      <c r="I944" s="109"/>
      <c r="J944" s="109"/>
      <c r="K944" s="19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09"/>
      <c r="D945" s="1"/>
      <c r="E945" s="238"/>
      <c r="F945" s="1"/>
      <c r="G945" s="1"/>
      <c r="H945" s="1"/>
      <c r="I945" s="109"/>
      <c r="J945" s="109"/>
      <c r="K945" s="19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09"/>
      <c r="D946" s="1"/>
      <c r="E946" s="238"/>
      <c r="F946" s="1"/>
      <c r="G946" s="1"/>
      <c r="H946" s="1"/>
      <c r="I946" s="109"/>
      <c r="J946" s="109"/>
      <c r="K946" s="19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09"/>
      <c r="D947" s="1"/>
      <c r="E947" s="238"/>
      <c r="F947" s="1"/>
      <c r="G947" s="1"/>
      <c r="H947" s="1"/>
      <c r="I947" s="109"/>
      <c r="J947" s="109"/>
      <c r="K947" s="19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09"/>
      <c r="D948" s="1"/>
      <c r="E948" s="238"/>
      <c r="F948" s="1"/>
      <c r="G948" s="1"/>
      <c r="H948" s="1"/>
      <c r="I948" s="109"/>
      <c r="J948" s="109"/>
      <c r="K948" s="19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09"/>
      <c r="D949" s="1"/>
      <c r="E949" s="238"/>
      <c r="F949" s="1"/>
      <c r="G949" s="1"/>
      <c r="H949" s="1"/>
      <c r="I949" s="109"/>
      <c r="J949" s="109"/>
      <c r="K949" s="19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09"/>
      <c r="D950" s="1"/>
      <c r="E950" s="238"/>
      <c r="F950" s="1"/>
      <c r="G950" s="1"/>
      <c r="H950" s="1"/>
      <c r="I950" s="109"/>
      <c r="J950" s="109"/>
      <c r="K950" s="19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09"/>
      <c r="D951" s="1"/>
      <c r="E951" s="238"/>
      <c r="F951" s="1"/>
      <c r="G951" s="1"/>
      <c r="H951" s="1"/>
      <c r="I951" s="109"/>
      <c r="J951" s="109"/>
      <c r="K951" s="19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09"/>
      <c r="D952" s="1"/>
      <c r="E952" s="238"/>
      <c r="F952" s="1"/>
      <c r="G952" s="1"/>
      <c r="H952" s="1"/>
      <c r="I952" s="109"/>
      <c r="J952" s="109"/>
      <c r="K952" s="19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09"/>
      <c r="D953" s="1"/>
      <c r="E953" s="238"/>
      <c r="F953" s="1"/>
      <c r="G953" s="1"/>
      <c r="H953" s="1"/>
      <c r="I953" s="109"/>
      <c r="J953" s="109"/>
      <c r="K953" s="19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09"/>
      <c r="D954" s="1"/>
      <c r="E954" s="238"/>
      <c r="F954" s="1"/>
      <c r="G954" s="1"/>
      <c r="H954" s="1"/>
      <c r="I954" s="109"/>
      <c r="J954" s="109"/>
      <c r="K954" s="19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09"/>
      <c r="D955" s="1"/>
      <c r="E955" s="238"/>
      <c r="F955" s="1"/>
      <c r="G955" s="1"/>
      <c r="H955" s="1"/>
      <c r="I955" s="109"/>
      <c r="J955" s="109"/>
      <c r="K955" s="19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09"/>
      <c r="D956" s="1"/>
      <c r="E956" s="238"/>
      <c r="F956" s="1"/>
      <c r="G956" s="1"/>
      <c r="H956" s="1"/>
      <c r="I956" s="109"/>
      <c r="J956" s="109"/>
      <c r="K956" s="19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09"/>
      <c r="D957" s="1"/>
      <c r="E957" s="238"/>
      <c r="F957" s="1"/>
      <c r="G957" s="1"/>
      <c r="H957" s="1"/>
      <c r="I957" s="109"/>
      <c r="J957" s="109"/>
      <c r="K957" s="19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09"/>
      <c r="D958" s="1"/>
      <c r="E958" s="238"/>
      <c r="F958" s="1"/>
      <c r="G958" s="1"/>
      <c r="H958" s="1"/>
      <c r="I958" s="109"/>
      <c r="J958" s="109"/>
      <c r="K958" s="19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09"/>
      <c r="D959" s="1"/>
      <c r="E959" s="238"/>
      <c r="F959" s="1"/>
      <c r="G959" s="1"/>
      <c r="H959" s="1"/>
      <c r="I959" s="109"/>
      <c r="J959" s="109"/>
      <c r="K959" s="19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09"/>
      <c r="D960" s="1"/>
      <c r="E960" s="238"/>
      <c r="F960" s="1"/>
      <c r="G960" s="1"/>
      <c r="H960" s="1"/>
      <c r="I960" s="109"/>
      <c r="J960" s="109"/>
      <c r="K960" s="19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09"/>
      <c r="D961" s="1"/>
      <c r="E961" s="238"/>
      <c r="F961" s="1"/>
      <c r="G961" s="1"/>
      <c r="H961" s="1"/>
      <c r="I961" s="109"/>
      <c r="J961" s="109"/>
      <c r="K961" s="19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09"/>
      <c r="D962" s="1"/>
      <c r="E962" s="238"/>
      <c r="F962" s="1"/>
      <c r="G962" s="1"/>
      <c r="H962" s="1"/>
      <c r="I962" s="109"/>
      <c r="J962" s="109"/>
      <c r="K962" s="19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09"/>
      <c r="D963" s="1"/>
      <c r="E963" s="238"/>
      <c r="F963" s="1"/>
      <c r="G963" s="1"/>
      <c r="H963" s="1"/>
      <c r="I963" s="109"/>
      <c r="J963" s="109"/>
      <c r="K963" s="19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09"/>
      <c r="D964" s="1"/>
      <c r="E964" s="238"/>
      <c r="F964" s="1"/>
      <c r="G964" s="1"/>
      <c r="H964" s="1"/>
      <c r="I964" s="109"/>
      <c r="J964" s="109"/>
      <c r="K964" s="19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09"/>
      <c r="D965" s="1"/>
      <c r="E965" s="238"/>
      <c r="F965" s="1"/>
      <c r="G965" s="1"/>
      <c r="H965" s="1"/>
      <c r="I965" s="109"/>
      <c r="J965" s="109"/>
      <c r="K965" s="19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09"/>
      <c r="D966" s="1"/>
      <c r="E966" s="238"/>
      <c r="F966" s="1"/>
      <c r="G966" s="1"/>
      <c r="H966" s="1"/>
      <c r="I966" s="109"/>
      <c r="J966" s="109"/>
      <c r="K966" s="19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09"/>
      <c r="D967" s="1"/>
      <c r="E967" s="238"/>
      <c r="F967" s="1"/>
      <c r="G967" s="1"/>
      <c r="H967" s="1"/>
      <c r="I967" s="109"/>
      <c r="J967" s="109"/>
      <c r="K967" s="19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09"/>
      <c r="D968" s="1"/>
      <c r="E968" s="238"/>
      <c r="F968" s="1"/>
      <c r="G968" s="1"/>
      <c r="H968" s="1"/>
      <c r="I968" s="109"/>
      <c r="J968" s="109"/>
      <c r="K968" s="19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09"/>
      <c r="D969" s="1"/>
      <c r="E969" s="238"/>
      <c r="F969" s="1"/>
      <c r="G969" s="1"/>
      <c r="H969" s="1"/>
      <c r="I969" s="109"/>
      <c r="J969" s="109"/>
      <c r="K969" s="19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09"/>
      <c r="D970" s="1"/>
      <c r="E970" s="238"/>
      <c r="F970" s="1"/>
      <c r="G970" s="1"/>
      <c r="H970" s="1"/>
      <c r="I970" s="109"/>
      <c r="J970" s="109"/>
      <c r="K970" s="19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09"/>
      <c r="D971" s="1"/>
      <c r="E971" s="238"/>
      <c r="F971" s="1"/>
      <c r="G971" s="1"/>
      <c r="H971" s="1"/>
      <c r="I971" s="109"/>
      <c r="J971" s="109"/>
      <c r="K971" s="19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09"/>
      <c r="D972" s="1"/>
      <c r="E972" s="238"/>
      <c r="F972" s="1"/>
      <c r="G972" s="1"/>
      <c r="H972" s="1"/>
      <c r="I972" s="109"/>
      <c r="J972" s="109"/>
      <c r="K972" s="19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09"/>
      <c r="D973" s="1"/>
      <c r="E973" s="238"/>
      <c r="F973" s="1"/>
      <c r="G973" s="1"/>
      <c r="H973" s="1"/>
      <c r="I973" s="109"/>
      <c r="J973" s="109"/>
      <c r="K973" s="19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09"/>
      <c r="D974" s="1"/>
      <c r="E974" s="238"/>
      <c r="F974" s="1"/>
      <c r="G974" s="1"/>
      <c r="H974" s="1"/>
      <c r="I974" s="109"/>
      <c r="J974" s="109"/>
      <c r="K974" s="19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09"/>
      <c r="D975" s="1"/>
      <c r="E975" s="238"/>
      <c r="F975" s="1"/>
      <c r="G975" s="1"/>
      <c r="H975" s="1"/>
      <c r="I975" s="109"/>
      <c r="J975" s="109"/>
      <c r="K975" s="19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09"/>
      <c r="D976" s="1"/>
      <c r="E976" s="238"/>
      <c r="F976" s="1"/>
      <c r="G976" s="1"/>
      <c r="H976" s="1"/>
      <c r="I976" s="109"/>
      <c r="J976" s="109"/>
      <c r="K976" s="190"/>
      <c r="L976" s="27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09"/>
      <c r="D977" s="1"/>
      <c r="E977" s="238"/>
      <c r="F977" s="1"/>
      <c r="G977" s="1"/>
      <c r="H977" s="1"/>
      <c r="I977" s="109"/>
      <c r="J977" s="109"/>
      <c r="K977" s="190"/>
      <c r="L977" s="27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09"/>
      <c r="D978" s="1"/>
      <c r="E978" s="238"/>
      <c r="F978" s="1"/>
      <c r="G978" s="1"/>
      <c r="H978" s="1"/>
      <c r="I978" s="109"/>
      <c r="J978" s="109"/>
      <c r="K978" s="190"/>
      <c r="L978" s="27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09"/>
      <c r="D979" s="1"/>
      <c r="E979" s="238"/>
      <c r="F979" s="1"/>
      <c r="G979" s="1"/>
      <c r="H979" s="1"/>
      <c r="I979" s="109"/>
      <c r="J979" s="109"/>
      <c r="K979" s="190"/>
      <c r="L979" s="27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09"/>
      <c r="D980" s="1"/>
      <c r="E980" s="238"/>
      <c r="F980" s="1"/>
      <c r="G980" s="1"/>
      <c r="H980" s="1"/>
      <c r="I980" s="109"/>
      <c r="J980" s="109"/>
      <c r="K980" s="190"/>
      <c r="L980" s="27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09"/>
      <c r="D981" s="1"/>
      <c r="E981" s="238"/>
      <c r="F981" s="1"/>
      <c r="G981" s="1"/>
      <c r="H981" s="1"/>
      <c r="I981" s="109"/>
      <c r="J981" s="109"/>
      <c r="K981" s="190"/>
      <c r="L981" s="27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09"/>
      <c r="D982" s="1"/>
      <c r="E982" s="238"/>
      <c r="F982" s="1"/>
      <c r="G982" s="1"/>
      <c r="H982" s="1"/>
      <c r="I982" s="109"/>
      <c r="J982" s="109"/>
      <c r="K982" s="190"/>
      <c r="L982" s="271"/>
      <c r="M982" s="271"/>
      <c r="N982" s="271"/>
      <c r="O982" s="271"/>
      <c r="P982" s="271"/>
      <c r="Q982" s="271"/>
      <c r="R982" s="271"/>
      <c r="S982" s="271"/>
      <c r="T982" s="271"/>
      <c r="U982" s="271"/>
      <c r="V982" s="271"/>
      <c r="W982" s="271"/>
      <c r="X982" s="271"/>
      <c r="Y982" s="271"/>
      <c r="Z982" s="271"/>
    </row>
    <row r="983" spans="1:26" ht="15" customHeight="1" x14ac:dyDescent="0.2">
      <c r="A983" s="1"/>
      <c r="B983" s="1"/>
      <c r="C983" s="109"/>
      <c r="D983" s="1"/>
      <c r="E983" s="238"/>
      <c r="F983" s="1"/>
      <c r="G983" s="1"/>
      <c r="H983" s="1"/>
      <c r="I983" s="109"/>
      <c r="J983" s="109"/>
      <c r="K983" s="190"/>
      <c r="L983" s="271"/>
      <c r="M983" s="271"/>
      <c r="N983" s="271"/>
      <c r="O983" s="271"/>
      <c r="P983" s="271"/>
      <c r="Q983" s="271"/>
      <c r="R983" s="271"/>
      <c r="S983" s="271"/>
      <c r="T983" s="271"/>
      <c r="U983" s="271"/>
      <c r="V983" s="271"/>
      <c r="W983" s="271"/>
      <c r="X983" s="271"/>
      <c r="Y983" s="271"/>
      <c r="Z983" s="271"/>
    </row>
    <row r="984" spans="1:26" ht="15" customHeight="1" x14ac:dyDescent="0.2">
      <c r="A984" s="1"/>
      <c r="B984" s="1"/>
      <c r="C984" s="109"/>
      <c r="D984" s="1"/>
      <c r="E984" s="238"/>
      <c r="F984" s="1"/>
      <c r="G984" s="1"/>
      <c r="H984" s="1"/>
      <c r="I984" s="109"/>
      <c r="J984" s="109"/>
      <c r="K984" s="190"/>
      <c r="L984" s="271"/>
      <c r="M984" s="271"/>
      <c r="N984" s="271"/>
      <c r="O984" s="271"/>
      <c r="P984" s="271"/>
      <c r="Q984" s="271"/>
      <c r="R984" s="271"/>
      <c r="S984" s="271"/>
      <c r="T984" s="271"/>
      <c r="U984" s="271"/>
      <c r="V984" s="271"/>
      <c r="W984" s="271"/>
      <c r="X984" s="271"/>
      <c r="Y984" s="271"/>
      <c r="Z984" s="271"/>
    </row>
    <row r="985" spans="1:26" ht="15" customHeight="1" x14ac:dyDescent="0.2">
      <c r="A985" s="1"/>
      <c r="B985" s="1"/>
      <c r="C985" s="109"/>
      <c r="D985" s="1"/>
      <c r="E985" s="238"/>
      <c r="F985" s="1"/>
      <c r="G985" s="1"/>
      <c r="H985" s="1"/>
      <c r="I985" s="109"/>
      <c r="J985" s="109"/>
      <c r="K985" s="190"/>
      <c r="L985" s="271"/>
      <c r="M985" s="271"/>
      <c r="N985" s="271"/>
      <c r="O985" s="271"/>
      <c r="P985" s="271"/>
      <c r="Q985" s="271"/>
      <c r="R985" s="271"/>
      <c r="S985" s="271"/>
      <c r="T985" s="271"/>
      <c r="U985" s="271"/>
      <c r="V985" s="271"/>
      <c r="W985" s="271"/>
      <c r="X985" s="271"/>
      <c r="Y985" s="271"/>
      <c r="Z985" s="271"/>
    </row>
    <row r="986" spans="1:26" ht="15" customHeight="1" x14ac:dyDescent="0.2">
      <c r="A986" s="1"/>
      <c r="B986" s="1"/>
      <c r="C986" s="109"/>
      <c r="D986" s="1"/>
      <c r="E986" s="238"/>
      <c r="F986" s="1"/>
      <c r="G986" s="1"/>
      <c r="H986" s="1"/>
      <c r="I986" s="109"/>
      <c r="J986" s="109"/>
      <c r="K986" s="190"/>
      <c r="L986" s="271"/>
      <c r="M986" s="271"/>
      <c r="N986" s="271"/>
      <c r="O986" s="271"/>
      <c r="P986" s="271"/>
      <c r="Q986" s="271"/>
      <c r="R986" s="271"/>
      <c r="S986" s="271"/>
      <c r="T986" s="271"/>
      <c r="U986" s="271"/>
      <c r="V986" s="271"/>
      <c r="W986" s="271"/>
      <c r="X986" s="271"/>
      <c r="Y986" s="271"/>
      <c r="Z986" s="271"/>
    </row>
    <row r="987" spans="1:26" ht="15" customHeight="1" x14ac:dyDescent="0.2">
      <c r="A987" s="1"/>
      <c r="B987" s="1"/>
      <c r="C987" s="109"/>
      <c r="D987" s="1"/>
      <c r="E987" s="238"/>
      <c r="F987" s="1"/>
      <c r="G987" s="1"/>
      <c r="H987" s="1"/>
      <c r="I987" s="109"/>
      <c r="J987" s="109"/>
      <c r="K987" s="190"/>
      <c r="L987" s="271"/>
      <c r="M987" s="271"/>
      <c r="N987" s="271"/>
      <c r="O987" s="271"/>
      <c r="P987" s="271"/>
      <c r="Q987" s="271"/>
      <c r="R987" s="271"/>
      <c r="S987" s="271"/>
      <c r="T987" s="271"/>
      <c r="U987" s="271"/>
      <c r="V987" s="271"/>
      <c r="W987" s="271"/>
      <c r="X987" s="271"/>
      <c r="Y987" s="271"/>
      <c r="Z987" s="271"/>
    </row>
    <row r="988" spans="1:26" ht="15" customHeight="1" x14ac:dyDescent="0.2">
      <c r="A988" s="1"/>
      <c r="B988" s="1"/>
      <c r="C988" s="109"/>
      <c r="D988" s="1"/>
      <c r="E988" s="238"/>
      <c r="F988" s="1"/>
      <c r="G988" s="1"/>
      <c r="H988" s="1"/>
      <c r="I988" s="109"/>
      <c r="J988" s="109"/>
      <c r="K988" s="190"/>
      <c r="L988" s="271"/>
      <c r="M988" s="271"/>
      <c r="N988" s="271"/>
      <c r="O988" s="271"/>
      <c r="P988" s="271"/>
      <c r="Q988" s="271"/>
      <c r="R988" s="271"/>
      <c r="S988" s="271"/>
      <c r="T988" s="271"/>
      <c r="U988" s="271"/>
      <c r="V988" s="271"/>
      <c r="W988" s="271"/>
      <c r="X988" s="271"/>
      <c r="Y988" s="271"/>
      <c r="Z988" s="271"/>
    </row>
    <row r="989" spans="1:26" ht="15" customHeight="1" x14ac:dyDescent="0.2">
      <c r="A989" s="1"/>
      <c r="B989" s="1"/>
      <c r="C989" s="109"/>
      <c r="D989" s="1"/>
      <c r="E989" s="238"/>
      <c r="F989" s="1"/>
      <c r="G989" s="1"/>
      <c r="H989" s="1"/>
      <c r="I989" s="109"/>
      <c r="J989" s="109"/>
      <c r="K989" s="190"/>
      <c r="L989" s="271"/>
      <c r="M989" s="271"/>
      <c r="N989" s="271"/>
      <c r="O989" s="271"/>
      <c r="P989" s="271"/>
      <c r="Q989" s="271"/>
      <c r="R989" s="271"/>
      <c r="S989" s="271"/>
      <c r="T989" s="271"/>
      <c r="U989" s="271"/>
      <c r="V989" s="271"/>
      <c r="W989" s="271"/>
      <c r="X989" s="271"/>
      <c r="Y989" s="271"/>
      <c r="Z989" s="271"/>
    </row>
    <row r="990" spans="1:26" ht="15" customHeight="1" x14ac:dyDescent="0.2">
      <c r="A990" s="1"/>
      <c r="B990" s="1"/>
      <c r="C990" s="109"/>
      <c r="D990" s="1"/>
      <c r="E990" s="238"/>
      <c r="F990" s="1"/>
      <c r="G990" s="1"/>
      <c r="H990" s="1"/>
      <c r="I990" s="109"/>
      <c r="J990" s="109"/>
      <c r="K990" s="190"/>
      <c r="L990" s="271"/>
      <c r="M990" s="271"/>
      <c r="N990" s="271"/>
      <c r="O990" s="271"/>
      <c r="P990" s="271"/>
      <c r="Q990" s="271"/>
      <c r="R990" s="271"/>
      <c r="S990" s="271"/>
      <c r="T990" s="271"/>
      <c r="U990" s="271"/>
      <c r="V990" s="271"/>
      <c r="W990" s="271"/>
      <c r="X990" s="271"/>
      <c r="Y990" s="271"/>
      <c r="Z990" s="271"/>
    </row>
    <row r="991" spans="1:26" ht="15" customHeight="1" x14ac:dyDescent="0.2">
      <c r="A991" s="1"/>
      <c r="B991" s="1"/>
      <c r="C991" s="109"/>
      <c r="D991" s="1"/>
      <c r="E991" s="238"/>
      <c r="F991" s="1"/>
      <c r="G991" s="1"/>
      <c r="H991" s="1"/>
      <c r="I991" s="109"/>
      <c r="J991" s="109"/>
      <c r="K991" s="190"/>
      <c r="L991" s="271"/>
      <c r="M991" s="271"/>
      <c r="N991" s="271"/>
      <c r="O991" s="271"/>
      <c r="P991" s="271"/>
      <c r="Q991" s="271"/>
      <c r="R991" s="271"/>
      <c r="S991" s="271"/>
      <c r="T991" s="271"/>
      <c r="U991" s="271"/>
      <c r="V991" s="271"/>
      <c r="W991" s="271"/>
      <c r="X991" s="271"/>
      <c r="Y991" s="271"/>
      <c r="Z991" s="271"/>
    </row>
    <row r="992" spans="1:26" ht="15" customHeight="1" x14ac:dyDescent="0.2">
      <c r="A992" s="1"/>
      <c r="B992" s="1"/>
      <c r="C992" s="109"/>
      <c r="D992" s="1"/>
      <c r="E992" s="238"/>
      <c r="F992" s="1"/>
      <c r="G992" s="1"/>
      <c r="H992" s="1"/>
      <c r="I992" s="109"/>
      <c r="J992" s="109"/>
      <c r="K992" s="190"/>
      <c r="L992" s="271"/>
      <c r="M992" s="271"/>
      <c r="N992" s="271"/>
      <c r="O992" s="271"/>
      <c r="P992" s="271"/>
      <c r="Q992" s="271"/>
      <c r="R992" s="271"/>
      <c r="S992" s="271"/>
      <c r="T992" s="271"/>
      <c r="U992" s="271"/>
      <c r="V992" s="271"/>
      <c r="W992" s="271"/>
      <c r="X992" s="271"/>
      <c r="Y992" s="271"/>
      <c r="Z992" s="271"/>
    </row>
    <row r="993" spans="1:26" ht="15" customHeight="1" x14ac:dyDescent="0.2">
      <c r="A993" s="1"/>
      <c r="B993" s="1"/>
      <c r="C993" s="109"/>
      <c r="D993" s="1"/>
      <c r="E993" s="238"/>
      <c r="F993" s="1"/>
      <c r="G993" s="1"/>
      <c r="H993" s="1"/>
      <c r="I993" s="109"/>
      <c r="J993" s="109"/>
      <c r="K993" s="190"/>
      <c r="L993" s="271"/>
      <c r="M993" s="271"/>
      <c r="N993" s="271"/>
      <c r="O993" s="271"/>
      <c r="P993" s="271"/>
      <c r="Q993" s="271"/>
      <c r="R993" s="271"/>
      <c r="S993" s="271"/>
      <c r="T993" s="271"/>
      <c r="U993" s="271"/>
      <c r="V993" s="271"/>
      <c r="W993" s="271"/>
      <c r="X993" s="271"/>
      <c r="Y993" s="271"/>
      <c r="Z993" s="271"/>
    </row>
    <row r="994" spans="1:26" ht="15" customHeight="1" x14ac:dyDescent="0.2">
      <c r="A994" s="1"/>
      <c r="B994" s="1"/>
      <c r="C994" s="109"/>
      <c r="D994" s="1"/>
      <c r="E994" s="238"/>
      <c r="F994" s="1"/>
      <c r="G994" s="1"/>
      <c r="H994" s="1"/>
      <c r="I994" s="109"/>
      <c r="J994" s="109"/>
      <c r="K994" s="190"/>
      <c r="L994" s="271"/>
      <c r="M994" s="271"/>
      <c r="N994" s="271"/>
      <c r="O994" s="271"/>
      <c r="P994" s="271"/>
      <c r="Q994" s="271"/>
      <c r="R994" s="271"/>
      <c r="S994" s="271"/>
      <c r="T994" s="271"/>
      <c r="U994" s="271"/>
      <c r="V994" s="271"/>
      <c r="W994" s="271"/>
      <c r="X994" s="271"/>
      <c r="Y994" s="271"/>
      <c r="Z994" s="271"/>
    </row>
    <row r="995" spans="1:26" ht="15" customHeight="1" x14ac:dyDescent="0.2">
      <c r="A995" s="1"/>
      <c r="B995" s="1"/>
      <c r="C995" s="109"/>
      <c r="D995" s="1"/>
      <c r="E995" s="238"/>
      <c r="F995" s="1"/>
      <c r="G995" s="1"/>
      <c r="H995" s="1"/>
      <c r="I995" s="109"/>
      <c r="J995" s="109"/>
      <c r="K995" s="190"/>
      <c r="L995" s="271"/>
      <c r="M995" s="271"/>
      <c r="N995" s="271"/>
      <c r="O995" s="271"/>
      <c r="P995" s="271"/>
      <c r="Q995" s="271"/>
      <c r="R995" s="271"/>
      <c r="S995" s="271"/>
      <c r="T995" s="271"/>
      <c r="U995" s="271"/>
      <c r="V995" s="271"/>
      <c r="W995" s="271"/>
      <c r="X995" s="271"/>
      <c r="Y995" s="271"/>
      <c r="Z995" s="271"/>
    </row>
    <row r="996" spans="1:26" ht="15" customHeight="1" x14ac:dyDescent="0.2">
      <c r="A996" s="1"/>
      <c r="B996" s="1"/>
      <c r="C996" s="109"/>
      <c r="D996" s="1"/>
      <c r="E996" s="238"/>
      <c r="F996" s="1"/>
      <c r="G996" s="1"/>
      <c r="H996" s="1"/>
      <c r="I996" s="109"/>
      <c r="J996" s="109"/>
      <c r="K996" s="190"/>
      <c r="L996" s="271"/>
      <c r="M996" s="271"/>
      <c r="N996" s="271"/>
      <c r="O996" s="271"/>
      <c r="P996" s="271"/>
      <c r="Q996" s="271"/>
      <c r="R996" s="271"/>
      <c r="S996" s="271"/>
      <c r="T996" s="271"/>
      <c r="U996" s="271"/>
      <c r="V996" s="271"/>
      <c r="W996" s="271"/>
      <c r="X996" s="271"/>
      <c r="Y996" s="271"/>
      <c r="Z996" s="271"/>
    </row>
    <row r="997" spans="1:26" ht="15" customHeight="1" x14ac:dyDescent="0.2">
      <c r="A997" s="1"/>
      <c r="B997" s="1"/>
      <c r="C997" s="109"/>
      <c r="D997" s="1"/>
      <c r="E997" s="238"/>
      <c r="F997" s="1"/>
      <c r="G997" s="1"/>
      <c r="H997" s="1"/>
      <c r="I997" s="109"/>
      <c r="J997" s="109"/>
      <c r="K997" s="190"/>
      <c r="L997" s="271"/>
      <c r="M997" s="271"/>
      <c r="N997" s="271"/>
      <c r="O997" s="271"/>
      <c r="P997" s="271"/>
      <c r="Q997" s="271"/>
      <c r="R997" s="271"/>
      <c r="S997" s="271"/>
      <c r="T997" s="271"/>
      <c r="U997" s="271"/>
      <c r="V997" s="271"/>
      <c r="W997" s="271"/>
      <c r="X997" s="271"/>
      <c r="Y997" s="271"/>
      <c r="Z997" s="271"/>
    </row>
    <row r="998" spans="1:26" ht="15" customHeight="1" x14ac:dyDescent="0.2">
      <c r="A998" s="1"/>
      <c r="B998" s="1"/>
      <c r="C998" s="109"/>
      <c r="D998" s="1"/>
      <c r="E998" s="238"/>
      <c r="F998" s="1"/>
      <c r="G998" s="1"/>
      <c r="H998" s="1"/>
      <c r="I998" s="109"/>
      <c r="J998" s="109"/>
      <c r="K998" s="190"/>
      <c r="L998" s="271"/>
      <c r="M998" s="271"/>
      <c r="N998" s="271"/>
      <c r="O998" s="271"/>
      <c r="P998" s="271"/>
      <c r="Q998" s="271"/>
      <c r="R998" s="271"/>
      <c r="S998" s="271"/>
      <c r="T998" s="271"/>
      <c r="U998" s="271"/>
      <c r="V998" s="271"/>
      <c r="W998" s="271"/>
      <c r="X998" s="271"/>
      <c r="Y998" s="271"/>
      <c r="Z998" s="271"/>
    </row>
    <row r="999" spans="1:26" ht="15" customHeight="1" x14ac:dyDescent="0.2">
      <c r="A999" s="1"/>
      <c r="B999" s="1"/>
      <c r="C999" s="109"/>
      <c r="D999" s="1"/>
      <c r="E999" s="238"/>
      <c r="F999" s="1"/>
      <c r="G999" s="1"/>
      <c r="H999" s="1"/>
      <c r="I999" s="109"/>
      <c r="J999" s="109"/>
      <c r="K999" s="190"/>
      <c r="L999" s="271"/>
      <c r="M999" s="271"/>
      <c r="N999" s="271"/>
      <c r="O999" s="271"/>
      <c r="P999" s="271"/>
      <c r="Q999" s="271"/>
      <c r="R999" s="271"/>
      <c r="S999" s="271"/>
      <c r="T999" s="271"/>
      <c r="U999" s="271"/>
      <c r="V999" s="271"/>
      <c r="W999" s="271"/>
      <c r="X999" s="271"/>
      <c r="Y999" s="271"/>
      <c r="Z999" s="271"/>
    </row>
    <row r="1000" spans="1:26" ht="15" customHeight="1" x14ac:dyDescent="0.2">
      <c r="A1000" s="1"/>
      <c r="B1000" s="1"/>
      <c r="C1000" s="109"/>
      <c r="D1000" s="1"/>
      <c r="E1000" s="238"/>
      <c r="F1000" s="1"/>
      <c r="G1000" s="1"/>
      <c r="H1000" s="1"/>
      <c r="I1000" s="109"/>
      <c r="J1000" s="109"/>
      <c r="K1000" s="190"/>
      <c r="L1000" s="271"/>
      <c r="M1000" s="271"/>
      <c r="N1000" s="271"/>
      <c r="O1000" s="271"/>
      <c r="P1000" s="271"/>
      <c r="Q1000" s="271"/>
      <c r="R1000" s="271"/>
      <c r="S1000" s="271"/>
      <c r="T1000" s="271"/>
      <c r="U1000" s="271"/>
      <c r="V1000" s="271"/>
      <c r="W1000" s="271"/>
      <c r="X1000" s="271"/>
      <c r="Y1000" s="271"/>
      <c r="Z1000" s="271"/>
    </row>
    <row r="1001" spans="1:26" ht="15" customHeight="1" x14ac:dyDescent="0.2">
      <c r="A1001" s="1"/>
      <c r="B1001" s="1"/>
      <c r="C1001" s="109"/>
      <c r="D1001" s="1"/>
      <c r="E1001" s="238"/>
      <c r="F1001" s="1"/>
      <c r="G1001" s="1"/>
      <c r="H1001" s="1"/>
      <c r="I1001" s="109"/>
      <c r="J1001" s="109"/>
      <c r="K1001" s="190"/>
      <c r="L1001" s="271"/>
      <c r="M1001" s="271"/>
      <c r="N1001" s="271"/>
      <c r="O1001" s="271"/>
      <c r="P1001" s="271"/>
      <c r="Q1001" s="271"/>
      <c r="R1001" s="271"/>
      <c r="S1001" s="271"/>
      <c r="T1001" s="271"/>
      <c r="U1001" s="271"/>
      <c r="V1001" s="271"/>
      <c r="W1001" s="271"/>
      <c r="X1001" s="271"/>
      <c r="Y1001" s="271"/>
      <c r="Z1001" s="271"/>
    </row>
    <row r="1002" spans="1:26" ht="15" customHeight="1" x14ac:dyDescent="0.2">
      <c r="A1002" s="1"/>
      <c r="B1002" s="1"/>
      <c r="C1002" s="109"/>
      <c r="D1002" s="1"/>
      <c r="E1002" s="238"/>
      <c r="F1002" s="1"/>
      <c r="G1002" s="1"/>
      <c r="H1002" s="1"/>
      <c r="I1002" s="109"/>
      <c r="J1002" s="109"/>
      <c r="K1002" s="190"/>
      <c r="L1002" s="271"/>
      <c r="M1002" s="271"/>
      <c r="N1002" s="271"/>
      <c r="O1002" s="271"/>
      <c r="P1002" s="271"/>
      <c r="Q1002" s="271"/>
      <c r="R1002" s="271"/>
      <c r="S1002" s="271"/>
      <c r="T1002" s="271"/>
      <c r="U1002" s="271"/>
      <c r="V1002" s="271"/>
      <c r="W1002" s="271"/>
      <c r="X1002" s="271"/>
      <c r="Y1002" s="271"/>
      <c r="Z1002" s="271"/>
    </row>
    <row r="1003" spans="1:26" ht="15" customHeight="1" x14ac:dyDescent="0.2">
      <c r="A1003" s="1"/>
      <c r="B1003" s="1"/>
      <c r="C1003" s="109"/>
      <c r="D1003" s="1"/>
      <c r="E1003" s="238"/>
      <c r="F1003" s="1"/>
      <c r="G1003" s="1"/>
      <c r="H1003" s="1"/>
      <c r="I1003" s="109"/>
      <c r="J1003" s="109"/>
      <c r="K1003" s="190"/>
      <c r="L1003" s="271"/>
      <c r="M1003" s="271"/>
      <c r="N1003" s="271"/>
      <c r="O1003" s="271"/>
      <c r="P1003" s="271"/>
      <c r="Q1003" s="271"/>
      <c r="R1003" s="271"/>
      <c r="S1003" s="271"/>
      <c r="T1003" s="271"/>
      <c r="U1003" s="271"/>
      <c r="V1003" s="271"/>
      <c r="W1003" s="271"/>
      <c r="X1003" s="271"/>
      <c r="Y1003" s="271"/>
      <c r="Z1003" s="271"/>
    </row>
    <row r="1004" spans="1:26" ht="15" customHeight="1" x14ac:dyDescent="0.2">
      <c r="A1004" s="1"/>
      <c r="B1004" s="1"/>
      <c r="C1004" s="109"/>
      <c r="D1004" s="1"/>
      <c r="E1004" s="238"/>
      <c r="F1004" s="1"/>
      <c r="G1004" s="271"/>
      <c r="H1004" s="1"/>
      <c r="I1004" s="109"/>
      <c r="J1004" s="109"/>
      <c r="K1004" s="190"/>
      <c r="L1004" s="271"/>
      <c r="M1004" s="271"/>
      <c r="N1004" s="271"/>
      <c r="O1004" s="271"/>
      <c r="P1004" s="271"/>
      <c r="Q1004" s="271"/>
      <c r="R1004" s="271"/>
      <c r="S1004" s="271"/>
      <c r="T1004" s="271"/>
      <c r="U1004" s="271"/>
      <c r="V1004" s="271"/>
      <c r="W1004" s="271"/>
      <c r="X1004" s="271"/>
      <c r="Y1004" s="271"/>
      <c r="Z1004" s="271"/>
    </row>
    <row r="1005" spans="1:26" ht="15" customHeight="1" x14ac:dyDescent="0.2">
      <c r="A1005" s="1"/>
      <c r="B1005" s="1"/>
      <c r="C1005" s="109"/>
      <c r="D1005" s="1"/>
      <c r="E1005" s="238"/>
      <c r="F1005" s="1"/>
      <c r="G1005" s="271"/>
      <c r="H1005" s="1"/>
      <c r="I1005" s="109"/>
      <c r="J1005" s="109"/>
      <c r="K1005" s="190"/>
      <c r="L1005" s="271"/>
      <c r="M1005" s="271"/>
      <c r="N1005" s="271"/>
      <c r="O1005" s="271"/>
      <c r="P1005" s="271"/>
      <c r="Q1005" s="271"/>
      <c r="R1005" s="271"/>
      <c r="S1005" s="271"/>
      <c r="T1005" s="271"/>
      <c r="U1005" s="271"/>
      <c r="V1005" s="271"/>
      <c r="W1005" s="271"/>
      <c r="X1005" s="271"/>
      <c r="Y1005" s="271"/>
      <c r="Z1005" s="271"/>
    </row>
    <row r="1006" spans="1:26" ht="15" customHeight="1" x14ac:dyDescent="0.2">
      <c r="A1006" s="1"/>
      <c r="B1006" s="1"/>
      <c r="C1006" s="109"/>
      <c r="D1006" s="1"/>
      <c r="E1006" s="238"/>
      <c r="F1006" s="1"/>
      <c r="G1006" s="271"/>
      <c r="H1006" s="1"/>
      <c r="I1006" s="109"/>
      <c r="J1006" s="109"/>
      <c r="K1006" s="190"/>
      <c r="L1006" s="271"/>
      <c r="M1006" s="271"/>
      <c r="N1006" s="271"/>
      <c r="O1006" s="271"/>
      <c r="P1006" s="271"/>
      <c r="Q1006" s="271"/>
      <c r="R1006" s="271"/>
      <c r="S1006" s="271"/>
      <c r="T1006" s="271"/>
      <c r="U1006" s="271"/>
      <c r="V1006" s="271"/>
      <c r="W1006" s="271"/>
      <c r="X1006" s="271"/>
      <c r="Y1006" s="271"/>
      <c r="Z1006" s="271"/>
    </row>
    <row r="1007" spans="1:26" ht="15" customHeight="1" x14ac:dyDescent="0.2">
      <c r="A1007" s="1"/>
      <c r="B1007" s="1"/>
      <c r="C1007" s="109"/>
      <c r="D1007" s="1"/>
      <c r="E1007" s="238"/>
      <c r="F1007" s="1"/>
      <c r="G1007" s="271"/>
      <c r="H1007" s="1"/>
      <c r="I1007" s="109"/>
      <c r="J1007" s="109"/>
      <c r="K1007" s="190"/>
      <c r="L1007" s="271"/>
      <c r="M1007" s="271"/>
      <c r="N1007" s="271"/>
      <c r="O1007" s="271"/>
      <c r="P1007" s="271"/>
      <c r="Q1007" s="271"/>
      <c r="R1007" s="271"/>
      <c r="S1007" s="271"/>
      <c r="T1007" s="271"/>
      <c r="U1007" s="271"/>
      <c r="V1007" s="271"/>
      <c r="W1007" s="271"/>
      <c r="X1007" s="271"/>
      <c r="Y1007" s="271"/>
      <c r="Z1007" s="271"/>
    </row>
    <row r="1008" spans="1:26" ht="15" customHeight="1" x14ac:dyDescent="0.2">
      <c r="A1008" s="1"/>
      <c r="B1008" s="1"/>
      <c r="C1008" s="109"/>
      <c r="D1008" s="1"/>
      <c r="E1008" s="238"/>
      <c r="F1008" s="271"/>
      <c r="G1008" s="271"/>
      <c r="H1008" s="1"/>
      <c r="I1008" s="109"/>
      <c r="J1008" s="109"/>
      <c r="K1008" s="190"/>
      <c r="L1008" s="271"/>
      <c r="M1008" s="271"/>
      <c r="N1008" s="271"/>
      <c r="O1008" s="271"/>
      <c r="P1008" s="271"/>
      <c r="Q1008" s="271"/>
      <c r="R1008" s="271"/>
      <c r="S1008" s="271"/>
      <c r="T1008" s="271"/>
      <c r="U1008" s="271"/>
      <c r="V1008" s="271"/>
      <c r="W1008" s="271"/>
      <c r="X1008" s="271"/>
      <c r="Y1008" s="271"/>
      <c r="Z1008" s="271"/>
    </row>
    <row r="1009" spans="1:26" ht="15" customHeight="1" x14ac:dyDescent="0.2">
      <c r="A1009" s="1"/>
      <c r="B1009" s="1"/>
      <c r="C1009" s="109"/>
      <c r="D1009" s="1"/>
      <c r="E1009" s="238"/>
      <c r="F1009" s="271"/>
      <c r="G1009" s="271"/>
      <c r="H1009" s="271"/>
      <c r="I1009" s="270"/>
      <c r="J1009" s="270"/>
      <c r="L1009" s="271"/>
      <c r="M1009" s="271"/>
      <c r="N1009" s="271"/>
      <c r="O1009" s="271"/>
      <c r="P1009" s="271"/>
      <c r="Q1009" s="271"/>
      <c r="R1009" s="271"/>
      <c r="S1009" s="271"/>
      <c r="T1009" s="271"/>
      <c r="U1009" s="271"/>
      <c r="V1009" s="271"/>
      <c r="W1009" s="271"/>
      <c r="X1009" s="271"/>
      <c r="Y1009" s="271"/>
      <c r="Z1009" s="271"/>
    </row>
    <row r="1010" spans="1:26" ht="15" customHeight="1" x14ac:dyDescent="0.2">
      <c r="A1010" s="1"/>
      <c r="B1010" s="1"/>
      <c r="C1010" s="109"/>
      <c r="D1010" s="1"/>
      <c r="E1010" s="238"/>
      <c r="F1010" s="271"/>
      <c r="G1010" s="271"/>
      <c r="H1010" s="271"/>
      <c r="I1010" s="270"/>
      <c r="J1010" s="270"/>
      <c r="L1010" s="271"/>
      <c r="M1010" s="271"/>
      <c r="N1010" s="271"/>
      <c r="O1010" s="271"/>
      <c r="P1010" s="271"/>
      <c r="Q1010" s="271"/>
      <c r="R1010" s="271"/>
      <c r="S1010" s="271"/>
      <c r="T1010" s="271"/>
      <c r="U1010" s="271"/>
      <c r="V1010" s="271"/>
      <c r="W1010" s="271"/>
      <c r="X1010" s="271"/>
      <c r="Y1010" s="271"/>
      <c r="Z1010" s="271"/>
    </row>
    <row r="1011" spans="1:26" ht="15" customHeight="1" x14ac:dyDescent="0.2">
      <c r="A1011" s="1"/>
      <c r="B1011" s="1"/>
      <c r="C1011" s="109"/>
      <c r="D1011" s="1"/>
      <c r="E1011" s="238"/>
      <c r="F1011" s="271"/>
      <c r="G1011" s="271"/>
      <c r="H1011" s="271"/>
      <c r="I1011" s="270"/>
      <c r="J1011" s="270"/>
      <c r="L1011" s="271"/>
      <c r="M1011" s="271"/>
      <c r="N1011" s="271"/>
      <c r="O1011" s="271"/>
      <c r="P1011" s="271"/>
      <c r="Q1011" s="271"/>
      <c r="R1011" s="271"/>
      <c r="S1011" s="271"/>
      <c r="T1011" s="271"/>
      <c r="U1011" s="271"/>
      <c r="V1011" s="271"/>
      <c r="W1011" s="271"/>
      <c r="X1011" s="271"/>
      <c r="Y1011" s="271"/>
      <c r="Z1011" s="271"/>
    </row>
    <row r="1012" spans="1:26" ht="15" customHeight="1" x14ac:dyDescent="0.2">
      <c r="A1012" s="1"/>
      <c r="B1012" s="1"/>
      <c r="C1012" s="109"/>
      <c r="D1012" s="1"/>
      <c r="E1012" s="238"/>
      <c r="F1012" s="271"/>
      <c r="G1012" s="271"/>
      <c r="H1012" s="271"/>
      <c r="I1012" s="270"/>
      <c r="J1012" s="270"/>
      <c r="L1012" s="271"/>
      <c r="M1012" s="271"/>
      <c r="N1012" s="271"/>
      <c r="O1012" s="271"/>
      <c r="P1012" s="271"/>
      <c r="Q1012" s="271"/>
      <c r="R1012" s="271"/>
      <c r="S1012" s="271"/>
      <c r="T1012" s="271"/>
      <c r="U1012" s="271"/>
      <c r="V1012" s="271"/>
      <c r="W1012" s="271"/>
      <c r="X1012" s="271"/>
      <c r="Y1012" s="271"/>
      <c r="Z1012" s="271"/>
    </row>
    <row r="1013" spans="1:26" ht="15" customHeight="1" x14ac:dyDescent="0.2">
      <c r="A1013" s="1"/>
      <c r="B1013" s="1"/>
      <c r="C1013" s="109"/>
      <c r="D1013" s="1"/>
      <c r="E1013" s="238"/>
      <c r="F1013" s="271"/>
      <c r="G1013" s="271"/>
      <c r="H1013" s="271"/>
      <c r="I1013" s="270"/>
      <c r="J1013" s="270"/>
      <c r="L1013" s="271"/>
      <c r="M1013" s="271"/>
      <c r="N1013" s="271"/>
      <c r="O1013" s="271"/>
      <c r="P1013" s="271"/>
      <c r="Q1013" s="271"/>
      <c r="R1013" s="271"/>
      <c r="S1013" s="271"/>
      <c r="T1013" s="271"/>
      <c r="U1013" s="271"/>
      <c r="V1013" s="271"/>
      <c r="W1013" s="271"/>
      <c r="X1013" s="271"/>
      <c r="Y1013" s="271"/>
      <c r="Z1013" s="271"/>
    </row>
    <row r="1014" spans="1:26" ht="15" customHeight="1" x14ac:dyDescent="0.2">
      <c r="A1014" s="1"/>
      <c r="B1014" s="1"/>
      <c r="C1014" s="109"/>
      <c r="D1014" s="1"/>
      <c r="E1014" s="238"/>
      <c r="F1014" s="271"/>
      <c r="G1014" s="271"/>
      <c r="H1014" s="271"/>
      <c r="I1014" s="270"/>
      <c r="J1014" s="270"/>
      <c r="L1014" s="271"/>
      <c r="M1014" s="271"/>
      <c r="N1014" s="271"/>
      <c r="O1014" s="271"/>
      <c r="P1014" s="271"/>
      <c r="Q1014" s="271"/>
      <c r="R1014" s="271"/>
      <c r="S1014" s="271"/>
      <c r="T1014" s="271"/>
      <c r="U1014" s="271"/>
      <c r="V1014" s="271"/>
      <c r="W1014" s="271"/>
      <c r="X1014" s="271"/>
      <c r="Y1014" s="271"/>
      <c r="Z1014" s="271"/>
    </row>
    <row r="1015" spans="1:26" ht="15" customHeight="1" x14ac:dyDescent="0.2">
      <c r="A1015" s="271"/>
      <c r="B1015" s="271"/>
      <c r="C1015" s="270"/>
      <c r="D1015" s="271"/>
      <c r="F1015" s="271"/>
      <c r="G1015" s="271"/>
      <c r="H1015" s="271"/>
      <c r="I1015" s="270"/>
      <c r="J1015" s="270"/>
      <c r="L1015" s="271"/>
      <c r="M1015" s="271"/>
      <c r="N1015" s="271"/>
      <c r="O1015" s="271"/>
      <c r="P1015" s="271"/>
      <c r="Q1015" s="271"/>
      <c r="R1015" s="271"/>
      <c r="S1015" s="271"/>
      <c r="T1015" s="271"/>
      <c r="U1015" s="271"/>
      <c r="V1015" s="271"/>
      <c r="W1015" s="271"/>
      <c r="X1015" s="271"/>
      <c r="Y1015" s="271"/>
      <c r="Z1015" s="271"/>
    </row>
    <row r="1016" spans="1:26" ht="15" customHeight="1" x14ac:dyDescent="0.2">
      <c r="A1016" s="271"/>
      <c r="B1016" s="271"/>
      <c r="C1016" s="270"/>
      <c r="D1016" s="271"/>
      <c r="F1016" s="271"/>
      <c r="G1016" s="271"/>
      <c r="H1016" s="271"/>
      <c r="I1016" s="270"/>
      <c r="J1016" s="270"/>
      <c r="L1016" s="271"/>
      <c r="M1016" s="271"/>
      <c r="N1016" s="271"/>
      <c r="O1016" s="271"/>
      <c r="P1016" s="271"/>
      <c r="Q1016" s="271"/>
      <c r="R1016" s="271"/>
      <c r="S1016" s="271"/>
      <c r="T1016" s="271"/>
      <c r="U1016" s="271"/>
      <c r="V1016" s="271"/>
      <c r="W1016" s="271"/>
      <c r="X1016" s="271"/>
      <c r="Y1016" s="271"/>
      <c r="Z1016" s="271"/>
    </row>
    <row r="1017" spans="1:26" ht="15" customHeight="1" x14ac:dyDescent="0.2">
      <c r="A1017" s="271"/>
      <c r="B1017" s="271"/>
      <c r="C1017" s="270"/>
      <c r="D1017" s="271"/>
      <c r="F1017" s="271"/>
      <c r="G1017" s="271"/>
      <c r="H1017" s="271"/>
      <c r="I1017" s="270"/>
      <c r="J1017" s="270"/>
      <c r="L1017" s="271"/>
      <c r="M1017" s="271"/>
      <c r="N1017" s="271"/>
      <c r="O1017" s="271"/>
      <c r="P1017" s="271"/>
      <c r="Q1017" s="271"/>
      <c r="R1017" s="271"/>
      <c r="S1017" s="271"/>
      <c r="T1017" s="271"/>
      <c r="U1017" s="271"/>
      <c r="V1017" s="271"/>
      <c r="W1017" s="271"/>
      <c r="X1017" s="271"/>
      <c r="Y1017" s="271"/>
      <c r="Z1017" s="271"/>
    </row>
    <row r="1018" spans="1:26" ht="15" customHeight="1" x14ac:dyDescent="0.2">
      <c r="A1018" s="271"/>
      <c r="B1018" s="271"/>
      <c r="C1018" s="270"/>
      <c r="D1018" s="271"/>
      <c r="F1018" s="271"/>
      <c r="G1018" s="271"/>
      <c r="H1018" s="271"/>
      <c r="I1018" s="270"/>
      <c r="J1018" s="270"/>
      <c r="L1018" s="271"/>
      <c r="M1018" s="271"/>
      <c r="N1018" s="271"/>
      <c r="O1018" s="271"/>
      <c r="P1018" s="271"/>
      <c r="Q1018" s="271"/>
      <c r="R1018" s="271"/>
      <c r="S1018" s="271"/>
      <c r="T1018" s="271"/>
      <c r="U1018" s="271"/>
      <c r="V1018" s="271"/>
      <c r="W1018" s="271"/>
      <c r="X1018" s="271"/>
      <c r="Y1018" s="271"/>
      <c r="Z1018" s="271"/>
    </row>
    <row r="1019" spans="1:26" ht="15" customHeight="1" x14ac:dyDescent="0.2">
      <c r="A1019" s="271"/>
      <c r="B1019" s="271"/>
      <c r="C1019" s="270"/>
      <c r="D1019" s="271"/>
      <c r="F1019" s="271"/>
      <c r="G1019" s="271"/>
      <c r="H1019" s="271"/>
      <c r="I1019" s="270"/>
      <c r="J1019" s="270"/>
      <c r="L1019" s="271"/>
      <c r="M1019" s="271"/>
      <c r="N1019" s="271"/>
      <c r="O1019" s="271"/>
      <c r="P1019" s="271"/>
      <c r="Q1019" s="271"/>
      <c r="R1019" s="271"/>
      <c r="S1019" s="271"/>
      <c r="T1019" s="271"/>
      <c r="U1019" s="271"/>
      <c r="V1019" s="271"/>
      <c r="W1019" s="271"/>
      <c r="X1019" s="271"/>
      <c r="Y1019" s="271"/>
      <c r="Z1019" s="271"/>
    </row>
    <row r="1020" spans="1:26" ht="15" customHeight="1" x14ac:dyDescent="0.2">
      <c r="A1020" s="271"/>
      <c r="B1020" s="271"/>
      <c r="C1020" s="270"/>
      <c r="D1020" s="271"/>
      <c r="F1020" s="271"/>
      <c r="G1020" s="271"/>
      <c r="H1020" s="271"/>
      <c r="I1020" s="270"/>
      <c r="J1020" s="270"/>
      <c r="L1020" s="271"/>
      <c r="M1020" s="271"/>
      <c r="N1020" s="271"/>
      <c r="O1020" s="271"/>
      <c r="P1020" s="271"/>
      <c r="Q1020" s="271"/>
      <c r="R1020" s="271"/>
      <c r="S1020" s="271"/>
      <c r="T1020" s="271"/>
      <c r="U1020" s="271"/>
      <c r="V1020" s="271"/>
      <c r="W1020" s="271"/>
      <c r="X1020" s="271"/>
      <c r="Y1020" s="271"/>
      <c r="Z1020" s="271"/>
    </row>
    <row r="1021" spans="1:26" ht="15" customHeight="1" x14ac:dyDescent="0.2">
      <c r="A1021" s="271"/>
      <c r="B1021" s="271"/>
      <c r="C1021" s="270"/>
      <c r="D1021" s="271"/>
      <c r="F1021" s="271"/>
      <c r="G1021" s="271"/>
      <c r="H1021" s="271"/>
      <c r="I1021" s="270"/>
      <c r="J1021" s="270"/>
      <c r="L1021" s="271"/>
      <c r="M1021" s="271"/>
      <c r="N1021" s="271"/>
      <c r="O1021" s="271"/>
      <c r="P1021" s="271"/>
      <c r="Q1021" s="271"/>
      <c r="R1021" s="271"/>
      <c r="S1021" s="271"/>
      <c r="T1021" s="271"/>
      <c r="U1021" s="271"/>
      <c r="V1021" s="271"/>
      <c r="W1021" s="271"/>
      <c r="X1021" s="271"/>
      <c r="Y1021" s="271"/>
      <c r="Z1021" s="271"/>
    </row>
    <row r="1022" spans="1:26" ht="15" customHeight="1" x14ac:dyDescent="0.2">
      <c r="A1022" s="271"/>
      <c r="B1022" s="271"/>
      <c r="C1022" s="270"/>
      <c r="D1022" s="271"/>
      <c r="F1022" s="271"/>
      <c r="G1022" s="271"/>
      <c r="H1022" s="271"/>
      <c r="I1022" s="270"/>
      <c r="J1022" s="270"/>
      <c r="L1022" s="271"/>
      <c r="M1022" s="271"/>
      <c r="N1022" s="271"/>
      <c r="O1022" s="271"/>
      <c r="P1022" s="271"/>
      <c r="Q1022" s="271"/>
      <c r="R1022" s="271"/>
      <c r="S1022" s="271"/>
      <c r="T1022" s="271"/>
      <c r="U1022" s="271"/>
      <c r="V1022" s="271"/>
      <c r="W1022" s="271"/>
      <c r="X1022" s="271"/>
      <c r="Y1022" s="271"/>
      <c r="Z1022" s="271"/>
    </row>
    <row r="1023" spans="1:26" ht="15" customHeight="1" x14ac:dyDescent="0.2">
      <c r="A1023" s="271"/>
      <c r="B1023" s="271"/>
      <c r="C1023" s="270"/>
      <c r="D1023" s="271"/>
      <c r="F1023" s="271"/>
      <c r="G1023" s="271"/>
      <c r="H1023" s="271"/>
      <c r="I1023" s="270"/>
      <c r="J1023" s="270"/>
      <c r="L1023" s="271"/>
      <c r="M1023" s="271"/>
      <c r="N1023" s="271"/>
      <c r="O1023" s="271"/>
      <c r="P1023" s="271"/>
      <c r="Q1023" s="271"/>
      <c r="R1023" s="271"/>
      <c r="S1023" s="271"/>
      <c r="T1023" s="271"/>
      <c r="U1023" s="271"/>
      <c r="V1023" s="271"/>
      <c r="W1023" s="271"/>
      <c r="X1023" s="271"/>
      <c r="Y1023" s="271"/>
      <c r="Z1023" s="271"/>
    </row>
    <row r="1024" spans="1:26" ht="15" customHeight="1" x14ac:dyDescent="0.2">
      <c r="A1024" s="271"/>
      <c r="B1024" s="271"/>
      <c r="C1024" s="270"/>
      <c r="D1024" s="271"/>
      <c r="F1024" s="271"/>
      <c r="G1024" s="271"/>
      <c r="H1024" s="271"/>
      <c r="I1024" s="270"/>
      <c r="J1024" s="270"/>
      <c r="L1024" s="271"/>
      <c r="M1024" s="271"/>
      <c r="N1024" s="271"/>
      <c r="O1024" s="271"/>
      <c r="P1024" s="271"/>
      <c r="Q1024" s="271"/>
      <c r="R1024" s="271"/>
      <c r="S1024" s="271"/>
      <c r="T1024" s="271"/>
      <c r="U1024" s="271"/>
      <c r="V1024" s="271"/>
      <c r="W1024" s="271"/>
      <c r="X1024" s="271"/>
      <c r="Y1024" s="271"/>
      <c r="Z1024" s="271"/>
    </row>
    <row r="1025" spans="1:26" ht="15" customHeight="1" x14ac:dyDescent="0.2">
      <c r="A1025" s="271"/>
      <c r="B1025" s="271"/>
      <c r="C1025" s="270"/>
      <c r="D1025" s="271"/>
      <c r="F1025" s="271"/>
      <c r="G1025" s="271"/>
      <c r="H1025" s="271"/>
      <c r="I1025" s="270"/>
      <c r="J1025" s="270"/>
      <c r="L1025" s="271"/>
      <c r="M1025" s="271"/>
      <c r="N1025" s="271"/>
      <c r="O1025" s="271"/>
      <c r="P1025" s="271"/>
      <c r="Q1025" s="271"/>
      <c r="R1025" s="271"/>
      <c r="S1025" s="271"/>
      <c r="T1025" s="271"/>
      <c r="U1025" s="271"/>
      <c r="V1025" s="271"/>
      <c r="W1025" s="271"/>
      <c r="X1025" s="271"/>
      <c r="Y1025" s="271"/>
      <c r="Z1025" s="271"/>
    </row>
    <row r="1026" spans="1:26" ht="15" customHeight="1" x14ac:dyDescent="0.2">
      <c r="A1026" s="271"/>
      <c r="B1026" s="271"/>
      <c r="C1026" s="270"/>
      <c r="D1026" s="271"/>
      <c r="F1026" s="271"/>
      <c r="G1026" s="271"/>
      <c r="H1026" s="271"/>
      <c r="I1026" s="270"/>
      <c r="J1026" s="270"/>
      <c r="L1026" s="271"/>
      <c r="M1026" s="271"/>
      <c r="N1026" s="271"/>
      <c r="O1026" s="271"/>
      <c r="P1026" s="271"/>
      <c r="Q1026" s="271"/>
      <c r="R1026" s="271"/>
      <c r="S1026" s="271"/>
      <c r="T1026" s="271"/>
      <c r="U1026" s="271"/>
      <c r="V1026" s="271"/>
      <c r="W1026" s="271"/>
      <c r="X1026" s="271"/>
      <c r="Y1026" s="271"/>
      <c r="Z1026" s="271"/>
    </row>
    <row r="1027" spans="1:26" ht="15" customHeight="1" x14ac:dyDescent="0.2">
      <c r="A1027" s="271"/>
      <c r="B1027" s="271"/>
      <c r="C1027" s="270"/>
      <c r="D1027" s="271"/>
      <c r="F1027" s="271"/>
      <c r="G1027" s="271"/>
      <c r="H1027" s="271"/>
      <c r="I1027" s="270"/>
      <c r="J1027" s="270"/>
      <c r="L1027" s="271"/>
      <c r="M1027" s="271"/>
      <c r="N1027" s="271"/>
      <c r="O1027" s="271"/>
      <c r="P1027" s="271"/>
      <c r="Q1027" s="271"/>
      <c r="R1027" s="271"/>
      <c r="S1027" s="271"/>
      <c r="T1027" s="271"/>
      <c r="U1027" s="271"/>
      <c r="V1027" s="271"/>
      <c r="W1027" s="271"/>
      <c r="X1027" s="271"/>
      <c r="Y1027" s="271"/>
      <c r="Z1027" s="271"/>
    </row>
    <row r="1028" spans="1:26" ht="15" customHeight="1" x14ac:dyDescent="0.2">
      <c r="A1028" s="271"/>
      <c r="B1028" s="271"/>
      <c r="C1028" s="270"/>
      <c r="D1028" s="271"/>
      <c r="F1028" s="271"/>
      <c r="G1028" s="271"/>
      <c r="H1028" s="271"/>
      <c r="I1028" s="270"/>
      <c r="J1028" s="270"/>
      <c r="L1028" s="271"/>
      <c r="M1028" s="271"/>
      <c r="N1028" s="271"/>
      <c r="O1028" s="271"/>
      <c r="P1028" s="271"/>
      <c r="Q1028" s="271"/>
      <c r="R1028" s="271"/>
      <c r="S1028" s="271"/>
      <c r="T1028" s="271"/>
      <c r="U1028" s="271"/>
      <c r="V1028" s="271"/>
      <c r="W1028" s="271"/>
      <c r="X1028" s="271"/>
      <c r="Y1028" s="271"/>
      <c r="Z1028" s="271"/>
    </row>
    <row r="1029" spans="1:26" ht="15" customHeight="1" x14ac:dyDescent="0.2">
      <c r="A1029" s="271"/>
      <c r="B1029" s="271"/>
      <c r="C1029" s="270"/>
      <c r="D1029" s="271"/>
      <c r="F1029" s="271"/>
      <c r="G1029" s="271"/>
      <c r="H1029" s="271"/>
      <c r="I1029" s="270"/>
      <c r="J1029" s="270"/>
      <c r="L1029" s="271"/>
      <c r="M1029" s="271"/>
      <c r="N1029" s="271"/>
      <c r="O1029" s="271"/>
      <c r="P1029" s="271"/>
      <c r="Q1029" s="271"/>
      <c r="R1029" s="271"/>
      <c r="S1029" s="271"/>
      <c r="T1029" s="271"/>
      <c r="U1029" s="271"/>
      <c r="V1029" s="271"/>
      <c r="W1029" s="271"/>
      <c r="X1029" s="271"/>
      <c r="Y1029" s="271"/>
      <c r="Z1029" s="271"/>
    </row>
    <row r="1030" spans="1:26" ht="15" customHeight="1" x14ac:dyDescent="0.2">
      <c r="A1030" s="271"/>
      <c r="B1030" s="271"/>
      <c r="C1030" s="270"/>
      <c r="D1030" s="271"/>
      <c r="F1030" s="271"/>
      <c r="G1030" s="271"/>
      <c r="H1030" s="271"/>
      <c r="I1030" s="270"/>
      <c r="J1030" s="270"/>
      <c r="L1030" s="271"/>
      <c r="M1030" s="271"/>
      <c r="N1030" s="271"/>
      <c r="O1030" s="271"/>
      <c r="P1030" s="271"/>
      <c r="Q1030" s="271"/>
      <c r="R1030" s="271"/>
      <c r="S1030" s="271"/>
      <c r="T1030" s="271"/>
      <c r="U1030" s="271"/>
      <c r="V1030" s="271"/>
      <c r="W1030" s="271"/>
      <c r="X1030" s="271"/>
      <c r="Y1030" s="271"/>
      <c r="Z1030" s="271"/>
    </row>
    <row r="1031" spans="1:26" ht="15" customHeight="1" x14ac:dyDescent="0.2">
      <c r="A1031" s="271"/>
      <c r="B1031" s="271"/>
      <c r="C1031" s="270"/>
      <c r="D1031" s="271"/>
      <c r="F1031" s="271"/>
      <c r="G1031" s="271"/>
      <c r="H1031" s="271"/>
      <c r="I1031" s="270"/>
      <c r="J1031" s="270"/>
      <c r="L1031" s="271"/>
      <c r="M1031" s="271"/>
      <c r="N1031" s="271"/>
      <c r="O1031" s="271"/>
      <c r="P1031" s="271"/>
      <c r="Q1031" s="271"/>
      <c r="R1031" s="271"/>
      <c r="S1031" s="271"/>
      <c r="T1031" s="271"/>
      <c r="U1031" s="271"/>
      <c r="V1031" s="271"/>
      <c r="W1031" s="271"/>
      <c r="X1031" s="271"/>
      <c r="Y1031" s="271"/>
      <c r="Z1031" s="271"/>
    </row>
  </sheetData>
  <mergeCells count="10">
    <mergeCell ref="H15:H16"/>
    <mergeCell ref="A3:K3"/>
    <mergeCell ref="A4:K4"/>
    <mergeCell ref="A5:K5"/>
    <mergeCell ref="A6:K6"/>
    <mergeCell ref="H46:H47"/>
    <mergeCell ref="B52:B53"/>
    <mergeCell ref="B55:B56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showGridLines="0" view="pageLayout" zoomScale="70" zoomScaleNormal="100" zoomScalePageLayoutView="70" workbookViewId="0">
      <selection activeCell="A6" sqref="A6"/>
    </sheetView>
  </sheetViews>
  <sheetFormatPr baseColWidth="10" defaultColWidth="14.42578125" defaultRowHeight="15" customHeight="1" x14ac:dyDescent="0.2"/>
  <cols>
    <col min="1" max="1" width="7.85546875" style="51" customWidth="1"/>
    <col min="2" max="2" width="15.140625" style="51" customWidth="1"/>
    <col min="3" max="3" width="46.42578125" style="107" customWidth="1"/>
    <col min="4" max="4" width="32.28515625" style="51" customWidth="1"/>
    <col min="5" max="5" width="20.140625" style="51" customWidth="1"/>
    <col min="6" max="6" width="31.5703125" style="51" customWidth="1"/>
    <col min="7" max="7" width="31.28515625" style="51" customWidth="1"/>
    <col min="8" max="8" width="8" style="51" customWidth="1"/>
    <col min="9" max="9" width="37.5703125" style="107" customWidth="1"/>
    <col min="10" max="10" width="23.5703125" style="51" customWidth="1"/>
    <col min="11" max="11" width="21.5703125" style="107" customWidth="1"/>
    <col min="12" max="23" width="10.7109375" style="51" customWidth="1"/>
    <col min="24" max="16384" width="14.42578125" style="51"/>
  </cols>
  <sheetData>
    <row r="1" spans="1:26" ht="15.75" x14ac:dyDescent="0.2">
      <c r="A1" s="1"/>
      <c r="B1" s="23"/>
      <c r="C1" s="106"/>
      <c r="D1" s="53"/>
      <c r="E1" s="53"/>
      <c r="F1" s="53"/>
      <c r="G1" s="8"/>
      <c r="H1" s="14"/>
      <c r="I1" s="106"/>
      <c r="J1" s="8"/>
      <c r="K1" s="10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01" t="s">
        <v>106</v>
      </c>
      <c r="B2" s="301"/>
      <c r="C2" s="301"/>
      <c r="D2" s="301"/>
      <c r="E2" s="301"/>
      <c r="F2" s="301"/>
      <c r="G2" s="301"/>
      <c r="H2" s="13"/>
      <c r="I2" s="129"/>
      <c r="J2" s="13"/>
      <c r="K2" s="129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</row>
    <row r="3" spans="1:26" ht="15.75" customHeight="1" x14ac:dyDescent="0.2">
      <c r="A3" s="301" t="s">
        <v>43</v>
      </c>
      <c r="B3" s="312"/>
      <c r="C3" s="312"/>
      <c r="D3" s="312"/>
      <c r="E3" s="312"/>
      <c r="F3" s="312"/>
      <c r="G3" s="312"/>
      <c r="H3" s="13"/>
      <c r="I3" s="129"/>
      <c r="J3" s="13"/>
      <c r="K3" s="129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01" t="s">
        <v>107</v>
      </c>
      <c r="B4" s="312"/>
      <c r="C4" s="312"/>
      <c r="D4" s="312"/>
      <c r="E4" s="312"/>
      <c r="F4" s="312"/>
      <c r="G4" s="312"/>
      <c r="H4" s="13"/>
      <c r="I4" s="129"/>
      <c r="J4" s="13"/>
      <c r="K4" s="129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01" t="s">
        <v>572</v>
      </c>
      <c r="B5" s="312"/>
      <c r="C5" s="312"/>
      <c r="D5" s="312"/>
      <c r="E5" s="312"/>
      <c r="F5" s="312"/>
      <c r="G5" s="312"/>
      <c r="H5" s="13"/>
      <c r="I5" s="129"/>
      <c r="J5" s="13"/>
      <c r="K5" s="129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" customHeight="1" x14ac:dyDescent="0.2">
      <c r="A6" s="49"/>
      <c r="B6" s="93"/>
      <c r="C6" s="132"/>
      <c r="D6" s="93"/>
      <c r="E6" s="93"/>
      <c r="F6" s="93"/>
      <c r="G6" s="49"/>
      <c r="H6" s="11"/>
      <c r="I6" s="128"/>
      <c r="J6" s="268"/>
      <c r="K6" s="12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" customHeight="1" x14ac:dyDescent="0.2">
      <c r="A7" s="93"/>
      <c r="B7" s="13"/>
      <c r="C7" s="129"/>
      <c r="D7" s="268" t="s">
        <v>3</v>
      </c>
      <c r="E7" s="268"/>
      <c r="F7" s="268" t="s">
        <v>3</v>
      </c>
      <c r="G7" s="93"/>
      <c r="H7" s="14"/>
      <c r="I7" s="106"/>
      <c r="J7" s="268"/>
      <c r="K7" s="12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93"/>
      <c r="B8" s="13"/>
      <c r="C8" s="129" t="s">
        <v>4</v>
      </c>
      <c r="D8" s="5">
        <v>2021</v>
      </c>
      <c r="E8" s="268"/>
      <c r="F8" s="5">
        <v>2020</v>
      </c>
      <c r="G8" s="93"/>
      <c r="H8" s="14"/>
      <c r="I8" s="106"/>
      <c r="J8" s="5"/>
      <c r="K8" s="10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93"/>
      <c r="B9" s="13" t="s">
        <v>108</v>
      </c>
      <c r="C9" s="129" t="s">
        <v>109</v>
      </c>
      <c r="D9" s="15"/>
      <c r="E9" s="15"/>
      <c r="F9" s="15"/>
      <c r="G9" s="93"/>
      <c r="H9" s="14"/>
      <c r="I9" s="128"/>
      <c r="J9" s="8"/>
      <c r="K9" s="10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93"/>
      <c r="B10" s="8"/>
      <c r="C10" s="106"/>
      <c r="D10" s="53"/>
      <c r="E10" s="15"/>
      <c r="F10" s="53"/>
      <c r="G10" s="93"/>
      <c r="H10" s="14"/>
      <c r="I10" s="128"/>
      <c r="J10" s="8"/>
      <c r="K10" s="10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93"/>
      <c r="B11" s="13"/>
      <c r="C11" s="129" t="s">
        <v>110</v>
      </c>
      <c r="D11" s="15">
        <f>D13+D14+D15+D16+D17</f>
        <v>523502106.55000001</v>
      </c>
      <c r="E11" s="11"/>
      <c r="F11" s="154">
        <f>F13+F14+F15+F16+F17</f>
        <v>206563782</v>
      </c>
      <c r="G11" s="48"/>
      <c r="H11" s="11"/>
      <c r="I11" s="130"/>
      <c r="J11" s="13"/>
      <c r="K11" s="129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2">
      <c r="A12" s="93"/>
      <c r="B12" s="1"/>
      <c r="C12" s="106"/>
      <c r="D12" s="53"/>
      <c r="E12" s="53"/>
      <c r="F12" s="53"/>
      <c r="G12" s="93"/>
      <c r="H12" s="11"/>
      <c r="I12" s="130"/>
      <c r="J12" s="13"/>
      <c r="K12" s="10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2" customFormat="1" ht="15" customHeight="1" x14ac:dyDescent="0.2">
      <c r="A13" s="93"/>
      <c r="B13" s="1">
        <v>41</v>
      </c>
      <c r="C13" s="106" t="s">
        <v>111</v>
      </c>
      <c r="D13" s="53">
        <f>'ANEXO 4'!D13</f>
        <v>0</v>
      </c>
      <c r="E13" s="53"/>
      <c r="F13" s="53">
        <f>'ANEXO 4'!F13</f>
        <v>0</v>
      </c>
      <c r="G13" s="93"/>
      <c r="H13" s="11"/>
      <c r="I13" s="130"/>
      <c r="J13" s="13"/>
      <c r="K13" s="106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" customHeight="1" x14ac:dyDescent="0.2">
      <c r="A14" s="93"/>
      <c r="B14" s="1">
        <v>42</v>
      </c>
      <c r="C14" s="106" t="s">
        <v>112</v>
      </c>
      <c r="D14" s="53">
        <f>'ANEXO 4'!D16</f>
        <v>21825308</v>
      </c>
      <c r="E14" s="53"/>
      <c r="F14" s="53">
        <f>'ANEXO 4'!F16</f>
        <v>8173467</v>
      </c>
      <c r="G14" s="93"/>
      <c r="H14" s="11"/>
      <c r="I14" s="129"/>
      <c r="J14" s="13"/>
      <c r="K14" s="106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93"/>
      <c r="B15" s="1">
        <v>43</v>
      </c>
      <c r="C15" s="106" t="s">
        <v>113</v>
      </c>
      <c r="D15" s="53">
        <f>'ANEXO 4'!D21</f>
        <v>0</v>
      </c>
      <c r="E15" s="53"/>
      <c r="F15" s="53">
        <f>'ANEXO 4'!F21</f>
        <v>0</v>
      </c>
      <c r="G15" s="93"/>
      <c r="H15" s="14"/>
      <c r="I15" s="106"/>
      <c r="J15" s="8"/>
      <c r="K15" s="10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2" customFormat="1" ht="15" customHeight="1" x14ac:dyDescent="0.2">
      <c r="A16" s="93"/>
      <c r="B16" s="1">
        <v>44</v>
      </c>
      <c r="C16" s="106" t="s">
        <v>114</v>
      </c>
      <c r="D16" s="53">
        <f>'ANEXO 4'!D24</f>
        <v>0</v>
      </c>
      <c r="E16" s="53"/>
      <c r="F16" s="53">
        <f>'ANEXO 4'!F24</f>
        <v>0</v>
      </c>
      <c r="G16" s="93"/>
      <c r="H16" s="14"/>
      <c r="I16" s="106"/>
      <c r="J16" s="8"/>
      <c r="K16" s="10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93"/>
      <c r="B17" s="1">
        <v>47</v>
      </c>
      <c r="C17" s="106" t="s">
        <v>115</v>
      </c>
      <c r="D17" s="53">
        <f>'ANEXO 4'!D27</f>
        <v>501676798.55000001</v>
      </c>
      <c r="E17" s="53"/>
      <c r="F17" s="53">
        <f>'ANEXO 4'!F27</f>
        <v>198390315</v>
      </c>
      <c r="G17" s="93"/>
      <c r="H17" s="14"/>
      <c r="I17" s="106"/>
      <c r="J17" s="8"/>
      <c r="K17" s="106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93"/>
      <c r="B18" s="8"/>
      <c r="C18" s="106"/>
      <c r="D18" s="53"/>
      <c r="E18" s="53"/>
      <c r="F18" s="53"/>
      <c r="G18" s="93"/>
      <c r="H18" s="14"/>
      <c r="I18" s="106"/>
      <c r="J18" s="8"/>
      <c r="K18" s="106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93"/>
      <c r="B19" s="8"/>
      <c r="C19" s="129" t="s">
        <v>116</v>
      </c>
      <c r="D19" s="15">
        <f>D21</f>
        <v>0</v>
      </c>
      <c r="E19" s="15"/>
      <c r="F19" s="15">
        <f>F21</f>
        <v>6426025.4900000002</v>
      </c>
      <c r="G19" s="93"/>
      <c r="H19" s="14"/>
      <c r="I19" s="106"/>
      <c r="J19" s="8"/>
      <c r="K19" s="106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93"/>
      <c r="B20" s="8"/>
      <c r="C20" s="106"/>
      <c r="D20" s="53"/>
      <c r="E20" s="53"/>
      <c r="F20" s="53"/>
      <c r="G20" s="93"/>
      <c r="H20" s="14"/>
      <c r="I20" s="106"/>
      <c r="J20" s="8"/>
      <c r="K20" s="10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93"/>
      <c r="B21" s="1">
        <v>62</v>
      </c>
      <c r="C21" s="106" t="s">
        <v>117</v>
      </c>
      <c r="D21" s="53">
        <f>'ANEXO 4'!D34</f>
        <v>0</v>
      </c>
      <c r="E21" s="53"/>
      <c r="F21" s="53">
        <f>'ANEXO 4'!F34</f>
        <v>6426025.4900000002</v>
      </c>
      <c r="G21" s="93"/>
      <c r="H21" s="14"/>
      <c r="I21" s="106"/>
      <c r="J21" s="8"/>
      <c r="K21" s="106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93"/>
      <c r="B22" s="1"/>
      <c r="C22" s="106"/>
      <c r="D22" s="53"/>
      <c r="E22" s="53"/>
      <c r="F22" s="53"/>
      <c r="G22" s="93"/>
      <c r="H22" s="14"/>
      <c r="I22" s="310"/>
      <c r="J22" s="8"/>
      <c r="K22" s="106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93"/>
      <c r="B23" s="1"/>
      <c r="C23" s="128" t="s">
        <v>118</v>
      </c>
      <c r="D23" s="15">
        <f>SUM(D25:D27)</f>
        <v>361881504.97000003</v>
      </c>
      <c r="E23" s="15"/>
      <c r="F23" s="151">
        <f>SUM(F25:F27)</f>
        <v>386847682.67000002</v>
      </c>
      <c r="G23" s="93"/>
      <c r="H23" s="14"/>
      <c r="I23" s="311"/>
      <c r="J23" s="8"/>
      <c r="K23" s="10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93"/>
      <c r="B24" s="1"/>
      <c r="C24" s="106"/>
      <c r="D24" s="53"/>
      <c r="E24" s="53"/>
      <c r="F24" s="53"/>
      <c r="G24" s="93"/>
      <c r="H24" s="14"/>
      <c r="I24" s="311"/>
      <c r="J24" s="8"/>
      <c r="K24" s="10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93"/>
      <c r="B25" s="1">
        <v>51</v>
      </c>
      <c r="C25" s="106" t="s">
        <v>119</v>
      </c>
      <c r="D25" s="53">
        <f>'ANEXO 4'!D40</f>
        <v>334493326.97000003</v>
      </c>
      <c r="E25" s="53"/>
      <c r="F25" s="53">
        <f>'ANEXO 4'!F40</f>
        <v>352876952</v>
      </c>
      <c r="G25" s="93"/>
      <c r="H25" s="14"/>
      <c r="I25" s="106"/>
      <c r="J25" s="8"/>
      <c r="K25" s="106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93"/>
      <c r="B26" s="1">
        <v>53</v>
      </c>
      <c r="C26" s="106" t="s">
        <v>120</v>
      </c>
      <c r="D26" s="53">
        <f>'ANEXO 4'!D49</f>
        <v>27388178</v>
      </c>
      <c r="E26" s="53"/>
      <c r="F26" s="53">
        <f>'ANEXO 4'!F49</f>
        <v>31911954.670000002</v>
      </c>
      <c r="G26" s="93"/>
      <c r="H26" s="14"/>
      <c r="I26" s="106"/>
      <c r="J26" s="8"/>
      <c r="K26" s="106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93"/>
      <c r="B27" s="1">
        <v>57</v>
      </c>
      <c r="C27" s="106" t="s">
        <v>121</v>
      </c>
      <c r="D27" s="53">
        <f>'ANEXO 4'!D63</f>
        <v>0</v>
      </c>
      <c r="E27" s="53"/>
      <c r="F27" s="53">
        <f>'ANEXO 4'!F63</f>
        <v>2058776</v>
      </c>
      <c r="G27" s="93"/>
      <c r="H27" s="14"/>
      <c r="I27" s="106"/>
      <c r="J27" s="8"/>
      <c r="K27" s="106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93"/>
      <c r="B28" s="23"/>
      <c r="C28" s="106"/>
      <c r="D28" s="53"/>
      <c r="E28" s="53"/>
      <c r="F28" s="53"/>
      <c r="G28" s="93"/>
      <c r="H28" s="14"/>
      <c r="I28" s="106"/>
      <c r="J28" s="8"/>
      <c r="K28" s="106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93"/>
      <c r="B29" s="23"/>
      <c r="C29" s="129" t="s">
        <v>122</v>
      </c>
      <c r="D29" s="15">
        <f>D11-D19-D23</f>
        <v>161620601.57999998</v>
      </c>
      <c r="E29" s="15"/>
      <c r="F29" s="15">
        <f>F11-F19-F23</f>
        <v>-186709926.16000003</v>
      </c>
      <c r="G29" s="93"/>
      <c r="H29" s="14"/>
      <c r="I29" s="106"/>
      <c r="J29" s="8"/>
      <c r="K29" s="106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93"/>
      <c r="B30" s="23"/>
      <c r="C30" s="106"/>
      <c r="D30" s="53"/>
      <c r="E30" s="53"/>
      <c r="F30" s="53"/>
      <c r="G30" s="93"/>
      <c r="H30" s="14"/>
      <c r="I30" s="106"/>
      <c r="J30" s="8"/>
      <c r="K30" s="106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 x14ac:dyDescent="0.2">
      <c r="A31" s="93"/>
      <c r="B31" s="23"/>
      <c r="C31" s="130" t="s">
        <v>123</v>
      </c>
      <c r="D31" s="15">
        <f>D33</f>
        <v>391</v>
      </c>
      <c r="E31" s="15"/>
      <c r="F31" s="151">
        <f>F33</f>
        <v>6247129.3899999997</v>
      </c>
      <c r="G31" s="93"/>
      <c r="H31" s="14"/>
      <c r="I31" s="106"/>
      <c r="J31" s="8"/>
      <c r="K31" s="106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93"/>
      <c r="B32" s="23"/>
      <c r="C32" s="106"/>
      <c r="D32" s="53"/>
      <c r="E32" s="53"/>
      <c r="F32" s="53"/>
      <c r="G32" s="93"/>
      <c r="H32" s="11"/>
      <c r="I32" s="129"/>
      <c r="J32" s="13"/>
      <c r="K32" s="106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93"/>
      <c r="B33" s="1">
        <v>48</v>
      </c>
      <c r="C33" s="106" t="s">
        <v>124</v>
      </c>
      <c r="D33" s="53">
        <f>'ANEXO 4'!D70</f>
        <v>391</v>
      </c>
      <c r="E33" s="53"/>
      <c r="F33" s="53">
        <f>'ANEXO 4'!F70</f>
        <v>6247129.3899999997</v>
      </c>
      <c r="G33" s="93"/>
      <c r="H33" s="14"/>
      <c r="I33" s="106"/>
      <c r="J33" s="8"/>
      <c r="K33" s="106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93"/>
      <c r="B34" s="23"/>
      <c r="C34" s="106"/>
      <c r="D34" s="53"/>
      <c r="E34" s="53"/>
      <c r="F34" s="53"/>
      <c r="G34" s="93"/>
      <c r="H34" s="14"/>
      <c r="I34" s="106"/>
      <c r="J34" s="8"/>
      <c r="K34" s="106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">
      <c r="A35" s="93"/>
      <c r="B35" s="23"/>
      <c r="C35" s="130" t="s">
        <v>125</v>
      </c>
      <c r="D35" s="15">
        <f>D37</f>
        <v>0</v>
      </c>
      <c r="E35" s="15"/>
      <c r="F35" s="15">
        <f>F37</f>
        <v>0</v>
      </c>
      <c r="G35" s="93"/>
      <c r="H35" s="11"/>
      <c r="I35" s="129"/>
      <c r="J35" s="13"/>
      <c r="K35" s="106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93"/>
      <c r="B36" s="23"/>
      <c r="C36" s="106"/>
      <c r="D36" s="53"/>
      <c r="E36" s="53"/>
      <c r="F36" s="53"/>
      <c r="G36" s="93"/>
      <c r="H36" s="11"/>
      <c r="I36" s="129"/>
      <c r="J36" s="13"/>
      <c r="K36" s="106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93"/>
      <c r="B37" s="1">
        <v>58</v>
      </c>
      <c r="C37" s="106" t="s">
        <v>126</v>
      </c>
      <c r="D37" s="53">
        <f>'ANEXO 4'!D75</f>
        <v>0</v>
      </c>
      <c r="E37" s="53"/>
      <c r="F37" s="152">
        <f>'ANEXO 4'!F76</f>
        <v>0</v>
      </c>
      <c r="G37" s="93"/>
      <c r="H37" s="23"/>
      <c r="I37" s="129"/>
      <c r="J37" s="13"/>
      <c r="K37" s="106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93"/>
      <c r="B38" s="23"/>
      <c r="C38" s="106"/>
      <c r="D38" s="53"/>
      <c r="E38" s="53"/>
      <c r="F38" s="53"/>
      <c r="G38" s="93"/>
      <c r="H38" s="14"/>
      <c r="I38" s="106"/>
      <c r="J38" s="8"/>
      <c r="K38" s="106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93"/>
      <c r="B39" s="23"/>
      <c r="C39" s="106"/>
      <c r="D39" s="53"/>
      <c r="E39" s="53"/>
      <c r="F39" s="53"/>
      <c r="G39" s="93"/>
      <c r="H39" s="14"/>
      <c r="I39" s="106"/>
      <c r="J39" s="8"/>
      <c r="K39" s="106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">
      <c r="A40" s="93"/>
      <c r="B40" s="23"/>
      <c r="C40" s="129" t="s">
        <v>127</v>
      </c>
      <c r="D40" s="15">
        <f>D29+D31-D35</f>
        <v>161620992.57999998</v>
      </c>
      <c r="E40" s="15"/>
      <c r="F40" s="15">
        <f>F29+F31-F35</f>
        <v>-180462796.77000004</v>
      </c>
      <c r="G40" s="103"/>
      <c r="H40" s="14"/>
      <c r="I40" s="128"/>
      <c r="J40" s="13"/>
      <c r="K40" s="106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1"/>
      <c r="B41" s="23"/>
      <c r="C41" s="106"/>
      <c r="D41" s="53"/>
      <c r="E41" s="53"/>
      <c r="F41" s="53"/>
      <c r="G41" s="8"/>
      <c r="H41" s="14"/>
      <c r="I41" s="106"/>
      <c r="J41" s="8"/>
      <c r="K41" s="106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1"/>
      <c r="B42" s="23"/>
      <c r="C42" s="106"/>
      <c r="D42" s="53"/>
      <c r="E42" s="53"/>
      <c r="F42" s="53"/>
      <c r="G42" s="8"/>
      <c r="H42" s="14"/>
      <c r="I42" s="106"/>
      <c r="J42" s="16"/>
      <c r="K42" s="127"/>
      <c r="L42" s="16"/>
      <c r="M42" s="16"/>
      <c r="N42" s="16"/>
      <c r="O42" s="16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105" customFormat="1" ht="15" customHeight="1" x14ac:dyDescent="0.2">
      <c r="A43" s="1"/>
      <c r="B43" s="23"/>
      <c r="C43" s="106"/>
      <c r="D43" s="53"/>
      <c r="E43" s="53"/>
      <c r="F43" s="53"/>
      <c r="G43" s="8"/>
      <c r="H43" s="14"/>
      <c r="I43" s="106"/>
      <c r="J43" s="16"/>
      <c r="K43" s="127"/>
      <c r="L43" s="16"/>
      <c r="M43" s="16"/>
      <c r="N43" s="16"/>
      <c r="O43" s="1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105" customFormat="1" ht="15" customHeight="1" x14ac:dyDescent="0.2">
      <c r="A44" s="1"/>
      <c r="B44" s="23"/>
      <c r="C44" s="106"/>
      <c r="D44" s="53"/>
      <c r="E44" s="53"/>
      <c r="F44" s="17"/>
      <c r="G44" s="8"/>
      <c r="H44" s="14"/>
      <c r="I44" s="106"/>
      <c r="J44" s="16"/>
      <c r="K44" s="127"/>
      <c r="L44" s="16"/>
      <c r="M44" s="16"/>
      <c r="N44" s="16"/>
      <c r="O44" s="1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1"/>
      <c r="B45" s="23"/>
      <c r="C45" s="1"/>
      <c r="D45" s="1"/>
      <c r="E45" s="46"/>
      <c r="F45" s="1"/>
      <c r="G45" s="46"/>
      <c r="H45" s="14"/>
      <c r="I45" s="127"/>
      <c r="J45" s="16"/>
      <c r="K45" s="127"/>
      <c r="L45" s="16"/>
      <c r="M45" s="16"/>
      <c r="N45" s="16"/>
      <c r="O45" s="1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5">
      <c r="A46" s="1"/>
      <c r="B46" s="23"/>
      <c r="C46" s="259" t="s">
        <v>36</v>
      </c>
      <c r="D46" s="23" t="s">
        <v>37</v>
      </c>
      <c r="E46" s="271"/>
      <c r="F46" s="45" t="s">
        <v>390</v>
      </c>
      <c r="G46" s="47"/>
      <c r="H46" s="2"/>
      <c r="I46" s="270"/>
      <c r="J46" s="53"/>
      <c r="K46" s="127"/>
      <c r="L46" s="16"/>
      <c r="M46" s="16"/>
      <c r="N46" s="16"/>
      <c r="O46" s="1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23"/>
      <c r="C47" s="117" t="s">
        <v>38</v>
      </c>
      <c r="D47" s="1" t="s">
        <v>39</v>
      </c>
      <c r="E47" s="271"/>
      <c r="F47" s="104" t="s">
        <v>391</v>
      </c>
      <c r="G47" s="104"/>
      <c r="H47" s="2"/>
      <c r="I47" s="270"/>
      <c r="J47" s="53"/>
      <c r="K47" s="10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23"/>
      <c r="C48" s="106"/>
      <c r="D48" s="8"/>
      <c r="E48" s="271"/>
      <c r="F48" s="104" t="s">
        <v>40</v>
      </c>
      <c r="G48" s="8"/>
      <c r="H48" s="2"/>
      <c r="I48" s="270"/>
      <c r="J48" s="53"/>
      <c r="K48" s="106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3"/>
      <c r="C49" s="106"/>
      <c r="D49" s="53"/>
      <c r="E49" s="53"/>
      <c r="F49" s="53"/>
      <c r="G49" s="8"/>
      <c r="H49" s="14"/>
      <c r="I49" s="270"/>
      <c r="J49" s="53"/>
      <c r="K49" s="106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23"/>
      <c r="C50" s="106"/>
      <c r="D50" s="53"/>
      <c r="E50" s="53"/>
      <c r="F50" s="53"/>
      <c r="G50" s="8"/>
      <c r="H50" s="14"/>
      <c r="I50" s="106"/>
      <c r="J50" s="8"/>
      <c r="K50" s="106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23"/>
      <c r="C51" s="106"/>
      <c r="D51" s="53"/>
      <c r="E51" s="53"/>
      <c r="F51" s="53"/>
      <c r="G51" s="8"/>
      <c r="H51" s="14"/>
      <c r="I51" s="106"/>
      <c r="J51" s="8"/>
      <c r="K51" s="106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">
      <c r="A52" s="1"/>
      <c r="B52" s="23"/>
      <c r="C52" s="106"/>
      <c r="D52" s="53"/>
      <c r="E52" s="53"/>
      <c r="F52" s="53"/>
      <c r="G52" s="8"/>
      <c r="H52" s="14"/>
      <c r="I52" s="128"/>
      <c r="J52" s="13"/>
      <c r="K52" s="106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16"/>
      <c r="B53" s="16"/>
      <c r="C53" s="127"/>
      <c r="D53" s="19"/>
      <c r="E53" s="19"/>
      <c r="F53" s="19"/>
      <c r="G53" s="16"/>
      <c r="H53" s="16"/>
      <c r="I53" s="148"/>
      <c r="J53" s="8"/>
      <c r="K53" s="106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16"/>
      <c r="B54" s="16"/>
      <c r="C54" s="127"/>
      <c r="D54" s="19"/>
      <c r="E54" s="19"/>
      <c r="F54" s="19"/>
      <c r="G54" s="16"/>
      <c r="H54" s="16"/>
      <c r="I54" s="127"/>
      <c r="J54" s="16"/>
      <c r="K54" s="12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customHeight="1" x14ac:dyDescent="0.2">
      <c r="A55" s="16"/>
      <c r="B55" s="16"/>
      <c r="C55" s="127"/>
      <c r="D55" s="19"/>
      <c r="E55" s="19"/>
      <c r="F55" s="19"/>
      <c r="G55" s="16"/>
      <c r="H55" s="16"/>
      <c r="I55" s="127"/>
      <c r="J55" s="16"/>
      <c r="K55" s="127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 x14ac:dyDescent="0.2">
      <c r="A56" s="16"/>
      <c r="B56" s="16"/>
      <c r="C56" s="127"/>
      <c r="D56" s="19"/>
      <c r="E56" s="19"/>
      <c r="F56" s="19"/>
      <c r="G56" s="16"/>
      <c r="H56" s="16"/>
      <c r="I56" s="127"/>
      <c r="J56" s="16"/>
      <c r="K56" s="127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 x14ac:dyDescent="0.2">
      <c r="A57" s="16"/>
      <c r="B57" s="16"/>
      <c r="C57" s="127"/>
      <c r="D57" s="19"/>
      <c r="E57" s="19"/>
      <c r="F57" s="19"/>
      <c r="G57" s="16"/>
      <c r="H57" s="16"/>
      <c r="I57" s="127"/>
      <c r="J57" s="16"/>
      <c r="K57" s="127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 x14ac:dyDescent="0.2">
      <c r="A58" s="16"/>
      <c r="B58" s="16"/>
      <c r="C58" s="127"/>
      <c r="D58" s="19"/>
      <c r="E58" s="19"/>
      <c r="F58" s="19"/>
      <c r="G58" s="16"/>
      <c r="H58" s="16"/>
      <c r="I58" s="127"/>
      <c r="J58" s="16"/>
      <c r="K58" s="127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 x14ac:dyDescent="0.2">
      <c r="A59" s="16"/>
      <c r="B59" s="16"/>
      <c r="C59" s="127"/>
      <c r="D59" s="19"/>
      <c r="E59" s="19"/>
      <c r="F59" s="19"/>
      <c r="G59" s="16"/>
      <c r="H59" s="16"/>
      <c r="I59" s="127"/>
      <c r="J59" s="16"/>
      <c r="K59" s="127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 x14ac:dyDescent="0.2">
      <c r="A60" s="1"/>
      <c r="B60" s="23"/>
      <c r="C60" s="106"/>
      <c r="D60" s="53"/>
      <c r="E60" s="53"/>
      <c r="F60" s="53"/>
      <c r="G60" s="8"/>
      <c r="H60" s="8"/>
      <c r="I60" s="127"/>
      <c r="J60" s="16"/>
      <c r="K60" s="127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 x14ac:dyDescent="0.2">
      <c r="A61" s="23"/>
      <c r="B61" s="23"/>
      <c r="C61" s="129"/>
      <c r="D61" s="15"/>
      <c r="E61" s="15"/>
      <c r="F61" s="53"/>
      <c r="G61" s="8"/>
      <c r="H61" s="11"/>
      <c r="I61" s="106"/>
      <c r="J61" s="8"/>
      <c r="K61" s="106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">
      <c r="A62" s="1"/>
      <c r="B62" s="23"/>
      <c r="C62" s="106"/>
      <c r="D62" s="53"/>
      <c r="E62" s="53"/>
      <c r="F62" s="53"/>
      <c r="G62" s="8"/>
      <c r="H62" s="14"/>
      <c r="I62" s="129"/>
      <c r="J62" s="13"/>
      <c r="K62" s="106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"/>
      <c r="Y62" s="1"/>
      <c r="Z62" s="1"/>
    </row>
    <row r="63" spans="1:26" ht="15" customHeight="1" x14ac:dyDescent="0.2">
      <c r="A63" s="1"/>
      <c r="B63" s="23"/>
      <c r="C63" s="106"/>
      <c r="D63" s="53"/>
      <c r="E63" s="53"/>
      <c r="F63" s="53"/>
      <c r="G63" s="8"/>
      <c r="H63" s="14"/>
      <c r="I63" s="106"/>
      <c r="J63" s="8"/>
      <c r="K63" s="106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"/>
      <c r="Y63" s="1"/>
      <c r="Z63" s="1"/>
    </row>
    <row r="64" spans="1:26" ht="15" customHeight="1" x14ac:dyDescent="0.2">
      <c r="A64" s="23"/>
      <c r="B64" s="23"/>
      <c r="C64" s="129"/>
      <c r="D64" s="15"/>
      <c r="E64" s="15"/>
      <c r="F64" s="53"/>
      <c r="G64" s="8"/>
      <c r="H64" s="11"/>
      <c r="I64" s="106"/>
      <c r="J64" s="8"/>
      <c r="K64" s="10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</row>
    <row r="65" spans="1:26" ht="15" customHeight="1" x14ac:dyDescent="0.2">
      <c r="A65" s="1"/>
      <c r="B65" s="23"/>
      <c r="C65" s="106"/>
      <c r="D65" s="53"/>
      <c r="E65" s="53"/>
      <c r="F65" s="53"/>
      <c r="G65" s="8"/>
      <c r="H65" s="14"/>
      <c r="I65" s="129"/>
      <c r="J65" s="13"/>
      <c r="K65" s="106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</row>
    <row r="66" spans="1:26" ht="15" customHeight="1" x14ac:dyDescent="0.2">
      <c r="A66" s="1"/>
      <c r="B66" s="23"/>
      <c r="C66" s="106"/>
      <c r="D66" s="53"/>
      <c r="E66" s="53"/>
      <c r="F66" s="53"/>
      <c r="G66" s="8"/>
      <c r="H66" s="14"/>
      <c r="I66" s="106"/>
      <c r="J66" s="8"/>
      <c r="K66" s="106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</row>
    <row r="67" spans="1:26" ht="15" customHeight="1" x14ac:dyDescent="0.2">
      <c r="A67" s="1"/>
      <c r="B67" s="23"/>
      <c r="C67" s="106"/>
      <c r="D67" s="53"/>
      <c r="E67" s="53"/>
      <c r="F67" s="53"/>
      <c r="G67" s="8"/>
      <c r="H67" s="14"/>
      <c r="I67" s="106"/>
      <c r="J67" s="8"/>
      <c r="K67" s="106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</row>
    <row r="68" spans="1:26" ht="15" customHeight="1" x14ac:dyDescent="0.2">
      <c r="A68" s="1"/>
      <c r="B68" s="23"/>
      <c r="C68" s="106"/>
      <c r="D68" s="53"/>
      <c r="E68" s="53"/>
      <c r="F68" s="53"/>
      <c r="G68" s="8"/>
      <c r="H68" s="14"/>
      <c r="I68" s="106"/>
      <c r="J68" s="8"/>
      <c r="K68" s="106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</row>
    <row r="69" spans="1:26" ht="15" customHeight="1" x14ac:dyDescent="0.2">
      <c r="A69" s="1"/>
      <c r="B69" s="23"/>
      <c r="C69" s="106"/>
      <c r="D69" s="53"/>
      <c r="E69" s="53"/>
      <c r="F69" s="53"/>
      <c r="G69" s="8"/>
      <c r="H69" s="1"/>
      <c r="I69" s="129"/>
      <c r="J69" s="8"/>
      <c r="K69" s="106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</row>
    <row r="70" spans="1:26" ht="15" customHeight="1" x14ac:dyDescent="0.2">
      <c r="A70" s="23"/>
      <c r="B70" s="23"/>
      <c r="C70" s="129"/>
      <c r="D70" s="15"/>
      <c r="E70" s="15"/>
      <c r="F70" s="53"/>
      <c r="G70" s="8"/>
      <c r="H70" s="11"/>
      <c r="I70" s="109"/>
      <c r="J70" s="8"/>
      <c r="K70" s="106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</row>
    <row r="71" spans="1:26" ht="15" customHeight="1" x14ac:dyDescent="0.2">
      <c r="A71" s="1"/>
      <c r="B71" s="23"/>
      <c r="C71" s="106"/>
      <c r="D71" s="53"/>
      <c r="E71" s="53"/>
      <c r="F71" s="53"/>
      <c r="G71" s="8"/>
      <c r="H71" s="14"/>
      <c r="I71" s="129"/>
      <c r="J71" s="13"/>
      <c r="K71" s="106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"/>
      <c r="Y71" s="1"/>
      <c r="Z71" s="1"/>
    </row>
    <row r="72" spans="1:26" ht="15" customHeight="1" x14ac:dyDescent="0.2">
      <c r="A72" s="1"/>
      <c r="B72" s="23"/>
      <c r="C72" s="106"/>
      <c r="D72" s="53"/>
      <c r="E72" s="53"/>
      <c r="F72" s="53"/>
      <c r="G72" s="8"/>
      <c r="H72" s="14"/>
      <c r="I72" s="106"/>
      <c r="J72" s="8"/>
      <c r="K72" s="106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"/>
      <c r="Y72" s="1"/>
      <c r="Z72" s="1"/>
    </row>
    <row r="73" spans="1:26" ht="15" customHeight="1" x14ac:dyDescent="0.2">
      <c r="A73" s="1"/>
      <c r="B73" s="23"/>
      <c r="C73" s="106"/>
      <c r="D73" s="53"/>
      <c r="E73" s="53"/>
      <c r="F73" s="53"/>
      <c r="G73" s="8"/>
      <c r="H73" s="1"/>
      <c r="I73" s="106"/>
      <c r="J73" s="8"/>
      <c r="K73" s="106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</row>
    <row r="74" spans="1:26" ht="15" customHeight="1" x14ac:dyDescent="0.2">
      <c r="A74" s="1"/>
      <c r="B74" s="23"/>
      <c r="C74" s="106"/>
      <c r="D74" s="53"/>
      <c r="E74" s="53"/>
      <c r="F74" s="53"/>
      <c r="G74" s="8"/>
      <c r="H74" s="14"/>
      <c r="I74" s="109"/>
      <c r="J74" s="8"/>
      <c r="K74" s="106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</row>
    <row r="75" spans="1:26" ht="15" customHeight="1" x14ac:dyDescent="0.2">
      <c r="A75" s="1"/>
      <c r="B75" s="23"/>
      <c r="C75" s="106"/>
      <c r="D75" s="53"/>
      <c r="E75" s="53"/>
      <c r="F75" s="53"/>
      <c r="G75" s="8"/>
      <c r="H75" s="14"/>
      <c r="I75" s="106"/>
      <c r="J75" s="8"/>
      <c r="K75" s="106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</row>
    <row r="76" spans="1:26" ht="15" customHeight="1" x14ac:dyDescent="0.2">
      <c r="A76" s="1"/>
      <c r="B76" s="23"/>
      <c r="C76" s="106"/>
      <c r="D76" s="53"/>
      <c r="E76" s="53"/>
      <c r="F76" s="53"/>
      <c r="G76" s="8"/>
      <c r="H76" s="14"/>
      <c r="I76" s="106"/>
      <c r="J76" s="8"/>
      <c r="K76" s="106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 ht="15" customHeight="1" x14ac:dyDescent="0.2">
      <c r="A77" s="1"/>
      <c r="B77" s="23"/>
      <c r="C77" s="106"/>
      <c r="D77" s="53"/>
      <c r="E77" s="53"/>
      <c r="F77" s="53"/>
      <c r="G77" s="8"/>
      <c r="H77" s="14"/>
      <c r="I77" s="106"/>
      <c r="J77" s="8"/>
      <c r="K77" s="106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" customHeight="1" x14ac:dyDescent="0.2">
      <c r="A78" s="1"/>
      <c r="B78" s="23"/>
      <c r="C78" s="106"/>
      <c r="D78" s="53"/>
      <c r="E78" s="53"/>
      <c r="F78" s="53"/>
      <c r="G78" s="8"/>
      <c r="H78" s="14"/>
      <c r="I78" s="106"/>
      <c r="J78" s="8"/>
      <c r="K78" s="106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" customHeight="1" x14ac:dyDescent="0.2">
      <c r="A79" s="1"/>
      <c r="B79" s="23"/>
      <c r="C79" s="106"/>
      <c r="D79" s="53"/>
      <c r="E79" s="53"/>
      <c r="F79" s="53"/>
      <c r="G79" s="8"/>
      <c r="H79" s="14"/>
      <c r="I79" s="106"/>
      <c r="J79" s="8"/>
      <c r="K79" s="106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" customHeight="1" x14ac:dyDescent="0.2">
      <c r="A80" s="1"/>
      <c r="B80" s="23"/>
      <c r="C80" s="106"/>
      <c r="D80" s="53"/>
      <c r="E80" s="53"/>
      <c r="F80" s="53"/>
      <c r="G80" s="8"/>
      <c r="H80" s="14"/>
      <c r="I80" s="106"/>
      <c r="J80" s="8"/>
      <c r="K80" s="106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ht="15" customHeight="1" x14ac:dyDescent="0.2">
      <c r="A81" s="16"/>
      <c r="B81" s="16"/>
      <c r="C81" s="127"/>
      <c r="D81" s="19"/>
      <c r="E81" s="19"/>
      <c r="F81" s="19"/>
      <c r="G81" s="16"/>
      <c r="H81" s="16"/>
      <c r="I81" s="106"/>
      <c r="J81" s="8"/>
      <c r="K81" s="106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ht="15" customHeight="1" x14ac:dyDescent="0.2">
      <c r="A82" s="16"/>
      <c r="B82" s="16"/>
      <c r="C82" s="127"/>
      <c r="D82" s="19"/>
      <c r="E82" s="19"/>
      <c r="F82" s="19"/>
      <c r="G82" s="16"/>
      <c r="H82" s="16"/>
      <c r="I82" s="127"/>
      <c r="J82" s="16"/>
      <c r="K82" s="127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" customHeight="1" x14ac:dyDescent="0.2">
      <c r="A83" s="16"/>
      <c r="B83" s="16"/>
      <c r="C83" s="127"/>
      <c r="D83" s="19"/>
      <c r="E83" s="19"/>
      <c r="F83" s="19"/>
      <c r="G83" s="16"/>
      <c r="H83" s="16"/>
      <c r="I83" s="127"/>
      <c r="J83" s="16"/>
      <c r="K83" s="127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 x14ac:dyDescent="0.2">
      <c r="A84" s="16"/>
      <c r="B84" s="16"/>
      <c r="C84" s="127"/>
      <c r="D84" s="19"/>
      <c r="E84" s="19"/>
      <c r="F84" s="19"/>
      <c r="G84" s="16"/>
      <c r="H84" s="16"/>
      <c r="I84" s="127"/>
      <c r="J84" s="16"/>
      <c r="K84" s="127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 x14ac:dyDescent="0.2">
      <c r="A85" s="1"/>
      <c r="B85" s="23"/>
      <c r="C85" s="106"/>
      <c r="D85" s="53"/>
      <c r="E85" s="53"/>
      <c r="F85" s="53"/>
      <c r="G85" s="8"/>
      <c r="H85" s="14"/>
      <c r="I85" s="127"/>
      <c r="J85" s="16"/>
      <c r="K85" s="127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 x14ac:dyDescent="0.2">
      <c r="A86" s="1"/>
      <c r="B86" s="23"/>
      <c r="C86" s="106"/>
      <c r="D86" s="53"/>
      <c r="E86" s="53"/>
      <c r="F86" s="53"/>
      <c r="G86" s="8"/>
      <c r="H86" s="14"/>
      <c r="I86" s="106"/>
      <c r="J86" s="8"/>
      <c r="K86" s="106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ht="15" customHeight="1" x14ac:dyDescent="0.2">
      <c r="A87" s="1"/>
      <c r="B87" s="23"/>
      <c r="C87" s="106"/>
      <c r="D87" s="53"/>
      <c r="E87" s="53"/>
      <c r="F87" s="53"/>
      <c r="G87" s="8"/>
      <c r="H87" s="14"/>
      <c r="I87" s="106"/>
      <c r="J87" s="8"/>
      <c r="K87" s="106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5" customHeight="1" x14ac:dyDescent="0.2">
      <c r="A88" s="1"/>
      <c r="B88" s="23"/>
      <c r="C88" s="106"/>
      <c r="D88" s="53"/>
      <c r="E88" s="53"/>
      <c r="F88" s="53"/>
      <c r="G88" s="8"/>
      <c r="H88" s="14"/>
      <c r="I88" s="106"/>
      <c r="J88" s="8"/>
      <c r="K88" s="106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" customHeight="1" x14ac:dyDescent="0.2">
      <c r="A89" s="1"/>
      <c r="B89" s="23"/>
      <c r="C89" s="106"/>
      <c r="D89" s="53"/>
      <c r="E89" s="53"/>
      <c r="F89" s="53"/>
      <c r="G89" s="8"/>
      <c r="H89" s="14"/>
      <c r="I89" s="106"/>
      <c r="J89" s="8"/>
      <c r="K89" s="106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" customHeight="1" x14ac:dyDescent="0.2">
      <c r="A90" s="1"/>
      <c r="B90" s="23"/>
      <c r="C90" s="106"/>
      <c r="D90" s="53"/>
      <c r="E90" s="53"/>
      <c r="F90" s="53"/>
      <c r="G90" s="8"/>
      <c r="H90" s="14"/>
      <c r="I90" s="106"/>
      <c r="J90" s="8"/>
      <c r="K90" s="106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" customHeight="1" x14ac:dyDescent="0.2">
      <c r="A91" s="1"/>
      <c r="B91" s="23"/>
      <c r="C91" s="106"/>
      <c r="D91" s="53"/>
      <c r="E91" s="53"/>
      <c r="F91" s="53"/>
      <c r="G91" s="8"/>
      <c r="H91" s="14"/>
      <c r="I91" s="106"/>
      <c r="J91" s="8"/>
      <c r="K91" s="106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" customHeight="1" x14ac:dyDescent="0.2">
      <c r="A92" s="1"/>
      <c r="B92" s="23"/>
      <c r="C92" s="106"/>
      <c r="D92" s="53"/>
      <c r="E92" s="53"/>
      <c r="F92" s="53"/>
      <c r="G92" s="8"/>
      <c r="H92" s="14"/>
      <c r="I92" s="106"/>
      <c r="J92" s="8"/>
      <c r="K92" s="106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" customHeight="1" x14ac:dyDescent="0.2">
      <c r="A93" s="1"/>
      <c r="B93" s="23"/>
      <c r="C93" s="106"/>
      <c r="D93" s="53"/>
      <c r="E93" s="53"/>
      <c r="F93" s="53"/>
      <c r="G93" s="8"/>
      <c r="H93" s="14"/>
      <c r="I93" s="106"/>
      <c r="J93" s="8"/>
      <c r="K93" s="106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" customHeight="1" x14ac:dyDescent="0.2">
      <c r="A94" s="1"/>
      <c r="B94" s="23"/>
      <c r="C94" s="106"/>
      <c r="D94" s="53"/>
      <c r="E94" s="53"/>
      <c r="F94" s="53"/>
      <c r="G94" s="8"/>
      <c r="H94" s="14"/>
      <c r="I94" s="106"/>
      <c r="J94" s="8"/>
      <c r="K94" s="106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" customHeight="1" x14ac:dyDescent="0.2">
      <c r="A95" s="1"/>
      <c r="B95" s="23"/>
      <c r="C95" s="106"/>
      <c r="D95" s="53"/>
      <c r="E95" s="53"/>
      <c r="F95" s="53"/>
      <c r="G95" s="8"/>
      <c r="H95" s="14"/>
      <c r="I95" s="106"/>
      <c r="J95" s="8"/>
      <c r="K95" s="106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" customHeight="1" x14ac:dyDescent="0.2">
      <c r="A96" s="1"/>
      <c r="B96" s="23"/>
      <c r="C96" s="106"/>
      <c r="D96" s="53"/>
      <c r="E96" s="53"/>
      <c r="F96" s="53"/>
      <c r="G96" s="8"/>
      <c r="H96" s="14"/>
      <c r="I96" s="106"/>
      <c r="J96" s="8"/>
      <c r="K96" s="106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" customHeight="1" x14ac:dyDescent="0.2">
      <c r="A97" s="1"/>
      <c r="B97" s="23"/>
      <c r="C97" s="106"/>
      <c r="D97" s="53"/>
      <c r="E97" s="53"/>
      <c r="F97" s="53"/>
      <c r="G97" s="8"/>
      <c r="H97" s="14"/>
      <c r="I97" s="106"/>
      <c r="J97" s="8"/>
      <c r="K97" s="106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" customHeight="1" x14ac:dyDescent="0.2">
      <c r="A98" s="1"/>
      <c r="B98" s="23"/>
      <c r="C98" s="106"/>
      <c r="D98" s="53"/>
      <c r="E98" s="53"/>
      <c r="F98" s="53"/>
      <c r="G98" s="8"/>
      <c r="H98" s="14"/>
      <c r="I98" s="106"/>
      <c r="J98" s="8"/>
      <c r="K98" s="106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" customHeight="1" x14ac:dyDescent="0.2">
      <c r="A99" s="1"/>
      <c r="B99" s="23"/>
      <c r="C99" s="106"/>
      <c r="D99" s="53"/>
      <c r="E99" s="53"/>
      <c r="F99" s="53"/>
      <c r="G99" s="8"/>
      <c r="H99" s="14"/>
      <c r="I99" s="106"/>
      <c r="J99" s="8"/>
      <c r="K99" s="106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" customHeight="1" x14ac:dyDescent="0.2">
      <c r="A100" s="1"/>
      <c r="B100" s="23"/>
      <c r="C100" s="106"/>
      <c r="D100" s="53"/>
      <c r="E100" s="53"/>
      <c r="F100" s="53"/>
      <c r="G100" s="8"/>
      <c r="H100" s="14"/>
      <c r="I100" s="106"/>
      <c r="J100" s="8"/>
      <c r="K100" s="106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" customHeight="1" x14ac:dyDescent="0.2">
      <c r="A101" s="1"/>
      <c r="B101" s="23"/>
      <c r="C101" s="106"/>
      <c r="D101" s="53"/>
      <c r="E101" s="53"/>
      <c r="F101" s="53"/>
      <c r="G101" s="8"/>
      <c r="H101" s="14"/>
      <c r="I101" s="106"/>
      <c r="J101" s="8"/>
      <c r="K101" s="106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" customHeight="1" x14ac:dyDescent="0.2">
      <c r="A102" s="1"/>
      <c r="B102" s="23"/>
      <c r="C102" s="106"/>
      <c r="D102" s="53"/>
      <c r="E102" s="53"/>
      <c r="F102" s="53"/>
      <c r="G102" s="8"/>
      <c r="H102" s="14"/>
      <c r="I102" s="106"/>
      <c r="J102" s="8"/>
      <c r="K102" s="106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" customHeight="1" x14ac:dyDescent="0.2">
      <c r="A103" s="1"/>
      <c r="B103" s="23"/>
      <c r="C103" s="106"/>
      <c r="D103" s="53"/>
      <c r="E103" s="53"/>
      <c r="F103" s="53"/>
      <c r="G103" s="8"/>
      <c r="H103" s="14"/>
      <c r="I103" s="106"/>
      <c r="J103" s="8"/>
      <c r="K103" s="106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" customHeight="1" x14ac:dyDescent="0.2">
      <c r="A104" s="1"/>
      <c r="B104" s="23"/>
      <c r="C104" s="106"/>
      <c r="D104" s="53"/>
      <c r="E104" s="53"/>
      <c r="F104" s="53"/>
      <c r="G104" s="8"/>
      <c r="H104" s="14"/>
      <c r="I104" s="106"/>
      <c r="J104" s="8"/>
      <c r="K104" s="106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" customHeight="1" x14ac:dyDescent="0.2">
      <c r="A105" s="1"/>
      <c r="B105" s="23"/>
      <c r="C105" s="106"/>
      <c r="D105" s="53"/>
      <c r="E105" s="53"/>
      <c r="F105" s="53"/>
      <c r="G105" s="8"/>
      <c r="H105" s="14"/>
      <c r="I105" s="106"/>
      <c r="J105" s="8"/>
      <c r="K105" s="106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" customHeight="1" x14ac:dyDescent="0.2">
      <c r="A106" s="1"/>
      <c r="B106" s="23"/>
      <c r="C106" s="106"/>
      <c r="D106" s="53"/>
      <c r="E106" s="53"/>
      <c r="F106" s="53"/>
      <c r="G106" s="8"/>
      <c r="H106" s="14"/>
      <c r="I106" s="106"/>
      <c r="J106" s="8"/>
      <c r="K106" s="106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" customHeight="1" x14ac:dyDescent="0.2">
      <c r="A107" s="1"/>
      <c r="B107" s="23"/>
      <c r="C107" s="106"/>
      <c r="D107" s="53"/>
      <c r="E107" s="53"/>
      <c r="F107" s="53"/>
      <c r="G107" s="8"/>
      <c r="H107" s="14"/>
      <c r="I107" s="106"/>
      <c r="J107" s="8"/>
      <c r="K107" s="106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" customHeight="1" x14ac:dyDescent="0.2">
      <c r="A108" s="1"/>
      <c r="B108" s="23"/>
      <c r="C108" s="106"/>
      <c r="D108" s="53"/>
      <c r="E108" s="53"/>
      <c r="F108" s="53"/>
      <c r="G108" s="8"/>
      <c r="H108" s="14"/>
      <c r="I108" s="106"/>
      <c r="J108" s="8"/>
      <c r="K108" s="106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" customHeight="1" x14ac:dyDescent="0.2">
      <c r="A109" s="1"/>
      <c r="B109" s="23"/>
      <c r="C109" s="106"/>
      <c r="D109" s="53"/>
      <c r="E109" s="53"/>
      <c r="F109" s="53"/>
      <c r="G109" s="8"/>
      <c r="H109" s="14"/>
      <c r="I109" s="106"/>
      <c r="J109" s="8"/>
      <c r="K109" s="106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" customHeight="1" x14ac:dyDescent="0.2">
      <c r="A110" s="1"/>
      <c r="B110" s="23"/>
      <c r="C110" s="106"/>
      <c r="D110" s="53"/>
      <c r="E110" s="53"/>
      <c r="F110" s="53"/>
      <c r="G110" s="8"/>
      <c r="H110" s="14"/>
      <c r="I110" s="106"/>
      <c r="J110" s="8"/>
      <c r="K110" s="106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" customHeight="1" x14ac:dyDescent="0.2">
      <c r="A111" s="1"/>
      <c r="B111" s="23"/>
      <c r="C111" s="106"/>
      <c r="D111" s="53"/>
      <c r="E111" s="53"/>
      <c r="F111" s="53"/>
      <c r="G111" s="8"/>
      <c r="H111" s="14"/>
      <c r="I111" s="106"/>
      <c r="J111" s="8"/>
      <c r="K111" s="106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" customHeight="1" x14ac:dyDescent="0.2">
      <c r="A112" s="1"/>
      <c r="B112" s="23"/>
      <c r="C112" s="106"/>
      <c r="D112" s="53"/>
      <c r="E112" s="53"/>
      <c r="F112" s="53"/>
      <c r="G112" s="8"/>
      <c r="H112" s="14"/>
      <c r="I112" s="106"/>
      <c r="J112" s="8"/>
      <c r="K112" s="106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" customHeight="1" x14ac:dyDescent="0.2">
      <c r="A113" s="1"/>
      <c r="B113" s="23"/>
      <c r="C113" s="106"/>
      <c r="D113" s="53"/>
      <c r="E113" s="53"/>
      <c r="F113" s="53"/>
      <c r="G113" s="8"/>
      <c r="H113" s="14"/>
      <c r="I113" s="106"/>
      <c r="J113" s="8"/>
      <c r="K113" s="106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" customHeight="1" x14ac:dyDescent="0.2">
      <c r="A114" s="1"/>
      <c r="B114" s="23"/>
      <c r="C114" s="106"/>
      <c r="D114" s="53"/>
      <c r="E114" s="53"/>
      <c r="F114" s="53"/>
      <c r="G114" s="8"/>
      <c r="H114" s="14"/>
      <c r="I114" s="106"/>
      <c r="J114" s="8"/>
      <c r="K114" s="106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" customHeight="1" x14ac:dyDescent="0.2">
      <c r="A115" s="1"/>
      <c r="B115" s="23"/>
      <c r="C115" s="106"/>
      <c r="D115" s="53"/>
      <c r="E115" s="53"/>
      <c r="F115" s="53"/>
      <c r="G115" s="8"/>
      <c r="H115" s="14"/>
      <c r="I115" s="106"/>
      <c r="J115" s="8"/>
      <c r="K115" s="106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" customHeight="1" x14ac:dyDescent="0.2">
      <c r="A116" s="1"/>
      <c r="B116" s="23"/>
      <c r="C116" s="106"/>
      <c r="D116" s="53"/>
      <c r="E116" s="53"/>
      <c r="F116" s="53"/>
      <c r="G116" s="8"/>
      <c r="H116" s="14"/>
      <c r="I116" s="106"/>
      <c r="J116" s="8"/>
      <c r="K116" s="106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" customHeight="1" x14ac:dyDescent="0.2">
      <c r="A117" s="1"/>
      <c r="B117" s="23"/>
      <c r="C117" s="106"/>
      <c r="D117" s="53"/>
      <c r="E117" s="53"/>
      <c r="F117" s="53"/>
      <c r="G117" s="8"/>
      <c r="H117" s="14"/>
      <c r="I117" s="106"/>
      <c r="J117" s="8"/>
      <c r="K117" s="106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" customHeight="1" x14ac:dyDescent="0.2">
      <c r="A118" s="1"/>
      <c r="B118" s="23"/>
      <c r="C118" s="106"/>
      <c r="D118" s="53"/>
      <c r="E118" s="53"/>
      <c r="F118" s="53"/>
      <c r="G118" s="8"/>
      <c r="H118" s="14"/>
      <c r="I118" s="106"/>
      <c r="J118" s="8"/>
      <c r="K118" s="106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" customHeight="1" x14ac:dyDescent="0.2">
      <c r="A119" s="1"/>
      <c r="B119" s="23"/>
      <c r="C119" s="106"/>
      <c r="D119" s="53"/>
      <c r="E119" s="53"/>
      <c r="F119" s="53"/>
      <c r="G119" s="8"/>
      <c r="H119" s="14"/>
      <c r="I119" s="106"/>
      <c r="J119" s="8"/>
      <c r="K119" s="106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" customHeight="1" x14ac:dyDescent="0.2">
      <c r="A120" s="1"/>
      <c r="B120" s="23"/>
      <c r="C120" s="106"/>
      <c r="D120" s="53"/>
      <c r="E120" s="53"/>
      <c r="F120" s="53"/>
      <c r="G120" s="8"/>
      <c r="H120" s="14"/>
      <c r="I120" s="106"/>
      <c r="J120" s="8"/>
      <c r="K120" s="106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" customHeight="1" x14ac:dyDescent="0.2">
      <c r="A121" s="1"/>
      <c r="B121" s="23"/>
      <c r="C121" s="106"/>
      <c r="D121" s="53"/>
      <c r="E121" s="53"/>
      <c r="F121" s="53"/>
      <c r="G121" s="8"/>
      <c r="H121" s="14"/>
      <c r="I121" s="106"/>
      <c r="J121" s="8"/>
      <c r="K121" s="106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" customHeight="1" x14ac:dyDescent="0.2">
      <c r="A122" s="1"/>
      <c r="B122" s="23"/>
      <c r="C122" s="106"/>
      <c r="D122" s="53"/>
      <c r="E122" s="53"/>
      <c r="F122" s="53"/>
      <c r="G122" s="8"/>
      <c r="H122" s="14"/>
      <c r="I122" s="106"/>
      <c r="J122" s="8"/>
      <c r="K122" s="106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" customHeight="1" x14ac:dyDescent="0.2">
      <c r="A123" s="1"/>
      <c r="B123" s="23"/>
      <c r="C123" s="106"/>
      <c r="D123" s="53"/>
      <c r="E123" s="53"/>
      <c r="F123" s="53"/>
      <c r="G123" s="8"/>
      <c r="H123" s="14"/>
      <c r="I123" s="106"/>
      <c r="J123" s="8"/>
      <c r="K123" s="106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" customHeight="1" x14ac:dyDescent="0.2">
      <c r="A124" s="1"/>
      <c r="B124" s="23"/>
      <c r="C124" s="106"/>
      <c r="D124" s="53"/>
      <c r="E124" s="53"/>
      <c r="F124" s="53"/>
      <c r="G124" s="8"/>
      <c r="H124" s="14"/>
      <c r="I124" s="106"/>
      <c r="J124" s="8"/>
      <c r="K124" s="106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" customHeight="1" x14ac:dyDescent="0.2">
      <c r="A125" s="1"/>
      <c r="B125" s="23"/>
      <c r="C125" s="106"/>
      <c r="D125" s="53"/>
      <c r="E125" s="53"/>
      <c r="F125" s="53"/>
      <c r="G125" s="8"/>
      <c r="H125" s="14"/>
      <c r="I125" s="106"/>
      <c r="J125" s="8"/>
      <c r="K125" s="106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" customHeight="1" x14ac:dyDescent="0.2">
      <c r="A126" s="1"/>
      <c r="B126" s="23"/>
      <c r="C126" s="106"/>
      <c r="D126" s="53"/>
      <c r="E126" s="53"/>
      <c r="F126" s="53"/>
      <c r="G126" s="8"/>
      <c r="H126" s="14"/>
      <c r="I126" s="106"/>
      <c r="J126" s="8"/>
      <c r="K126" s="106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" customHeight="1" x14ac:dyDescent="0.2">
      <c r="A127" s="1"/>
      <c r="B127" s="23"/>
      <c r="C127" s="106"/>
      <c r="D127" s="53"/>
      <c r="E127" s="53"/>
      <c r="F127" s="53"/>
      <c r="G127" s="8"/>
      <c r="H127" s="14"/>
      <c r="I127" s="106"/>
      <c r="J127" s="8"/>
      <c r="K127" s="106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" customHeight="1" x14ac:dyDescent="0.2">
      <c r="A128" s="1"/>
      <c r="B128" s="23"/>
      <c r="C128" s="106"/>
      <c r="D128" s="53"/>
      <c r="E128" s="53"/>
      <c r="F128" s="53"/>
      <c r="G128" s="8"/>
      <c r="H128" s="14"/>
      <c r="I128" s="106"/>
      <c r="J128" s="8"/>
      <c r="K128" s="106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" customHeight="1" x14ac:dyDescent="0.2">
      <c r="A129" s="1"/>
      <c r="B129" s="23"/>
      <c r="C129" s="106"/>
      <c r="D129" s="53"/>
      <c r="E129" s="53"/>
      <c r="F129" s="53"/>
      <c r="G129" s="8"/>
      <c r="H129" s="14"/>
      <c r="I129" s="106"/>
      <c r="J129" s="8"/>
      <c r="K129" s="106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" customHeight="1" x14ac:dyDescent="0.2">
      <c r="A130" s="1"/>
      <c r="B130" s="23"/>
      <c r="C130" s="106"/>
      <c r="D130" s="53"/>
      <c r="E130" s="53"/>
      <c r="F130" s="53"/>
      <c r="G130" s="8"/>
      <c r="H130" s="14"/>
      <c r="I130" s="106"/>
      <c r="J130" s="8"/>
      <c r="K130" s="106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" customHeight="1" x14ac:dyDescent="0.2">
      <c r="A131" s="1"/>
      <c r="B131" s="23"/>
      <c r="C131" s="106"/>
      <c r="D131" s="53"/>
      <c r="E131" s="53"/>
      <c r="F131" s="53"/>
      <c r="G131" s="8"/>
      <c r="H131" s="14"/>
      <c r="I131" s="106"/>
      <c r="J131" s="8"/>
      <c r="K131" s="106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" customHeight="1" x14ac:dyDescent="0.2">
      <c r="A132" s="1"/>
      <c r="B132" s="23"/>
      <c r="C132" s="106"/>
      <c r="D132" s="53"/>
      <c r="E132" s="53"/>
      <c r="F132" s="53"/>
      <c r="G132" s="8"/>
      <c r="H132" s="14"/>
      <c r="I132" s="106"/>
      <c r="J132" s="8"/>
      <c r="K132" s="106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" customHeight="1" x14ac:dyDescent="0.2">
      <c r="A133" s="1"/>
      <c r="B133" s="23"/>
      <c r="C133" s="106"/>
      <c r="D133" s="53"/>
      <c r="E133" s="53"/>
      <c r="F133" s="53"/>
      <c r="G133" s="8"/>
      <c r="H133" s="14"/>
      <c r="I133" s="106"/>
      <c r="J133" s="8"/>
      <c r="K133" s="106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" customHeight="1" x14ac:dyDescent="0.2">
      <c r="A134" s="1"/>
      <c r="B134" s="23"/>
      <c r="C134" s="106"/>
      <c r="D134" s="53"/>
      <c r="E134" s="53"/>
      <c r="F134" s="53"/>
      <c r="G134" s="8"/>
      <c r="H134" s="14"/>
      <c r="I134" s="106"/>
      <c r="J134" s="8"/>
      <c r="K134" s="106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" customHeight="1" x14ac:dyDescent="0.2">
      <c r="A135" s="1"/>
      <c r="B135" s="23"/>
      <c r="C135" s="106"/>
      <c r="D135" s="53"/>
      <c r="E135" s="53"/>
      <c r="F135" s="53"/>
      <c r="G135" s="8"/>
      <c r="H135" s="14"/>
      <c r="I135" s="106"/>
      <c r="J135" s="8"/>
      <c r="K135" s="106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" customHeight="1" x14ac:dyDescent="0.2">
      <c r="A136" s="1"/>
      <c r="B136" s="23"/>
      <c r="C136" s="106"/>
      <c r="D136" s="53"/>
      <c r="E136" s="53"/>
      <c r="F136" s="53"/>
      <c r="G136" s="8"/>
      <c r="H136" s="14"/>
      <c r="I136" s="106"/>
      <c r="J136" s="8"/>
      <c r="K136" s="106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" customHeight="1" x14ac:dyDescent="0.2">
      <c r="A137" s="1"/>
      <c r="B137" s="23"/>
      <c r="C137" s="106"/>
      <c r="D137" s="53"/>
      <c r="E137" s="53"/>
      <c r="F137" s="53"/>
      <c r="G137" s="8"/>
      <c r="H137" s="14"/>
      <c r="I137" s="106"/>
      <c r="J137" s="8"/>
      <c r="K137" s="106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" customHeight="1" x14ac:dyDescent="0.2">
      <c r="A138" s="1"/>
      <c r="B138" s="23"/>
      <c r="C138" s="106"/>
      <c r="D138" s="53"/>
      <c r="E138" s="53"/>
      <c r="F138" s="53"/>
      <c r="G138" s="8"/>
      <c r="H138" s="14"/>
      <c r="I138" s="106"/>
      <c r="J138" s="8"/>
      <c r="K138" s="106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" customHeight="1" x14ac:dyDescent="0.2">
      <c r="A139" s="1"/>
      <c r="B139" s="23"/>
      <c r="C139" s="106"/>
      <c r="D139" s="53"/>
      <c r="E139" s="53"/>
      <c r="F139" s="53"/>
      <c r="G139" s="8"/>
      <c r="H139" s="14"/>
      <c r="I139" s="106"/>
      <c r="J139" s="8"/>
      <c r="K139" s="106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" customHeight="1" x14ac:dyDescent="0.2">
      <c r="A140" s="1"/>
      <c r="B140" s="23"/>
      <c r="C140" s="106"/>
      <c r="D140" s="53"/>
      <c r="E140" s="53"/>
      <c r="F140" s="53"/>
      <c r="G140" s="8"/>
      <c r="H140" s="14"/>
      <c r="I140" s="106"/>
      <c r="J140" s="8"/>
      <c r="K140" s="106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" customHeight="1" x14ac:dyDescent="0.2">
      <c r="A141" s="1"/>
      <c r="B141" s="23"/>
      <c r="C141" s="106"/>
      <c r="D141" s="53"/>
      <c r="E141" s="53"/>
      <c r="F141" s="53"/>
      <c r="G141" s="8"/>
      <c r="H141" s="14"/>
      <c r="I141" s="106"/>
      <c r="J141" s="8"/>
      <c r="K141" s="106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" customHeight="1" x14ac:dyDescent="0.2">
      <c r="A142" s="1"/>
      <c r="B142" s="23"/>
      <c r="C142" s="106"/>
      <c r="D142" s="53"/>
      <c r="E142" s="53"/>
      <c r="F142" s="53"/>
      <c r="G142" s="8"/>
      <c r="H142" s="14"/>
      <c r="I142" s="106"/>
      <c r="J142" s="8"/>
      <c r="K142" s="106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" customHeight="1" x14ac:dyDescent="0.2">
      <c r="A143" s="1"/>
      <c r="B143" s="23"/>
      <c r="C143" s="106"/>
      <c r="D143" s="53"/>
      <c r="E143" s="53"/>
      <c r="F143" s="53"/>
      <c r="G143" s="8"/>
      <c r="H143" s="14"/>
      <c r="I143" s="106"/>
      <c r="J143" s="8"/>
      <c r="K143" s="106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" customHeight="1" x14ac:dyDescent="0.2">
      <c r="A144" s="1"/>
      <c r="B144" s="23"/>
      <c r="C144" s="106"/>
      <c r="D144" s="53"/>
      <c r="E144" s="53"/>
      <c r="F144" s="53"/>
      <c r="G144" s="8"/>
      <c r="H144" s="14"/>
      <c r="I144" s="106"/>
      <c r="J144" s="8"/>
      <c r="K144" s="106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" customHeight="1" x14ac:dyDescent="0.2">
      <c r="A145" s="1"/>
      <c r="B145" s="23"/>
      <c r="C145" s="106"/>
      <c r="D145" s="53"/>
      <c r="E145" s="53"/>
      <c r="F145" s="53"/>
      <c r="G145" s="8"/>
      <c r="H145" s="14"/>
      <c r="I145" s="106"/>
      <c r="J145" s="8"/>
      <c r="K145" s="106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" customHeight="1" x14ac:dyDescent="0.2">
      <c r="A146" s="1"/>
      <c r="B146" s="23"/>
      <c r="C146" s="106"/>
      <c r="D146" s="53"/>
      <c r="E146" s="53"/>
      <c r="F146" s="53"/>
      <c r="G146" s="8"/>
      <c r="H146" s="14"/>
      <c r="I146" s="106"/>
      <c r="J146" s="8"/>
      <c r="K146" s="106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" customHeight="1" x14ac:dyDescent="0.2">
      <c r="A147" s="1"/>
      <c r="B147" s="23"/>
      <c r="C147" s="106"/>
      <c r="D147" s="53"/>
      <c r="E147" s="53"/>
      <c r="F147" s="53"/>
      <c r="G147" s="8"/>
      <c r="H147" s="14"/>
      <c r="I147" s="106"/>
      <c r="J147" s="8"/>
      <c r="K147" s="106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" customHeight="1" x14ac:dyDescent="0.2">
      <c r="A148" s="1"/>
      <c r="B148" s="23"/>
      <c r="C148" s="106"/>
      <c r="D148" s="53"/>
      <c r="E148" s="53"/>
      <c r="F148" s="53"/>
      <c r="G148" s="8"/>
      <c r="H148" s="14"/>
      <c r="I148" s="106"/>
      <c r="J148" s="8"/>
      <c r="K148" s="106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" customHeight="1" x14ac:dyDescent="0.2">
      <c r="A149" s="1"/>
      <c r="B149" s="23"/>
      <c r="C149" s="106"/>
      <c r="D149" s="53"/>
      <c r="E149" s="53"/>
      <c r="F149" s="53"/>
      <c r="G149" s="8"/>
      <c r="H149" s="14"/>
      <c r="I149" s="106"/>
      <c r="J149" s="8"/>
      <c r="K149" s="106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" customHeight="1" x14ac:dyDescent="0.2">
      <c r="A150" s="1"/>
      <c r="B150" s="23"/>
      <c r="C150" s="106"/>
      <c r="D150" s="53"/>
      <c r="E150" s="53"/>
      <c r="F150" s="53"/>
      <c r="G150" s="8"/>
      <c r="H150" s="14"/>
      <c r="I150" s="106"/>
      <c r="J150" s="8"/>
      <c r="K150" s="106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" customHeight="1" x14ac:dyDescent="0.2">
      <c r="A151" s="1"/>
      <c r="B151" s="23"/>
      <c r="C151" s="106"/>
      <c r="D151" s="53"/>
      <c r="E151" s="53"/>
      <c r="F151" s="53"/>
      <c r="G151" s="8"/>
      <c r="H151" s="14"/>
      <c r="I151" s="106"/>
      <c r="J151" s="8"/>
      <c r="K151" s="106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" customHeight="1" x14ac:dyDescent="0.2">
      <c r="A152" s="1"/>
      <c r="B152" s="23"/>
      <c r="C152" s="106"/>
      <c r="D152" s="53"/>
      <c r="E152" s="53"/>
      <c r="F152" s="53"/>
      <c r="G152" s="8"/>
      <c r="H152" s="14"/>
      <c r="I152" s="106"/>
      <c r="J152" s="8"/>
      <c r="K152" s="106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" customHeight="1" x14ac:dyDescent="0.2">
      <c r="A153" s="1"/>
      <c r="B153" s="23"/>
      <c r="C153" s="106"/>
      <c r="D153" s="53"/>
      <c r="E153" s="53"/>
      <c r="F153" s="53"/>
      <c r="G153" s="8"/>
      <c r="H153" s="14"/>
      <c r="I153" s="106"/>
      <c r="J153" s="8"/>
      <c r="K153" s="106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" customHeight="1" x14ac:dyDescent="0.2">
      <c r="A154" s="1"/>
      <c r="B154" s="23"/>
      <c r="C154" s="106"/>
      <c r="D154" s="53"/>
      <c r="E154" s="53"/>
      <c r="F154" s="53"/>
      <c r="G154" s="8"/>
      <c r="H154" s="14"/>
      <c r="I154" s="106"/>
      <c r="J154" s="8"/>
      <c r="K154" s="106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" customHeight="1" x14ac:dyDescent="0.2">
      <c r="A155" s="1"/>
      <c r="B155" s="23"/>
      <c r="C155" s="106"/>
      <c r="D155" s="53"/>
      <c r="E155" s="53"/>
      <c r="F155" s="53"/>
      <c r="G155" s="8"/>
      <c r="H155" s="14"/>
      <c r="I155" s="106"/>
      <c r="J155" s="8"/>
      <c r="K155" s="106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" customHeight="1" x14ac:dyDescent="0.2">
      <c r="A156" s="1"/>
      <c r="B156" s="23"/>
      <c r="C156" s="106"/>
      <c r="D156" s="53"/>
      <c r="E156" s="53"/>
      <c r="F156" s="53"/>
      <c r="G156" s="8"/>
      <c r="H156" s="14"/>
      <c r="I156" s="106"/>
      <c r="J156" s="8"/>
      <c r="K156" s="106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" customHeight="1" x14ac:dyDescent="0.2">
      <c r="A157" s="1"/>
      <c r="B157" s="23"/>
      <c r="C157" s="106"/>
      <c r="D157" s="53"/>
      <c r="E157" s="53"/>
      <c r="F157" s="53"/>
      <c r="G157" s="8"/>
      <c r="H157" s="14"/>
      <c r="I157" s="106"/>
      <c r="J157" s="8"/>
      <c r="K157" s="106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" customHeight="1" x14ac:dyDescent="0.2">
      <c r="A158" s="1"/>
      <c r="B158" s="23"/>
      <c r="C158" s="106"/>
      <c r="D158" s="53"/>
      <c r="E158" s="53"/>
      <c r="F158" s="53"/>
      <c r="G158" s="8"/>
      <c r="H158" s="14"/>
      <c r="I158" s="106"/>
      <c r="J158" s="8"/>
      <c r="K158" s="106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" customHeight="1" x14ac:dyDescent="0.2">
      <c r="A159" s="1"/>
      <c r="B159" s="23"/>
      <c r="C159" s="106"/>
      <c r="D159" s="53"/>
      <c r="E159" s="53"/>
      <c r="F159" s="53"/>
      <c r="G159" s="8"/>
      <c r="H159" s="14"/>
      <c r="I159" s="106"/>
      <c r="J159" s="8"/>
      <c r="K159" s="106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" customHeight="1" x14ac:dyDescent="0.2">
      <c r="A160" s="1"/>
      <c r="B160" s="23"/>
      <c r="C160" s="106"/>
      <c r="D160" s="53"/>
      <c r="E160" s="53"/>
      <c r="F160" s="53"/>
      <c r="G160" s="8"/>
      <c r="H160" s="14"/>
      <c r="I160" s="106"/>
      <c r="J160" s="8"/>
      <c r="K160" s="106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" customHeight="1" x14ac:dyDescent="0.2">
      <c r="A161" s="1"/>
      <c r="B161" s="23"/>
      <c r="C161" s="106"/>
      <c r="D161" s="53"/>
      <c r="E161" s="53"/>
      <c r="F161" s="53"/>
      <c r="G161" s="8"/>
      <c r="H161" s="14"/>
      <c r="I161" s="106"/>
      <c r="J161" s="8"/>
      <c r="K161" s="106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" customHeight="1" x14ac:dyDescent="0.2">
      <c r="A162" s="1"/>
      <c r="B162" s="23"/>
      <c r="C162" s="106"/>
      <c r="D162" s="53"/>
      <c r="E162" s="53"/>
      <c r="F162" s="53"/>
      <c r="G162" s="8"/>
      <c r="H162" s="14"/>
      <c r="I162" s="106"/>
      <c r="J162" s="8"/>
      <c r="K162" s="106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" customHeight="1" x14ac:dyDescent="0.2">
      <c r="A163" s="1"/>
      <c r="B163" s="23"/>
      <c r="C163" s="106"/>
      <c r="D163" s="53"/>
      <c r="E163" s="53"/>
      <c r="F163" s="53"/>
      <c r="G163" s="8"/>
      <c r="H163" s="14"/>
      <c r="I163" s="106"/>
      <c r="J163" s="8"/>
      <c r="K163" s="106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" customHeight="1" x14ac:dyDescent="0.2">
      <c r="A164" s="1"/>
      <c r="B164" s="23"/>
      <c r="C164" s="106"/>
      <c r="D164" s="53"/>
      <c r="E164" s="53"/>
      <c r="F164" s="53"/>
      <c r="G164" s="8"/>
      <c r="H164" s="14"/>
      <c r="I164" s="106"/>
      <c r="J164" s="8"/>
      <c r="K164" s="106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" customHeight="1" x14ac:dyDescent="0.2">
      <c r="A165" s="1"/>
      <c r="B165" s="23"/>
      <c r="C165" s="106"/>
      <c r="D165" s="53"/>
      <c r="E165" s="53"/>
      <c r="F165" s="53"/>
      <c r="G165" s="8"/>
      <c r="H165" s="14"/>
      <c r="I165" s="106"/>
      <c r="J165" s="8"/>
      <c r="K165" s="106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" customHeight="1" x14ac:dyDescent="0.2">
      <c r="A166" s="1"/>
      <c r="B166" s="23"/>
      <c r="C166" s="106"/>
      <c r="D166" s="53"/>
      <c r="E166" s="53"/>
      <c r="F166" s="53"/>
      <c r="G166" s="8"/>
      <c r="H166" s="14"/>
      <c r="I166" s="106"/>
      <c r="J166" s="8"/>
      <c r="K166" s="106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" customHeight="1" x14ac:dyDescent="0.2">
      <c r="A167" s="1"/>
      <c r="B167" s="23"/>
      <c r="C167" s="106"/>
      <c r="D167" s="53"/>
      <c r="E167" s="53"/>
      <c r="F167" s="53"/>
      <c r="G167" s="8"/>
      <c r="H167" s="14"/>
      <c r="I167" s="106"/>
      <c r="J167" s="8"/>
      <c r="K167" s="106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" customHeight="1" x14ac:dyDescent="0.2">
      <c r="A168" s="1"/>
      <c r="B168" s="23"/>
      <c r="C168" s="106"/>
      <c r="D168" s="53"/>
      <c r="E168" s="53"/>
      <c r="F168" s="53"/>
      <c r="G168" s="8"/>
      <c r="H168" s="14"/>
      <c r="I168" s="106"/>
      <c r="J168" s="8"/>
      <c r="K168" s="106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" customHeight="1" x14ac:dyDescent="0.2">
      <c r="A169" s="1"/>
      <c r="B169" s="23"/>
      <c r="C169" s="106"/>
      <c r="D169" s="53"/>
      <c r="E169" s="53"/>
      <c r="F169" s="53"/>
      <c r="G169" s="8"/>
      <c r="H169" s="14"/>
      <c r="I169" s="106"/>
      <c r="J169" s="8"/>
      <c r="K169" s="106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" customHeight="1" x14ac:dyDescent="0.2">
      <c r="A170" s="1"/>
      <c r="B170" s="23"/>
      <c r="C170" s="106"/>
      <c r="D170" s="53"/>
      <c r="E170" s="53"/>
      <c r="F170" s="53"/>
      <c r="G170" s="8"/>
      <c r="H170" s="14"/>
      <c r="I170" s="106"/>
      <c r="J170" s="8"/>
      <c r="K170" s="106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" customHeight="1" x14ac:dyDescent="0.2">
      <c r="A171" s="1"/>
      <c r="B171" s="23"/>
      <c r="C171" s="106"/>
      <c r="D171" s="53"/>
      <c r="E171" s="53"/>
      <c r="F171" s="53"/>
      <c r="G171" s="8"/>
      <c r="H171" s="14"/>
      <c r="I171" s="106"/>
      <c r="J171" s="8"/>
      <c r="K171" s="106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" customHeight="1" x14ac:dyDescent="0.2">
      <c r="A172" s="1"/>
      <c r="B172" s="23"/>
      <c r="C172" s="106"/>
      <c r="D172" s="53"/>
      <c r="E172" s="53"/>
      <c r="F172" s="53"/>
      <c r="G172" s="8"/>
      <c r="H172" s="14"/>
      <c r="I172" s="106"/>
      <c r="J172" s="8"/>
      <c r="K172" s="106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" customHeight="1" x14ac:dyDescent="0.2">
      <c r="A173" s="1"/>
      <c r="B173" s="23"/>
      <c r="C173" s="106"/>
      <c r="D173" s="53"/>
      <c r="E173" s="53"/>
      <c r="F173" s="53"/>
      <c r="G173" s="8"/>
      <c r="H173" s="14"/>
      <c r="I173" s="106"/>
      <c r="J173" s="8"/>
      <c r="K173" s="106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" customHeight="1" x14ac:dyDescent="0.2">
      <c r="A174" s="1"/>
      <c r="B174" s="23"/>
      <c r="C174" s="106"/>
      <c r="D174" s="53"/>
      <c r="E174" s="53"/>
      <c r="F174" s="53"/>
      <c r="G174" s="8"/>
      <c r="H174" s="14"/>
      <c r="I174" s="106"/>
      <c r="J174" s="8"/>
      <c r="K174" s="106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" customHeight="1" x14ac:dyDescent="0.2">
      <c r="A175" s="1"/>
      <c r="B175" s="23"/>
      <c r="C175" s="106"/>
      <c r="D175" s="53"/>
      <c r="E175" s="53"/>
      <c r="F175" s="53"/>
      <c r="G175" s="8"/>
      <c r="H175" s="14"/>
      <c r="I175" s="106"/>
      <c r="J175" s="8"/>
      <c r="K175" s="106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" customHeight="1" x14ac:dyDescent="0.2">
      <c r="A176" s="1"/>
      <c r="B176" s="23"/>
      <c r="C176" s="106"/>
      <c r="D176" s="53"/>
      <c r="E176" s="53"/>
      <c r="F176" s="53"/>
      <c r="G176" s="8"/>
      <c r="H176" s="14"/>
      <c r="I176" s="106"/>
      <c r="J176" s="8"/>
      <c r="K176" s="106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" customHeight="1" x14ac:dyDescent="0.2">
      <c r="A177" s="1"/>
      <c r="B177" s="23"/>
      <c r="C177" s="106"/>
      <c r="D177" s="53"/>
      <c r="E177" s="53"/>
      <c r="F177" s="53"/>
      <c r="G177" s="8"/>
      <c r="H177" s="14"/>
      <c r="I177" s="106"/>
      <c r="J177" s="8"/>
      <c r="K177" s="106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" customHeight="1" x14ac:dyDescent="0.2">
      <c r="A178" s="1"/>
      <c r="B178" s="23"/>
      <c r="C178" s="106"/>
      <c r="D178" s="53"/>
      <c r="E178" s="53"/>
      <c r="F178" s="53"/>
      <c r="G178" s="8"/>
      <c r="H178" s="14"/>
      <c r="I178" s="106"/>
      <c r="J178" s="8"/>
      <c r="K178" s="106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" customHeight="1" x14ac:dyDescent="0.2">
      <c r="A179" s="1"/>
      <c r="B179" s="23"/>
      <c r="C179" s="106"/>
      <c r="D179" s="53"/>
      <c r="E179" s="53"/>
      <c r="F179" s="53"/>
      <c r="G179" s="8"/>
      <c r="H179" s="14"/>
      <c r="I179" s="106"/>
      <c r="J179" s="8"/>
      <c r="K179" s="106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" customHeight="1" x14ac:dyDescent="0.2">
      <c r="A180" s="1"/>
      <c r="B180" s="23"/>
      <c r="C180" s="106"/>
      <c r="D180" s="53"/>
      <c r="E180" s="53"/>
      <c r="F180" s="53"/>
      <c r="G180" s="8"/>
      <c r="H180" s="14"/>
      <c r="I180" s="106"/>
      <c r="J180" s="8"/>
      <c r="K180" s="106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" customHeight="1" x14ac:dyDescent="0.2">
      <c r="A181" s="1"/>
      <c r="B181" s="23"/>
      <c r="C181" s="106"/>
      <c r="D181" s="53"/>
      <c r="E181" s="53"/>
      <c r="F181" s="53"/>
      <c r="G181" s="8"/>
      <c r="H181" s="14"/>
      <c r="I181" s="106"/>
      <c r="J181" s="8"/>
      <c r="K181" s="106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" customHeight="1" x14ac:dyDescent="0.2">
      <c r="A182" s="1"/>
      <c r="B182" s="23"/>
      <c r="C182" s="106"/>
      <c r="D182" s="53"/>
      <c r="E182" s="53"/>
      <c r="F182" s="53"/>
      <c r="G182" s="8"/>
      <c r="H182" s="14"/>
      <c r="I182" s="106"/>
      <c r="J182" s="8"/>
      <c r="K182" s="106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" customHeight="1" x14ac:dyDescent="0.2">
      <c r="A183" s="1"/>
      <c r="B183" s="23"/>
      <c r="C183" s="106"/>
      <c r="D183" s="53"/>
      <c r="E183" s="53"/>
      <c r="F183" s="53"/>
      <c r="G183" s="8"/>
      <c r="H183" s="14"/>
      <c r="I183" s="106"/>
      <c r="J183" s="8"/>
      <c r="K183" s="106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" customHeight="1" x14ac:dyDescent="0.2">
      <c r="A184" s="1"/>
      <c r="B184" s="23"/>
      <c r="C184" s="106"/>
      <c r="D184" s="53"/>
      <c r="E184" s="53"/>
      <c r="F184" s="53"/>
      <c r="G184" s="8"/>
      <c r="H184" s="14"/>
      <c r="I184" s="106"/>
      <c r="J184" s="8"/>
      <c r="K184" s="106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" customHeight="1" x14ac:dyDescent="0.2">
      <c r="A185" s="1"/>
      <c r="B185" s="23"/>
      <c r="C185" s="106"/>
      <c r="D185" s="53"/>
      <c r="E185" s="53"/>
      <c r="F185" s="53"/>
      <c r="G185" s="8"/>
      <c r="H185" s="14"/>
      <c r="I185" s="106"/>
      <c r="J185" s="8"/>
      <c r="K185" s="106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" customHeight="1" x14ac:dyDescent="0.2">
      <c r="A186" s="1"/>
      <c r="B186" s="23"/>
      <c r="C186" s="106"/>
      <c r="D186" s="53"/>
      <c r="E186" s="53"/>
      <c r="F186" s="53"/>
      <c r="G186" s="8"/>
      <c r="H186" s="14"/>
      <c r="I186" s="106"/>
      <c r="J186" s="8"/>
      <c r="K186" s="106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" customHeight="1" x14ac:dyDescent="0.2">
      <c r="A187" s="1"/>
      <c r="B187" s="23"/>
      <c r="C187" s="106"/>
      <c r="D187" s="53"/>
      <c r="E187" s="53"/>
      <c r="F187" s="53"/>
      <c r="G187" s="8"/>
      <c r="H187" s="14"/>
      <c r="I187" s="106"/>
      <c r="J187" s="8"/>
      <c r="K187" s="106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" customHeight="1" x14ac:dyDescent="0.2">
      <c r="A188" s="1"/>
      <c r="B188" s="23"/>
      <c r="C188" s="106"/>
      <c r="D188" s="53"/>
      <c r="E188" s="53"/>
      <c r="F188" s="53"/>
      <c r="G188" s="8"/>
      <c r="H188" s="14"/>
      <c r="I188" s="106"/>
      <c r="J188" s="8"/>
      <c r="K188" s="106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" customHeight="1" x14ac:dyDescent="0.2">
      <c r="A189" s="1"/>
      <c r="B189" s="23"/>
      <c r="C189" s="106"/>
      <c r="D189" s="53"/>
      <c r="E189" s="53"/>
      <c r="F189" s="53"/>
      <c r="G189" s="8"/>
      <c r="H189" s="14"/>
      <c r="I189" s="106"/>
      <c r="J189" s="8"/>
      <c r="K189" s="106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" customHeight="1" x14ac:dyDescent="0.2">
      <c r="A190" s="1"/>
      <c r="B190" s="23"/>
      <c r="C190" s="106"/>
      <c r="D190" s="53"/>
      <c r="E190" s="53"/>
      <c r="F190" s="53"/>
      <c r="G190" s="8"/>
      <c r="H190" s="14"/>
      <c r="I190" s="106"/>
      <c r="J190" s="8"/>
      <c r="K190" s="106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" customHeight="1" x14ac:dyDescent="0.2">
      <c r="A191" s="1"/>
      <c r="B191" s="23"/>
      <c r="C191" s="106"/>
      <c r="D191" s="53"/>
      <c r="E191" s="53"/>
      <c r="F191" s="53"/>
      <c r="G191" s="8"/>
      <c r="H191" s="14"/>
      <c r="I191" s="106"/>
      <c r="J191" s="8"/>
      <c r="K191" s="106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" customHeight="1" x14ac:dyDescent="0.2">
      <c r="A192" s="1"/>
      <c r="B192" s="23"/>
      <c r="C192" s="106"/>
      <c r="D192" s="53"/>
      <c r="E192" s="53"/>
      <c r="F192" s="53"/>
      <c r="G192" s="8"/>
      <c r="H192" s="14"/>
      <c r="I192" s="106"/>
      <c r="J192" s="8"/>
      <c r="K192" s="106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" customHeight="1" x14ac:dyDescent="0.2">
      <c r="A193" s="1"/>
      <c r="B193" s="23"/>
      <c r="C193" s="106"/>
      <c r="D193" s="53"/>
      <c r="E193" s="53"/>
      <c r="F193" s="53"/>
      <c r="G193" s="8"/>
      <c r="H193" s="14"/>
      <c r="I193" s="106"/>
      <c r="J193" s="8"/>
      <c r="K193" s="106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" customHeight="1" x14ac:dyDescent="0.2">
      <c r="A194" s="1"/>
      <c r="B194" s="23"/>
      <c r="C194" s="106"/>
      <c r="D194" s="53"/>
      <c r="E194" s="53"/>
      <c r="F194" s="53"/>
      <c r="G194" s="8"/>
      <c r="H194" s="14"/>
      <c r="I194" s="106"/>
      <c r="J194" s="8"/>
      <c r="K194" s="106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" customHeight="1" x14ac:dyDescent="0.2">
      <c r="A195" s="1"/>
      <c r="B195" s="23"/>
      <c r="C195" s="106"/>
      <c r="D195" s="53"/>
      <c r="E195" s="53"/>
      <c r="F195" s="53"/>
      <c r="G195" s="8"/>
      <c r="H195" s="14"/>
      <c r="I195" s="106"/>
      <c r="J195" s="8"/>
      <c r="K195" s="106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" customHeight="1" x14ac:dyDescent="0.2">
      <c r="A196" s="1"/>
      <c r="B196" s="23"/>
      <c r="C196" s="106"/>
      <c r="D196" s="53"/>
      <c r="E196" s="53"/>
      <c r="F196" s="53"/>
      <c r="G196" s="8"/>
      <c r="H196" s="14"/>
      <c r="I196" s="106"/>
      <c r="J196" s="8"/>
      <c r="K196" s="106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" customHeight="1" x14ac:dyDescent="0.2">
      <c r="A197" s="1"/>
      <c r="B197" s="23"/>
      <c r="C197" s="106"/>
      <c r="D197" s="53"/>
      <c r="E197" s="53"/>
      <c r="F197" s="53"/>
      <c r="G197" s="8"/>
      <c r="H197" s="14"/>
      <c r="I197" s="106"/>
      <c r="J197" s="8"/>
      <c r="K197" s="106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" customHeight="1" x14ac:dyDescent="0.2">
      <c r="A198" s="1"/>
      <c r="B198" s="23"/>
      <c r="C198" s="106"/>
      <c r="D198" s="53"/>
      <c r="E198" s="53"/>
      <c r="F198" s="53"/>
      <c r="G198" s="8"/>
      <c r="H198" s="14"/>
      <c r="I198" s="106"/>
      <c r="J198" s="8"/>
      <c r="K198" s="106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" customHeight="1" x14ac:dyDescent="0.2">
      <c r="A199" s="1"/>
      <c r="B199" s="23"/>
      <c r="C199" s="106"/>
      <c r="D199" s="53"/>
      <c r="E199" s="53"/>
      <c r="F199" s="53"/>
      <c r="G199" s="8"/>
      <c r="H199" s="14"/>
      <c r="I199" s="106"/>
      <c r="J199" s="8"/>
      <c r="K199" s="106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" customHeight="1" x14ac:dyDescent="0.2">
      <c r="A200" s="1"/>
      <c r="B200" s="23"/>
      <c r="C200" s="106"/>
      <c r="D200" s="53"/>
      <c r="E200" s="53"/>
      <c r="F200" s="53"/>
      <c r="G200" s="8"/>
      <c r="H200" s="14"/>
      <c r="I200" s="106"/>
      <c r="J200" s="8"/>
      <c r="K200" s="106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" customHeight="1" x14ac:dyDescent="0.2">
      <c r="A201" s="1"/>
      <c r="B201" s="23"/>
      <c r="C201" s="106"/>
      <c r="D201" s="53"/>
      <c r="E201" s="53"/>
      <c r="F201" s="53"/>
      <c r="G201" s="8"/>
      <c r="H201" s="14"/>
      <c r="I201" s="106"/>
      <c r="J201" s="8"/>
      <c r="K201" s="106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" customHeight="1" x14ac:dyDescent="0.2">
      <c r="A202" s="1"/>
      <c r="B202" s="23"/>
      <c r="C202" s="106"/>
      <c r="D202" s="53"/>
      <c r="E202" s="53"/>
      <c r="F202" s="53"/>
      <c r="G202" s="8"/>
      <c r="H202" s="14"/>
      <c r="I202" s="106"/>
      <c r="J202" s="8"/>
      <c r="K202" s="106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" customHeight="1" x14ac:dyDescent="0.2">
      <c r="A203" s="1"/>
      <c r="B203" s="23"/>
      <c r="C203" s="106"/>
      <c r="D203" s="53"/>
      <c r="E203" s="53"/>
      <c r="F203" s="53"/>
      <c r="G203" s="8"/>
      <c r="H203" s="14"/>
      <c r="I203" s="106"/>
      <c r="J203" s="8"/>
      <c r="K203" s="106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" customHeight="1" x14ac:dyDescent="0.2">
      <c r="A204" s="1"/>
      <c r="B204" s="23"/>
      <c r="C204" s="106"/>
      <c r="D204" s="53"/>
      <c r="E204" s="53"/>
      <c r="F204" s="53"/>
      <c r="G204" s="8"/>
      <c r="H204" s="14"/>
      <c r="I204" s="106"/>
      <c r="J204" s="8"/>
      <c r="K204" s="106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" customHeight="1" x14ac:dyDescent="0.2">
      <c r="A205" s="1"/>
      <c r="B205" s="23"/>
      <c r="C205" s="106"/>
      <c r="D205" s="53"/>
      <c r="E205" s="53"/>
      <c r="F205" s="53"/>
      <c r="G205" s="8"/>
      <c r="H205" s="14"/>
      <c r="I205" s="106"/>
      <c r="J205" s="8"/>
      <c r="K205" s="106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" customHeight="1" x14ac:dyDescent="0.2">
      <c r="A206" s="1"/>
      <c r="B206" s="23"/>
      <c r="C206" s="106"/>
      <c r="D206" s="53"/>
      <c r="E206" s="53"/>
      <c r="F206" s="53"/>
      <c r="G206" s="8"/>
      <c r="H206" s="14"/>
      <c r="I206" s="106"/>
      <c r="J206" s="8"/>
      <c r="K206" s="106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" customHeight="1" x14ac:dyDescent="0.2">
      <c r="A207" s="1"/>
      <c r="B207" s="23"/>
      <c r="C207" s="106"/>
      <c r="D207" s="53"/>
      <c r="E207" s="53"/>
      <c r="F207" s="53"/>
      <c r="G207" s="8"/>
      <c r="H207" s="14"/>
      <c r="I207" s="106"/>
      <c r="J207" s="8"/>
      <c r="K207" s="106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" customHeight="1" x14ac:dyDescent="0.2">
      <c r="A208" s="1"/>
      <c r="B208" s="23"/>
      <c r="C208" s="106"/>
      <c r="D208" s="53"/>
      <c r="E208" s="53"/>
      <c r="F208" s="53"/>
      <c r="G208" s="8"/>
      <c r="H208" s="14"/>
      <c r="I208" s="106"/>
      <c r="J208" s="8"/>
      <c r="K208" s="106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" customHeight="1" x14ac:dyDescent="0.2">
      <c r="A209" s="1"/>
      <c r="B209" s="23"/>
      <c r="C209" s="106"/>
      <c r="D209" s="53"/>
      <c r="E209" s="53"/>
      <c r="F209" s="53"/>
      <c r="G209" s="8"/>
      <c r="H209" s="14"/>
      <c r="I209" s="106"/>
      <c r="J209" s="8"/>
      <c r="K209" s="106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" customHeight="1" x14ac:dyDescent="0.2">
      <c r="A210" s="1"/>
      <c r="B210" s="23"/>
      <c r="C210" s="106"/>
      <c r="D210" s="53"/>
      <c r="E210" s="53"/>
      <c r="F210" s="53"/>
      <c r="G210" s="8"/>
      <c r="H210" s="14"/>
      <c r="I210" s="106"/>
      <c r="J210" s="8"/>
      <c r="K210" s="106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" customHeight="1" x14ac:dyDescent="0.2">
      <c r="A211" s="1"/>
      <c r="B211" s="23"/>
      <c r="C211" s="106"/>
      <c r="D211" s="53"/>
      <c r="E211" s="53"/>
      <c r="F211" s="53"/>
      <c r="G211" s="8"/>
      <c r="H211" s="14"/>
      <c r="I211" s="106"/>
      <c r="J211" s="8"/>
      <c r="K211" s="106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" customHeight="1" x14ac:dyDescent="0.2">
      <c r="A212" s="1"/>
      <c r="B212" s="23"/>
      <c r="C212" s="106"/>
      <c r="D212" s="53"/>
      <c r="E212" s="53"/>
      <c r="F212" s="53"/>
      <c r="G212" s="8"/>
      <c r="H212" s="14"/>
      <c r="I212" s="106"/>
      <c r="J212" s="8"/>
      <c r="K212" s="106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" customHeight="1" x14ac:dyDescent="0.2">
      <c r="A213" s="1"/>
      <c r="B213" s="23"/>
      <c r="C213" s="106"/>
      <c r="D213" s="53"/>
      <c r="E213" s="53"/>
      <c r="F213" s="53"/>
      <c r="G213" s="8"/>
      <c r="H213" s="14"/>
      <c r="I213" s="106"/>
      <c r="J213" s="8"/>
      <c r="K213" s="106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" customHeight="1" x14ac:dyDescent="0.2">
      <c r="A214" s="1"/>
      <c r="B214" s="23"/>
      <c r="C214" s="106"/>
      <c r="D214" s="53"/>
      <c r="E214" s="53"/>
      <c r="F214" s="53"/>
      <c r="G214" s="8"/>
      <c r="H214" s="14"/>
      <c r="I214" s="106"/>
      <c r="J214" s="8"/>
      <c r="K214" s="106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" customHeight="1" x14ac:dyDescent="0.2">
      <c r="A215" s="1"/>
      <c r="B215" s="23"/>
      <c r="C215" s="106"/>
      <c r="D215" s="53"/>
      <c r="E215" s="53"/>
      <c r="F215" s="53"/>
      <c r="G215" s="8"/>
      <c r="H215" s="14"/>
      <c r="I215" s="106"/>
      <c r="J215" s="8"/>
      <c r="K215" s="106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" customHeight="1" x14ac:dyDescent="0.2">
      <c r="A216" s="1"/>
      <c r="B216" s="23"/>
      <c r="C216" s="106"/>
      <c r="D216" s="53"/>
      <c r="E216" s="53"/>
      <c r="F216" s="53"/>
      <c r="G216" s="8"/>
      <c r="H216" s="14"/>
      <c r="I216" s="106"/>
      <c r="J216" s="8"/>
      <c r="K216" s="106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" customHeight="1" x14ac:dyDescent="0.2">
      <c r="A217" s="1"/>
      <c r="B217" s="23"/>
      <c r="C217" s="106"/>
      <c r="D217" s="53"/>
      <c r="E217" s="53"/>
      <c r="F217" s="53"/>
      <c r="G217" s="8"/>
      <c r="H217" s="14"/>
      <c r="I217" s="106"/>
      <c r="J217" s="8"/>
      <c r="K217" s="106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" customHeight="1" x14ac:dyDescent="0.2">
      <c r="A218" s="1"/>
      <c r="B218" s="23"/>
      <c r="C218" s="106"/>
      <c r="D218" s="53"/>
      <c r="E218" s="53"/>
      <c r="F218" s="53"/>
      <c r="G218" s="8"/>
      <c r="H218" s="14"/>
      <c r="I218" s="106"/>
      <c r="J218" s="8"/>
      <c r="K218" s="106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" customHeight="1" x14ac:dyDescent="0.2">
      <c r="A219" s="1"/>
      <c r="B219" s="23"/>
      <c r="C219" s="106"/>
      <c r="D219" s="53"/>
      <c r="E219" s="53"/>
      <c r="F219" s="53"/>
      <c r="G219" s="8"/>
      <c r="H219" s="14"/>
      <c r="I219" s="106"/>
      <c r="J219" s="8"/>
      <c r="K219" s="106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" customHeight="1" x14ac:dyDescent="0.2">
      <c r="A220" s="1"/>
      <c r="B220" s="23"/>
      <c r="C220" s="106"/>
      <c r="D220" s="53"/>
      <c r="E220" s="53"/>
      <c r="F220" s="53"/>
      <c r="G220" s="8"/>
      <c r="H220" s="14"/>
      <c r="I220" s="106"/>
      <c r="J220" s="8"/>
      <c r="K220" s="106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" customHeight="1" x14ac:dyDescent="0.2">
      <c r="A221" s="1"/>
      <c r="B221" s="23"/>
      <c r="C221" s="106"/>
      <c r="D221" s="53"/>
      <c r="E221" s="53"/>
      <c r="F221" s="53"/>
      <c r="G221" s="8"/>
      <c r="H221" s="14"/>
      <c r="I221" s="106"/>
      <c r="J221" s="8"/>
      <c r="K221" s="106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" customHeight="1" x14ac:dyDescent="0.2">
      <c r="A222" s="1"/>
      <c r="B222" s="23"/>
      <c r="C222" s="106"/>
      <c r="D222" s="53"/>
      <c r="E222" s="53"/>
      <c r="F222" s="53"/>
      <c r="G222" s="8"/>
      <c r="H222" s="14"/>
      <c r="I222" s="106"/>
      <c r="J222" s="8"/>
      <c r="K222" s="106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" customHeight="1" x14ac:dyDescent="0.2">
      <c r="A223" s="1"/>
      <c r="B223" s="23"/>
      <c r="C223" s="106"/>
      <c r="D223" s="53"/>
      <c r="E223" s="53"/>
      <c r="F223" s="53"/>
      <c r="G223" s="8"/>
      <c r="H223" s="14"/>
      <c r="I223" s="106"/>
      <c r="J223" s="8"/>
      <c r="K223" s="106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" customHeight="1" x14ac:dyDescent="0.2">
      <c r="A224" s="1"/>
      <c r="B224" s="23"/>
      <c r="C224" s="106"/>
      <c r="D224" s="53"/>
      <c r="E224" s="53"/>
      <c r="F224" s="53"/>
      <c r="G224" s="8"/>
      <c r="H224" s="14"/>
      <c r="I224" s="106"/>
      <c r="J224" s="8"/>
      <c r="K224" s="106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" customHeight="1" x14ac:dyDescent="0.2">
      <c r="A225" s="1"/>
      <c r="B225" s="23"/>
      <c r="C225" s="106"/>
      <c r="D225" s="53"/>
      <c r="E225" s="53"/>
      <c r="F225" s="53"/>
      <c r="G225" s="8"/>
      <c r="H225" s="14"/>
      <c r="I225" s="106"/>
      <c r="J225" s="8"/>
      <c r="K225" s="106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" customHeight="1" x14ac:dyDescent="0.2">
      <c r="A226" s="1"/>
      <c r="B226" s="23"/>
      <c r="C226" s="106"/>
      <c r="D226" s="53"/>
      <c r="E226" s="53"/>
      <c r="F226" s="53"/>
      <c r="G226" s="8"/>
      <c r="H226" s="14"/>
      <c r="I226" s="106"/>
      <c r="J226" s="8"/>
      <c r="K226" s="106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" customHeight="1" x14ac:dyDescent="0.2">
      <c r="A227" s="1"/>
      <c r="B227" s="23"/>
      <c r="C227" s="106"/>
      <c r="D227" s="53"/>
      <c r="E227" s="53"/>
      <c r="F227" s="53"/>
      <c r="G227" s="8"/>
      <c r="H227" s="14"/>
      <c r="I227" s="106"/>
      <c r="J227" s="8"/>
      <c r="K227" s="106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" customHeight="1" x14ac:dyDescent="0.2">
      <c r="A228" s="1"/>
      <c r="B228" s="23"/>
      <c r="C228" s="106"/>
      <c r="D228" s="53"/>
      <c r="E228" s="53"/>
      <c r="F228" s="53"/>
      <c r="G228" s="8"/>
      <c r="H228" s="14"/>
      <c r="I228" s="106"/>
      <c r="J228" s="8"/>
      <c r="K228" s="106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" customHeight="1" x14ac:dyDescent="0.2">
      <c r="A229" s="1"/>
      <c r="B229" s="23"/>
      <c r="C229" s="106"/>
      <c r="D229" s="53"/>
      <c r="E229" s="53"/>
      <c r="F229" s="53"/>
      <c r="G229" s="8"/>
      <c r="H229" s="14"/>
      <c r="I229" s="106"/>
      <c r="J229" s="8"/>
      <c r="K229" s="106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" customHeight="1" x14ac:dyDescent="0.2">
      <c r="A230" s="1"/>
      <c r="B230" s="23"/>
      <c r="C230" s="106"/>
      <c r="D230" s="53"/>
      <c r="E230" s="53"/>
      <c r="F230" s="53"/>
      <c r="G230" s="8"/>
      <c r="H230" s="14"/>
      <c r="I230" s="106"/>
      <c r="J230" s="8"/>
      <c r="K230" s="106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" customHeight="1" x14ac:dyDescent="0.2">
      <c r="A231" s="1"/>
      <c r="B231" s="23"/>
      <c r="C231" s="106"/>
      <c r="D231" s="53"/>
      <c r="E231" s="53"/>
      <c r="F231" s="53"/>
      <c r="G231" s="8"/>
      <c r="H231" s="14"/>
      <c r="I231" s="106"/>
      <c r="J231" s="8"/>
      <c r="K231" s="106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" customHeight="1" x14ac:dyDescent="0.2">
      <c r="A232" s="1"/>
      <c r="B232" s="23"/>
      <c r="C232" s="106"/>
      <c r="D232" s="53"/>
      <c r="E232" s="53"/>
      <c r="F232" s="53"/>
      <c r="G232" s="8"/>
      <c r="H232" s="14"/>
      <c r="I232" s="106"/>
      <c r="J232" s="8"/>
      <c r="K232" s="106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" customHeight="1" x14ac:dyDescent="0.2">
      <c r="A233" s="1"/>
      <c r="B233" s="23"/>
      <c r="C233" s="106"/>
      <c r="D233" s="53"/>
      <c r="E233" s="53"/>
      <c r="F233" s="53"/>
      <c r="G233" s="8"/>
      <c r="H233" s="14"/>
      <c r="I233" s="106"/>
      <c r="J233" s="8"/>
      <c r="K233" s="106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" customHeight="1" x14ac:dyDescent="0.2">
      <c r="A234" s="1"/>
      <c r="B234" s="23"/>
      <c r="C234" s="106"/>
      <c r="D234" s="53"/>
      <c r="E234" s="53"/>
      <c r="F234" s="53"/>
      <c r="G234" s="8"/>
      <c r="H234" s="14"/>
      <c r="I234" s="106"/>
      <c r="J234" s="8"/>
      <c r="K234" s="106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" customHeight="1" x14ac:dyDescent="0.2">
      <c r="A235" s="1"/>
      <c r="B235" s="23"/>
      <c r="C235" s="106"/>
      <c r="D235" s="53"/>
      <c r="E235" s="53"/>
      <c r="F235" s="53"/>
      <c r="G235" s="8"/>
      <c r="H235" s="14"/>
      <c r="I235" s="106"/>
      <c r="J235" s="8"/>
      <c r="K235" s="106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" customHeight="1" x14ac:dyDescent="0.2">
      <c r="A236" s="1"/>
      <c r="B236" s="1"/>
      <c r="C236" s="109"/>
      <c r="D236" s="1"/>
      <c r="E236" s="1"/>
      <c r="F236" s="1"/>
      <c r="G236" s="1"/>
      <c r="H236" s="1"/>
      <c r="I236" s="106"/>
      <c r="J236" s="8"/>
      <c r="K236" s="106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.75" customHeight="1" x14ac:dyDescent="0.2">
      <c r="A237" s="1"/>
      <c r="B237" s="1"/>
      <c r="C237" s="109"/>
      <c r="D237" s="1"/>
      <c r="E237" s="1"/>
      <c r="F237" s="1"/>
      <c r="G237" s="1"/>
      <c r="H237" s="1"/>
      <c r="I237" s="109"/>
      <c r="J237" s="1"/>
      <c r="K237" s="10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09"/>
      <c r="D238" s="1"/>
      <c r="E238" s="1"/>
      <c r="F238" s="1"/>
      <c r="G238" s="1"/>
      <c r="H238" s="1"/>
      <c r="I238" s="109"/>
      <c r="J238" s="1"/>
      <c r="K238" s="10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09"/>
      <c r="D239" s="1"/>
      <c r="E239" s="1"/>
      <c r="F239" s="1"/>
      <c r="G239" s="1"/>
      <c r="H239" s="1"/>
      <c r="I239" s="109"/>
      <c r="J239" s="1"/>
      <c r="K239" s="10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09"/>
      <c r="D240" s="1"/>
      <c r="E240" s="1"/>
      <c r="F240" s="1"/>
      <c r="G240" s="1"/>
      <c r="H240" s="1"/>
      <c r="I240" s="109"/>
      <c r="J240" s="1"/>
      <c r="K240" s="10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09"/>
      <c r="D241" s="1"/>
      <c r="E241" s="1"/>
      <c r="F241" s="1"/>
      <c r="G241" s="1"/>
      <c r="H241" s="1"/>
      <c r="I241" s="109"/>
      <c r="J241" s="1"/>
      <c r="K241" s="10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09"/>
      <c r="D242" s="1"/>
      <c r="E242" s="1"/>
      <c r="F242" s="1"/>
      <c r="G242" s="1"/>
      <c r="H242" s="1"/>
      <c r="I242" s="109"/>
      <c r="J242" s="1"/>
      <c r="K242" s="10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09"/>
      <c r="D243" s="1"/>
      <c r="E243" s="1"/>
      <c r="F243" s="1"/>
      <c r="G243" s="1"/>
      <c r="H243" s="1"/>
      <c r="I243" s="109"/>
      <c r="J243" s="1"/>
      <c r="K243" s="10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09"/>
      <c r="D244" s="1"/>
      <c r="E244" s="1"/>
      <c r="F244" s="1"/>
      <c r="G244" s="1"/>
      <c r="H244" s="1"/>
      <c r="I244" s="109"/>
      <c r="J244" s="1"/>
      <c r="K244" s="10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09"/>
      <c r="D245" s="1"/>
      <c r="E245" s="1"/>
      <c r="F245" s="1"/>
      <c r="G245" s="1"/>
      <c r="H245" s="1"/>
      <c r="I245" s="109"/>
      <c r="J245" s="1"/>
      <c r="K245" s="10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09"/>
      <c r="D246" s="1"/>
      <c r="E246" s="1"/>
      <c r="F246" s="1"/>
      <c r="G246" s="1"/>
      <c r="H246" s="1"/>
      <c r="I246" s="109"/>
      <c r="J246" s="1"/>
      <c r="K246" s="10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09"/>
      <c r="D247" s="1"/>
      <c r="E247" s="1"/>
      <c r="F247" s="1"/>
      <c r="G247" s="1"/>
      <c r="H247" s="1"/>
      <c r="I247" s="109"/>
      <c r="J247" s="1"/>
      <c r="K247" s="10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09"/>
      <c r="D248" s="1"/>
      <c r="E248" s="1"/>
      <c r="F248" s="1"/>
      <c r="G248" s="1"/>
      <c r="H248" s="1"/>
      <c r="I248" s="109"/>
      <c r="J248" s="1"/>
      <c r="K248" s="10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09"/>
      <c r="D249" s="1"/>
      <c r="E249" s="1"/>
      <c r="F249" s="1"/>
      <c r="G249" s="1"/>
      <c r="H249" s="1"/>
      <c r="I249" s="109"/>
      <c r="J249" s="1"/>
      <c r="K249" s="10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09"/>
      <c r="D250" s="1"/>
      <c r="E250" s="1"/>
      <c r="F250" s="1"/>
      <c r="G250" s="1"/>
      <c r="H250" s="1"/>
      <c r="I250" s="109"/>
      <c r="J250" s="1"/>
      <c r="K250" s="10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09"/>
      <c r="D251" s="1"/>
      <c r="E251" s="1"/>
      <c r="F251" s="1"/>
      <c r="G251" s="1"/>
      <c r="H251" s="1"/>
      <c r="I251" s="109"/>
      <c r="J251" s="1"/>
      <c r="K251" s="10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09"/>
      <c r="D252" s="1"/>
      <c r="E252" s="1"/>
      <c r="F252" s="1"/>
      <c r="G252" s="1"/>
      <c r="H252" s="1"/>
      <c r="I252" s="109"/>
      <c r="J252" s="1"/>
      <c r="K252" s="10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09"/>
      <c r="D253" s="1"/>
      <c r="E253" s="1"/>
      <c r="F253" s="1"/>
      <c r="G253" s="1"/>
      <c r="H253" s="1"/>
      <c r="I253" s="109"/>
      <c r="J253" s="1"/>
      <c r="K253" s="10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09"/>
      <c r="D254" s="1"/>
      <c r="E254" s="1"/>
      <c r="F254" s="1"/>
      <c r="G254" s="1"/>
      <c r="H254" s="1"/>
      <c r="I254" s="109"/>
      <c r="J254" s="1"/>
      <c r="K254" s="10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09"/>
      <c r="D255" s="1"/>
      <c r="E255" s="1"/>
      <c r="F255" s="1"/>
      <c r="G255" s="1"/>
      <c r="H255" s="1"/>
      <c r="I255" s="109"/>
      <c r="J255" s="1"/>
      <c r="K255" s="10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09"/>
      <c r="D256" s="1"/>
      <c r="E256" s="1"/>
      <c r="F256" s="1"/>
      <c r="G256" s="1"/>
      <c r="H256" s="1"/>
      <c r="I256" s="109"/>
      <c r="J256" s="1"/>
      <c r="K256" s="10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09"/>
      <c r="D257" s="1"/>
      <c r="E257" s="1"/>
      <c r="F257" s="1"/>
      <c r="G257" s="1"/>
      <c r="H257" s="1"/>
      <c r="I257" s="109"/>
      <c r="J257" s="1"/>
      <c r="K257" s="10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09"/>
      <c r="D258" s="1"/>
      <c r="E258" s="1"/>
      <c r="F258" s="1"/>
      <c r="G258" s="1"/>
      <c r="H258" s="1"/>
      <c r="I258" s="109"/>
      <c r="J258" s="1"/>
      <c r="K258" s="10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09"/>
      <c r="D259" s="1"/>
      <c r="E259" s="1"/>
      <c r="F259" s="1"/>
      <c r="G259" s="1"/>
      <c r="H259" s="1"/>
      <c r="I259" s="109"/>
      <c r="J259" s="1"/>
      <c r="K259" s="10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09"/>
      <c r="D260" s="1"/>
      <c r="E260" s="1"/>
      <c r="F260" s="1"/>
      <c r="G260" s="1"/>
      <c r="H260" s="1"/>
      <c r="I260" s="109"/>
      <c r="J260" s="1"/>
      <c r="K260" s="10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09"/>
      <c r="D261" s="1"/>
      <c r="E261" s="1"/>
      <c r="F261" s="1"/>
      <c r="G261" s="1"/>
      <c r="H261" s="1"/>
      <c r="I261" s="109"/>
      <c r="J261" s="1"/>
      <c r="K261" s="10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09"/>
      <c r="D262" s="1"/>
      <c r="E262" s="1"/>
      <c r="F262" s="1"/>
      <c r="G262" s="1"/>
      <c r="H262" s="1"/>
      <c r="I262" s="109"/>
      <c r="J262" s="1"/>
      <c r="K262" s="10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09"/>
      <c r="D263" s="1"/>
      <c r="E263" s="1"/>
      <c r="F263" s="1"/>
      <c r="G263" s="1"/>
      <c r="H263" s="1"/>
      <c r="I263" s="109"/>
      <c r="J263" s="1"/>
      <c r="K263" s="10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09"/>
      <c r="D264" s="1"/>
      <c r="E264" s="1"/>
      <c r="F264" s="1"/>
      <c r="G264" s="1"/>
      <c r="H264" s="1"/>
      <c r="I264" s="109"/>
      <c r="J264" s="1"/>
      <c r="K264" s="10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09"/>
      <c r="D265" s="1"/>
      <c r="E265" s="1"/>
      <c r="F265" s="1"/>
      <c r="G265" s="1"/>
      <c r="H265" s="1"/>
      <c r="I265" s="109"/>
      <c r="J265" s="1"/>
      <c r="K265" s="10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09"/>
      <c r="D266" s="1"/>
      <c r="E266" s="1"/>
      <c r="F266" s="1"/>
      <c r="G266" s="1"/>
      <c r="H266" s="1"/>
      <c r="I266" s="109"/>
      <c r="J266" s="1"/>
      <c r="K266" s="10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09"/>
      <c r="D267" s="1"/>
      <c r="E267" s="1"/>
      <c r="F267" s="1"/>
      <c r="G267" s="1"/>
      <c r="H267" s="1"/>
      <c r="I267" s="109"/>
      <c r="J267" s="1"/>
      <c r="K267" s="10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09"/>
      <c r="D268" s="1"/>
      <c r="E268" s="1"/>
      <c r="F268" s="1"/>
      <c r="G268" s="1"/>
      <c r="H268" s="1"/>
      <c r="I268" s="109"/>
      <c r="J268" s="1"/>
      <c r="K268" s="10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09"/>
      <c r="D269" s="1"/>
      <c r="E269" s="1"/>
      <c r="F269" s="1"/>
      <c r="G269" s="1"/>
      <c r="H269" s="1"/>
      <c r="I269" s="109"/>
      <c r="J269" s="1"/>
      <c r="K269" s="10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09"/>
      <c r="D270" s="1"/>
      <c r="E270" s="1"/>
      <c r="F270" s="1"/>
      <c r="G270" s="1"/>
      <c r="H270" s="1"/>
      <c r="I270" s="109"/>
      <c r="J270" s="1"/>
      <c r="K270" s="10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09"/>
      <c r="D271" s="1"/>
      <c r="E271" s="1"/>
      <c r="F271" s="1"/>
      <c r="G271" s="1"/>
      <c r="H271" s="1"/>
      <c r="I271" s="109"/>
      <c r="J271" s="1"/>
      <c r="K271" s="10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09"/>
      <c r="D272" s="1"/>
      <c r="E272" s="1"/>
      <c r="F272" s="1"/>
      <c r="G272" s="1"/>
      <c r="H272" s="1"/>
      <c r="I272" s="109"/>
      <c r="J272" s="1"/>
      <c r="K272" s="10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09"/>
      <c r="D273" s="1"/>
      <c r="E273" s="1"/>
      <c r="F273" s="1"/>
      <c r="G273" s="1"/>
      <c r="H273" s="1"/>
      <c r="I273" s="109"/>
      <c r="J273" s="1"/>
      <c r="K273" s="10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09"/>
      <c r="D274" s="1"/>
      <c r="E274" s="1"/>
      <c r="F274" s="1"/>
      <c r="G274" s="1"/>
      <c r="H274" s="1"/>
      <c r="I274" s="109"/>
      <c r="J274" s="1"/>
      <c r="K274" s="10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09"/>
      <c r="D275" s="1"/>
      <c r="E275" s="1"/>
      <c r="F275" s="1"/>
      <c r="G275" s="1"/>
      <c r="H275" s="1"/>
      <c r="I275" s="109"/>
      <c r="J275" s="1"/>
      <c r="K275" s="10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09"/>
      <c r="D276" s="1"/>
      <c r="E276" s="1"/>
      <c r="F276" s="1"/>
      <c r="G276" s="1"/>
      <c r="H276" s="1"/>
      <c r="I276" s="109"/>
      <c r="J276" s="1"/>
      <c r="K276" s="10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09"/>
      <c r="D277" s="1"/>
      <c r="E277" s="1"/>
      <c r="F277" s="1"/>
      <c r="G277" s="1"/>
      <c r="H277" s="1"/>
      <c r="I277" s="109"/>
      <c r="J277" s="1"/>
      <c r="K277" s="10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09"/>
      <c r="D278" s="1"/>
      <c r="E278" s="1"/>
      <c r="F278" s="1"/>
      <c r="G278" s="1"/>
      <c r="H278" s="1"/>
      <c r="I278" s="109"/>
      <c r="J278" s="1"/>
      <c r="K278" s="10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09"/>
      <c r="D279" s="1"/>
      <c r="E279" s="1"/>
      <c r="F279" s="1"/>
      <c r="G279" s="1"/>
      <c r="H279" s="1"/>
      <c r="I279" s="109"/>
      <c r="J279" s="1"/>
      <c r="K279" s="10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09"/>
      <c r="D280" s="1"/>
      <c r="E280" s="1"/>
      <c r="F280" s="1"/>
      <c r="G280" s="1"/>
      <c r="H280" s="1"/>
      <c r="I280" s="109"/>
      <c r="J280" s="1"/>
      <c r="K280" s="10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09"/>
      <c r="D281" s="1"/>
      <c r="E281" s="1"/>
      <c r="F281" s="1"/>
      <c r="G281" s="1"/>
      <c r="H281" s="1"/>
      <c r="I281" s="109"/>
      <c r="J281" s="1"/>
      <c r="K281" s="10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09"/>
      <c r="D282" s="1"/>
      <c r="E282" s="1"/>
      <c r="F282" s="1"/>
      <c r="G282" s="1"/>
      <c r="H282" s="1"/>
      <c r="I282" s="109"/>
      <c r="J282" s="1"/>
      <c r="K282" s="10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09"/>
      <c r="D283" s="1"/>
      <c r="E283" s="1"/>
      <c r="F283" s="1"/>
      <c r="G283" s="1"/>
      <c r="H283" s="1"/>
      <c r="I283" s="109"/>
      <c r="J283" s="1"/>
      <c r="K283" s="10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09"/>
      <c r="D284" s="1"/>
      <c r="E284" s="1"/>
      <c r="F284" s="1"/>
      <c r="G284" s="1"/>
      <c r="H284" s="1"/>
      <c r="I284" s="109"/>
      <c r="J284" s="1"/>
      <c r="K284" s="10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09"/>
      <c r="D285" s="1"/>
      <c r="E285" s="1"/>
      <c r="F285" s="1"/>
      <c r="G285" s="1"/>
      <c r="H285" s="1"/>
      <c r="I285" s="109"/>
      <c r="J285" s="1"/>
      <c r="K285" s="10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09"/>
      <c r="D286" s="1"/>
      <c r="E286" s="1"/>
      <c r="F286" s="1"/>
      <c r="G286" s="1"/>
      <c r="H286" s="1"/>
      <c r="I286" s="109"/>
      <c r="J286" s="1"/>
      <c r="K286" s="10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09"/>
      <c r="D287" s="1"/>
      <c r="E287" s="1"/>
      <c r="F287" s="1"/>
      <c r="G287" s="1"/>
      <c r="H287" s="1"/>
      <c r="I287" s="109"/>
      <c r="J287" s="1"/>
      <c r="K287" s="10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09"/>
      <c r="D288" s="1"/>
      <c r="E288" s="1"/>
      <c r="F288" s="1"/>
      <c r="G288" s="1"/>
      <c r="H288" s="1"/>
      <c r="I288" s="109"/>
      <c r="J288" s="1"/>
      <c r="K288" s="10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09"/>
      <c r="D289" s="1"/>
      <c r="E289" s="1"/>
      <c r="F289" s="1"/>
      <c r="G289" s="1"/>
      <c r="H289" s="1"/>
      <c r="I289" s="109"/>
      <c r="J289" s="1"/>
      <c r="K289" s="10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09"/>
      <c r="D290" s="1"/>
      <c r="E290" s="1"/>
      <c r="F290" s="1"/>
      <c r="G290" s="1"/>
      <c r="H290" s="1"/>
      <c r="I290" s="109"/>
      <c r="J290" s="1"/>
      <c r="K290" s="10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09"/>
      <c r="D291" s="1"/>
      <c r="E291" s="1"/>
      <c r="F291" s="1"/>
      <c r="G291" s="1"/>
      <c r="H291" s="1"/>
      <c r="I291" s="109"/>
      <c r="J291" s="1"/>
      <c r="K291" s="10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09"/>
      <c r="D292" s="1"/>
      <c r="E292" s="1"/>
      <c r="F292" s="1"/>
      <c r="G292" s="1"/>
      <c r="H292" s="1"/>
      <c r="I292" s="109"/>
      <c r="J292" s="1"/>
      <c r="K292" s="10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09"/>
      <c r="D293" s="1"/>
      <c r="E293" s="1"/>
      <c r="F293" s="1"/>
      <c r="G293" s="1"/>
      <c r="H293" s="1"/>
      <c r="I293" s="109"/>
      <c r="J293" s="1"/>
      <c r="K293" s="10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09"/>
      <c r="D294" s="1"/>
      <c r="E294" s="1"/>
      <c r="F294" s="1"/>
      <c r="G294" s="1"/>
      <c r="H294" s="1"/>
      <c r="I294" s="109"/>
      <c r="J294" s="1"/>
      <c r="K294" s="10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09"/>
      <c r="D295" s="1"/>
      <c r="E295" s="1"/>
      <c r="F295" s="1"/>
      <c r="G295" s="1"/>
      <c r="H295" s="1"/>
      <c r="I295" s="109"/>
      <c r="J295" s="1"/>
      <c r="K295" s="10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09"/>
      <c r="D296" s="1"/>
      <c r="E296" s="1"/>
      <c r="F296" s="1"/>
      <c r="G296" s="1"/>
      <c r="H296" s="1"/>
      <c r="I296" s="109"/>
      <c r="J296" s="1"/>
      <c r="K296" s="10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09"/>
      <c r="D297" s="1"/>
      <c r="E297" s="1"/>
      <c r="F297" s="1"/>
      <c r="G297" s="1"/>
      <c r="H297" s="1"/>
      <c r="I297" s="109"/>
      <c r="J297" s="1"/>
      <c r="K297" s="10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09"/>
      <c r="D298" s="1"/>
      <c r="E298" s="1"/>
      <c r="F298" s="1"/>
      <c r="G298" s="1"/>
      <c r="H298" s="1"/>
      <c r="I298" s="109"/>
      <c r="J298" s="1"/>
      <c r="K298" s="10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09"/>
      <c r="D299" s="1"/>
      <c r="E299" s="1"/>
      <c r="F299" s="1"/>
      <c r="G299" s="1"/>
      <c r="H299" s="1"/>
      <c r="I299" s="109"/>
      <c r="J299" s="1"/>
      <c r="K299" s="10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09"/>
      <c r="D300" s="1"/>
      <c r="E300" s="1"/>
      <c r="F300" s="1"/>
      <c r="G300" s="1"/>
      <c r="H300" s="1"/>
      <c r="I300" s="109"/>
      <c r="J300" s="1"/>
      <c r="K300" s="10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09"/>
      <c r="D301" s="1"/>
      <c r="E301" s="1"/>
      <c r="F301" s="1"/>
      <c r="G301" s="1"/>
      <c r="H301" s="1"/>
      <c r="I301" s="109"/>
      <c r="J301" s="1"/>
      <c r="K301" s="10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09"/>
      <c r="D302" s="1"/>
      <c r="E302" s="1"/>
      <c r="F302" s="1"/>
      <c r="G302" s="1"/>
      <c r="H302" s="1"/>
      <c r="I302" s="109"/>
      <c r="J302" s="1"/>
      <c r="K302" s="10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09"/>
      <c r="D303" s="1"/>
      <c r="E303" s="1"/>
      <c r="F303" s="1"/>
      <c r="G303" s="1"/>
      <c r="H303" s="1"/>
      <c r="I303" s="109"/>
      <c r="J303" s="1"/>
      <c r="K303" s="10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09"/>
      <c r="D304" s="1"/>
      <c r="E304" s="1"/>
      <c r="F304" s="1"/>
      <c r="G304" s="1"/>
      <c r="H304" s="1"/>
      <c r="I304" s="109"/>
      <c r="J304" s="1"/>
      <c r="K304" s="10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09"/>
      <c r="D305" s="1"/>
      <c r="E305" s="1"/>
      <c r="F305" s="1"/>
      <c r="G305" s="1"/>
      <c r="H305" s="1"/>
      <c r="I305" s="109"/>
      <c r="J305" s="1"/>
      <c r="K305" s="10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09"/>
      <c r="D306" s="1"/>
      <c r="E306" s="1"/>
      <c r="F306" s="1"/>
      <c r="G306" s="1"/>
      <c r="H306" s="1"/>
      <c r="I306" s="109"/>
      <c r="J306" s="1"/>
      <c r="K306" s="10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09"/>
      <c r="D307" s="1"/>
      <c r="E307" s="1"/>
      <c r="F307" s="1"/>
      <c r="G307" s="1"/>
      <c r="H307" s="1"/>
      <c r="I307" s="109"/>
      <c r="J307" s="1"/>
      <c r="K307" s="10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09"/>
      <c r="D308" s="1"/>
      <c r="E308" s="1"/>
      <c r="F308" s="1"/>
      <c r="G308" s="1"/>
      <c r="H308" s="1"/>
      <c r="I308" s="109"/>
      <c r="J308" s="1"/>
      <c r="K308" s="10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09"/>
      <c r="D309" s="1"/>
      <c r="E309" s="1"/>
      <c r="F309" s="1"/>
      <c r="G309" s="1"/>
      <c r="H309" s="1"/>
      <c r="I309" s="109"/>
      <c r="J309" s="1"/>
      <c r="K309" s="10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09"/>
      <c r="D310" s="1"/>
      <c r="E310" s="1"/>
      <c r="F310" s="1"/>
      <c r="G310" s="1"/>
      <c r="H310" s="1"/>
      <c r="I310" s="109"/>
      <c r="J310" s="1"/>
      <c r="K310" s="10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09"/>
      <c r="D311" s="1"/>
      <c r="E311" s="1"/>
      <c r="F311" s="1"/>
      <c r="G311" s="1"/>
      <c r="H311" s="1"/>
      <c r="I311" s="109"/>
      <c r="J311" s="1"/>
      <c r="K311" s="10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09"/>
      <c r="D312" s="1"/>
      <c r="E312" s="1"/>
      <c r="F312" s="1"/>
      <c r="G312" s="1"/>
      <c r="H312" s="1"/>
      <c r="I312" s="109"/>
      <c r="J312" s="1"/>
      <c r="K312" s="10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09"/>
      <c r="D313" s="1"/>
      <c r="E313" s="1"/>
      <c r="F313" s="1"/>
      <c r="G313" s="1"/>
      <c r="H313" s="1"/>
      <c r="I313" s="109"/>
      <c r="J313" s="1"/>
      <c r="K313" s="10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09"/>
      <c r="D314" s="1"/>
      <c r="E314" s="1"/>
      <c r="F314" s="1"/>
      <c r="G314" s="1"/>
      <c r="H314" s="1"/>
      <c r="I314" s="109"/>
      <c r="J314" s="1"/>
      <c r="K314" s="10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09"/>
      <c r="D315" s="1"/>
      <c r="E315" s="1"/>
      <c r="F315" s="1"/>
      <c r="G315" s="1"/>
      <c r="H315" s="1"/>
      <c r="I315" s="109"/>
      <c r="J315" s="1"/>
      <c r="K315" s="10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09"/>
      <c r="D316" s="1"/>
      <c r="E316" s="1"/>
      <c r="F316" s="1"/>
      <c r="G316" s="1"/>
      <c r="H316" s="1"/>
      <c r="I316" s="109"/>
      <c r="J316" s="1"/>
      <c r="K316" s="10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09"/>
      <c r="D317" s="1"/>
      <c r="E317" s="1"/>
      <c r="F317" s="1"/>
      <c r="G317" s="1"/>
      <c r="H317" s="1"/>
      <c r="I317" s="109"/>
      <c r="J317" s="1"/>
      <c r="K317" s="10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09"/>
      <c r="D318" s="1"/>
      <c r="E318" s="1"/>
      <c r="F318" s="1"/>
      <c r="G318" s="1"/>
      <c r="H318" s="1"/>
      <c r="I318" s="109"/>
      <c r="J318" s="1"/>
      <c r="K318" s="10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09"/>
      <c r="D319" s="1"/>
      <c r="E319" s="1"/>
      <c r="F319" s="1"/>
      <c r="G319" s="1"/>
      <c r="H319" s="1"/>
      <c r="I319" s="109"/>
      <c r="J319" s="1"/>
      <c r="K319" s="10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09"/>
      <c r="D320" s="1"/>
      <c r="E320" s="1"/>
      <c r="F320" s="1"/>
      <c r="G320" s="1"/>
      <c r="H320" s="1"/>
      <c r="I320" s="109"/>
      <c r="J320" s="1"/>
      <c r="K320" s="10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09"/>
      <c r="D321" s="1"/>
      <c r="E321" s="1"/>
      <c r="F321" s="1"/>
      <c r="G321" s="1"/>
      <c r="H321" s="1"/>
      <c r="I321" s="109"/>
      <c r="J321" s="1"/>
      <c r="K321" s="10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09"/>
      <c r="D322" s="1"/>
      <c r="E322" s="1"/>
      <c r="F322" s="1"/>
      <c r="G322" s="1"/>
      <c r="H322" s="1"/>
      <c r="I322" s="109"/>
      <c r="J322" s="1"/>
      <c r="K322" s="10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09"/>
      <c r="D323" s="1"/>
      <c r="E323" s="1"/>
      <c r="F323" s="1"/>
      <c r="G323" s="1"/>
      <c r="H323" s="1"/>
      <c r="I323" s="109"/>
      <c r="J323" s="1"/>
      <c r="K323" s="10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09"/>
      <c r="D324" s="1"/>
      <c r="E324" s="1"/>
      <c r="F324" s="1"/>
      <c r="G324" s="1"/>
      <c r="H324" s="1"/>
      <c r="I324" s="109"/>
      <c r="J324" s="1"/>
      <c r="K324" s="10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09"/>
      <c r="D325" s="1"/>
      <c r="E325" s="1"/>
      <c r="F325" s="1"/>
      <c r="G325" s="1"/>
      <c r="H325" s="1"/>
      <c r="I325" s="109"/>
      <c r="J325" s="1"/>
      <c r="K325" s="10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09"/>
      <c r="D326" s="1"/>
      <c r="E326" s="1"/>
      <c r="F326" s="1"/>
      <c r="G326" s="1"/>
      <c r="H326" s="1"/>
      <c r="I326" s="109"/>
      <c r="J326" s="1"/>
      <c r="K326" s="10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09"/>
      <c r="D327" s="1"/>
      <c r="E327" s="1"/>
      <c r="F327" s="1"/>
      <c r="G327" s="1"/>
      <c r="H327" s="1"/>
      <c r="I327" s="109"/>
      <c r="J327" s="1"/>
      <c r="K327" s="10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09"/>
      <c r="D328" s="1"/>
      <c r="E328" s="1"/>
      <c r="F328" s="1"/>
      <c r="G328" s="1"/>
      <c r="H328" s="1"/>
      <c r="I328" s="109"/>
      <c r="J328" s="1"/>
      <c r="K328" s="10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09"/>
      <c r="D329" s="1"/>
      <c r="E329" s="1"/>
      <c r="F329" s="1"/>
      <c r="G329" s="1"/>
      <c r="H329" s="1"/>
      <c r="I329" s="109"/>
      <c r="J329" s="1"/>
      <c r="K329" s="10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09"/>
      <c r="D330" s="1"/>
      <c r="E330" s="1"/>
      <c r="F330" s="1"/>
      <c r="G330" s="1"/>
      <c r="H330" s="1"/>
      <c r="I330" s="109"/>
      <c r="J330" s="1"/>
      <c r="K330" s="10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09"/>
      <c r="D331" s="1"/>
      <c r="E331" s="1"/>
      <c r="F331" s="1"/>
      <c r="G331" s="1"/>
      <c r="H331" s="1"/>
      <c r="I331" s="109"/>
      <c r="J331" s="1"/>
      <c r="K331" s="10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09"/>
      <c r="D332" s="1"/>
      <c r="E332" s="1"/>
      <c r="F332" s="1"/>
      <c r="G332" s="1"/>
      <c r="H332" s="1"/>
      <c r="I332" s="109"/>
      <c r="J332" s="1"/>
      <c r="K332" s="10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09"/>
      <c r="D333" s="1"/>
      <c r="E333" s="1"/>
      <c r="F333" s="1"/>
      <c r="G333" s="1"/>
      <c r="H333" s="1"/>
      <c r="I333" s="109"/>
      <c r="J333" s="1"/>
      <c r="K333" s="10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09"/>
      <c r="D334" s="1"/>
      <c r="E334" s="1"/>
      <c r="F334" s="1"/>
      <c r="G334" s="1"/>
      <c r="H334" s="1"/>
      <c r="I334" s="109"/>
      <c r="J334" s="1"/>
      <c r="K334" s="10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09"/>
      <c r="D335" s="1"/>
      <c r="E335" s="1"/>
      <c r="F335" s="1"/>
      <c r="G335" s="1"/>
      <c r="H335" s="1"/>
      <c r="I335" s="109"/>
      <c r="J335" s="1"/>
      <c r="K335" s="10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09"/>
      <c r="D336" s="1"/>
      <c r="E336" s="1"/>
      <c r="F336" s="1"/>
      <c r="G336" s="1"/>
      <c r="H336" s="1"/>
      <c r="I336" s="109"/>
      <c r="J336" s="1"/>
      <c r="K336" s="10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09"/>
      <c r="D337" s="1"/>
      <c r="E337" s="1"/>
      <c r="F337" s="1"/>
      <c r="G337" s="1"/>
      <c r="H337" s="1"/>
      <c r="I337" s="109"/>
      <c r="J337" s="1"/>
      <c r="K337" s="10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09"/>
      <c r="D338" s="1"/>
      <c r="E338" s="1"/>
      <c r="F338" s="1"/>
      <c r="G338" s="1"/>
      <c r="H338" s="1"/>
      <c r="I338" s="109"/>
      <c r="J338" s="1"/>
      <c r="K338" s="10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09"/>
      <c r="D339" s="1"/>
      <c r="E339" s="1"/>
      <c r="F339" s="1"/>
      <c r="G339" s="1"/>
      <c r="H339" s="1"/>
      <c r="I339" s="109"/>
      <c r="J339" s="1"/>
      <c r="K339" s="10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09"/>
      <c r="D340" s="1"/>
      <c r="E340" s="1"/>
      <c r="F340" s="1"/>
      <c r="G340" s="1"/>
      <c r="H340" s="1"/>
      <c r="I340" s="109"/>
      <c r="J340" s="1"/>
      <c r="K340" s="10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09"/>
      <c r="D341" s="1"/>
      <c r="E341" s="1"/>
      <c r="F341" s="1"/>
      <c r="G341" s="1"/>
      <c r="H341" s="1"/>
      <c r="I341" s="109"/>
      <c r="J341" s="1"/>
      <c r="K341" s="10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09"/>
      <c r="D342" s="1"/>
      <c r="E342" s="1"/>
      <c r="F342" s="1"/>
      <c r="G342" s="1"/>
      <c r="H342" s="1"/>
      <c r="I342" s="109"/>
      <c r="J342" s="1"/>
      <c r="K342" s="10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09"/>
      <c r="D343" s="1"/>
      <c r="E343" s="1"/>
      <c r="F343" s="1"/>
      <c r="G343" s="1"/>
      <c r="H343" s="1"/>
      <c r="I343" s="109"/>
      <c r="J343" s="1"/>
      <c r="K343" s="10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09"/>
      <c r="D344" s="1"/>
      <c r="E344" s="1"/>
      <c r="F344" s="1"/>
      <c r="G344" s="1"/>
      <c r="H344" s="1"/>
      <c r="I344" s="109"/>
      <c r="J344" s="1"/>
      <c r="K344" s="10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09"/>
      <c r="D345" s="1"/>
      <c r="E345" s="1"/>
      <c r="F345" s="1"/>
      <c r="G345" s="1"/>
      <c r="H345" s="1"/>
      <c r="I345" s="109"/>
      <c r="J345" s="1"/>
      <c r="K345" s="10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09"/>
      <c r="D346" s="1"/>
      <c r="E346" s="1"/>
      <c r="F346" s="1"/>
      <c r="G346" s="1"/>
      <c r="H346" s="1"/>
      <c r="I346" s="109"/>
      <c r="J346" s="1"/>
      <c r="K346" s="10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09"/>
      <c r="D347" s="1"/>
      <c r="E347" s="1"/>
      <c r="F347" s="1"/>
      <c r="G347" s="1"/>
      <c r="H347" s="1"/>
      <c r="I347" s="109"/>
      <c r="J347" s="1"/>
      <c r="K347" s="10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09"/>
      <c r="D348" s="1"/>
      <c r="E348" s="1"/>
      <c r="F348" s="1"/>
      <c r="G348" s="1"/>
      <c r="H348" s="1"/>
      <c r="I348" s="109"/>
      <c r="J348" s="1"/>
      <c r="K348" s="10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09"/>
      <c r="D349" s="1"/>
      <c r="E349" s="1"/>
      <c r="F349" s="1"/>
      <c r="G349" s="1"/>
      <c r="H349" s="1"/>
      <c r="I349" s="109"/>
      <c r="J349" s="1"/>
      <c r="K349" s="10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09"/>
      <c r="D350" s="1"/>
      <c r="E350" s="1"/>
      <c r="F350" s="1"/>
      <c r="G350" s="1"/>
      <c r="H350" s="1"/>
      <c r="I350" s="109"/>
      <c r="J350" s="1"/>
      <c r="K350" s="10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09"/>
      <c r="D351" s="1"/>
      <c r="E351" s="1"/>
      <c r="F351" s="1"/>
      <c r="G351" s="1"/>
      <c r="H351" s="1"/>
      <c r="I351" s="109"/>
      <c r="J351" s="1"/>
      <c r="K351" s="10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09"/>
      <c r="D352" s="1"/>
      <c r="E352" s="1"/>
      <c r="F352" s="1"/>
      <c r="G352" s="1"/>
      <c r="H352" s="1"/>
      <c r="I352" s="109"/>
      <c r="J352" s="1"/>
      <c r="K352" s="10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09"/>
      <c r="D353" s="1"/>
      <c r="E353" s="1"/>
      <c r="F353" s="1"/>
      <c r="G353" s="1"/>
      <c r="H353" s="1"/>
      <c r="I353" s="109"/>
      <c r="J353" s="1"/>
      <c r="K353" s="10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09"/>
      <c r="D354" s="1"/>
      <c r="E354" s="1"/>
      <c r="F354" s="1"/>
      <c r="G354" s="1"/>
      <c r="H354" s="1"/>
      <c r="I354" s="109"/>
      <c r="J354" s="1"/>
      <c r="K354" s="10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09"/>
      <c r="D355" s="1"/>
      <c r="E355" s="1"/>
      <c r="F355" s="1"/>
      <c r="G355" s="1"/>
      <c r="H355" s="1"/>
      <c r="I355" s="109"/>
      <c r="J355" s="1"/>
      <c r="K355" s="10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09"/>
      <c r="D356" s="1"/>
      <c r="E356" s="1"/>
      <c r="F356" s="1"/>
      <c r="G356" s="1"/>
      <c r="H356" s="1"/>
      <c r="I356" s="109"/>
      <c r="J356" s="1"/>
      <c r="K356" s="10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09"/>
      <c r="D357" s="1"/>
      <c r="E357" s="1"/>
      <c r="F357" s="1"/>
      <c r="G357" s="1"/>
      <c r="H357" s="1"/>
      <c r="I357" s="109"/>
      <c r="J357" s="1"/>
      <c r="K357" s="10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09"/>
      <c r="D358" s="1"/>
      <c r="E358" s="1"/>
      <c r="F358" s="1"/>
      <c r="G358" s="1"/>
      <c r="H358" s="1"/>
      <c r="I358" s="109"/>
      <c r="J358" s="1"/>
      <c r="K358" s="10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09"/>
      <c r="D359" s="1"/>
      <c r="E359" s="1"/>
      <c r="F359" s="1"/>
      <c r="G359" s="1"/>
      <c r="H359" s="1"/>
      <c r="I359" s="109"/>
      <c r="J359" s="1"/>
      <c r="K359" s="10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09"/>
      <c r="D360" s="1"/>
      <c r="E360" s="1"/>
      <c r="F360" s="1"/>
      <c r="G360" s="1"/>
      <c r="H360" s="1"/>
      <c r="I360" s="109"/>
      <c r="J360" s="1"/>
      <c r="K360" s="10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09"/>
      <c r="D361" s="1"/>
      <c r="E361" s="1"/>
      <c r="F361" s="1"/>
      <c r="G361" s="1"/>
      <c r="H361" s="1"/>
      <c r="I361" s="109"/>
      <c r="J361" s="1"/>
      <c r="K361" s="10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09"/>
      <c r="D362" s="1"/>
      <c r="E362" s="1"/>
      <c r="F362" s="1"/>
      <c r="G362" s="1"/>
      <c r="H362" s="1"/>
      <c r="I362" s="109"/>
      <c r="J362" s="1"/>
      <c r="K362" s="10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09"/>
      <c r="D363" s="1"/>
      <c r="E363" s="1"/>
      <c r="F363" s="1"/>
      <c r="G363" s="1"/>
      <c r="H363" s="1"/>
      <c r="I363" s="109"/>
      <c r="J363" s="1"/>
      <c r="K363" s="10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09"/>
      <c r="D364" s="1"/>
      <c r="E364" s="1"/>
      <c r="F364" s="1"/>
      <c r="G364" s="1"/>
      <c r="H364" s="1"/>
      <c r="I364" s="109"/>
      <c r="J364" s="1"/>
      <c r="K364" s="10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09"/>
      <c r="D365" s="1"/>
      <c r="E365" s="1"/>
      <c r="F365" s="1"/>
      <c r="G365" s="1"/>
      <c r="H365" s="1"/>
      <c r="I365" s="109"/>
      <c r="J365" s="1"/>
      <c r="K365" s="10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09"/>
      <c r="D366" s="1"/>
      <c r="E366" s="1"/>
      <c r="F366" s="1"/>
      <c r="G366" s="1"/>
      <c r="H366" s="1"/>
      <c r="I366" s="109"/>
      <c r="J366" s="1"/>
      <c r="K366" s="10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09"/>
      <c r="D367" s="1"/>
      <c r="E367" s="1"/>
      <c r="F367" s="1"/>
      <c r="G367" s="1"/>
      <c r="H367" s="1"/>
      <c r="I367" s="109"/>
      <c r="J367" s="1"/>
      <c r="K367" s="10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09"/>
      <c r="D368" s="1"/>
      <c r="E368" s="1"/>
      <c r="F368" s="1"/>
      <c r="G368" s="1"/>
      <c r="H368" s="1"/>
      <c r="I368" s="109"/>
      <c r="J368" s="1"/>
      <c r="K368" s="10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09"/>
      <c r="D369" s="1"/>
      <c r="E369" s="1"/>
      <c r="F369" s="1"/>
      <c r="G369" s="1"/>
      <c r="H369" s="1"/>
      <c r="I369" s="109"/>
      <c r="J369" s="1"/>
      <c r="K369" s="10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09"/>
      <c r="D370" s="1"/>
      <c r="E370" s="1"/>
      <c r="F370" s="1"/>
      <c r="G370" s="1"/>
      <c r="H370" s="1"/>
      <c r="I370" s="109"/>
      <c r="J370" s="1"/>
      <c r="K370" s="10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09"/>
      <c r="D371" s="1"/>
      <c r="E371" s="1"/>
      <c r="F371" s="1"/>
      <c r="G371" s="1"/>
      <c r="H371" s="1"/>
      <c r="I371" s="109"/>
      <c r="J371" s="1"/>
      <c r="K371" s="10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09"/>
      <c r="D372" s="1"/>
      <c r="E372" s="1"/>
      <c r="F372" s="1"/>
      <c r="G372" s="1"/>
      <c r="H372" s="1"/>
      <c r="I372" s="109"/>
      <c r="J372" s="1"/>
      <c r="K372" s="10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09"/>
      <c r="D373" s="1"/>
      <c r="E373" s="1"/>
      <c r="F373" s="1"/>
      <c r="G373" s="1"/>
      <c r="H373" s="1"/>
      <c r="I373" s="109"/>
      <c r="J373" s="1"/>
      <c r="K373" s="10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09"/>
      <c r="D374" s="1"/>
      <c r="E374" s="1"/>
      <c r="F374" s="1"/>
      <c r="G374" s="1"/>
      <c r="H374" s="1"/>
      <c r="I374" s="109"/>
      <c r="J374" s="1"/>
      <c r="K374" s="10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09"/>
      <c r="D375" s="1"/>
      <c r="E375" s="1"/>
      <c r="F375" s="1"/>
      <c r="G375" s="1"/>
      <c r="H375" s="1"/>
      <c r="I375" s="109"/>
      <c r="J375" s="1"/>
      <c r="K375" s="10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09"/>
      <c r="D376" s="1"/>
      <c r="E376" s="1"/>
      <c r="F376" s="1"/>
      <c r="G376" s="1"/>
      <c r="H376" s="1"/>
      <c r="I376" s="109"/>
      <c r="J376" s="1"/>
      <c r="K376" s="10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09"/>
      <c r="D377" s="1"/>
      <c r="E377" s="1"/>
      <c r="F377" s="1"/>
      <c r="G377" s="1"/>
      <c r="H377" s="1"/>
      <c r="I377" s="109"/>
      <c r="J377" s="1"/>
      <c r="K377" s="10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09"/>
      <c r="D378" s="1"/>
      <c r="E378" s="1"/>
      <c r="F378" s="1"/>
      <c r="G378" s="1"/>
      <c r="H378" s="1"/>
      <c r="I378" s="109"/>
      <c r="J378" s="1"/>
      <c r="K378" s="10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09"/>
      <c r="D379" s="1"/>
      <c r="E379" s="1"/>
      <c r="F379" s="1"/>
      <c r="G379" s="1"/>
      <c r="H379" s="1"/>
      <c r="I379" s="109"/>
      <c r="J379" s="1"/>
      <c r="K379" s="10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09"/>
      <c r="D380" s="1"/>
      <c r="E380" s="1"/>
      <c r="F380" s="1"/>
      <c r="G380" s="1"/>
      <c r="H380" s="1"/>
      <c r="I380" s="109"/>
      <c r="J380" s="1"/>
      <c r="K380" s="10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09"/>
      <c r="D381" s="1"/>
      <c r="E381" s="1"/>
      <c r="F381" s="1"/>
      <c r="G381" s="1"/>
      <c r="H381" s="1"/>
      <c r="I381" s="109"/>
      <c r="J381" s="1"/>
      <c r="K381" s="10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09"/>
      <c r="D382" s="1"/>
      <c r="E382" s="1"/>
      <c r="F382" s="1"/>
      <c r="G382" s="1"/>
      <c r="H382" s="1"/>
      <c r="I382" s="109"/>
      <c r="J382" s="1"/>
      <c r="K382" s="10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09"/>
      <c r="D383" s="1"/>
      <c r="E383" s="1"/>
      <c r="F383" s="1"/>
      <c r="G383" s="1"/>
      <c r="H383" s="1"/>
      <c r="I383" s="109"/>
      <c r="J383" s="1"/>
      <c r="K383" s="10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09"/>
      <c r="D384" s="1"/>
      <c r="E384" s="1"/>
      <c r="F384" s="1"/>
      <c r="G384" s="1"/>
      <c r="H384" s="1"/>
      <c r="I384" s="109"/>
      <c r="J384" s="1"/>
      <c r="K384" s="10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09"/>
      <c r="D385" s="1"/>
      <c r="E385" s="1"/>
      <c r="F385" s="1"/>
      <c r="G385" s="1"/>
      <c r="H385" s="1"/>
      <c r="I385" s="109"/>
      <c r="J385" s="1"/>
      <c r="K385" s="10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09"/>
      <c r="D386" s="1"/>
      <c r="E386" s="1"/>
      <c r="F386" s="1"/>
      <c r="G386" s="1"/>
      <c r="H386" s="1"/>
      <c r="I386" s="109"/>
      <c r="J386" s="1"/>
      <c r="K386" s="10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09"/>
      <c r="D387" s="1"/>
      <c r="E387" s="1"/>
      <c r="F387" s="1"/>
      <c r="G387" s="1"/>
      <c r="H387" s="1"/>
      <c r="I387" s="109"/>
      <c r="J387" s="1"/>
      <c r="K387" s="10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09"/>
      <c r="D388" s="1"/>
      <c r="E388" s="1"/>
      <c r="F388" s="1"/>
      <c r="G388" s="1"/>
      <c r="H388" s="1"/>
      <c r="I388" s="109"/>
      <c r="J388" s="1"/>
      <c r="K388" s="10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09"/>
      <c r="D389" s="1"/>
      <c r="E389" s="1"/>
      <c r="F389" s="1"/>
      <c r="G389" s="1"/>
      <c r="H389" s="1"/>
      <c r="I389" s="109"/>
      <c r="J389" s="1"/>
      <c r="K389" s="10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09"/>
      <c r="D390" s="1"/>
      <c r="E390" s="1"/>
      <c r="F390" s="1"/>
      <c r="G390" s="1"/>
      <c r="H390" s="1"/>
      <c r="I390" s="109"/>
      <c r="J390" s="1"/>
      <c r="K390" s="10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09"/>
      <c r="D391" s="1"/>
      <c r="E391" s="1"/>
      <c r="F391" s="1"/>
      <c r="G391" s="1"/>
      <c r="H391" s="1"/>
      <c r="I391" s="109"/>
      <c r="J391" s="1"/>
      <c r="K391" s="10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09"/>
      <c r="D392" s="1"/>
      <c r="E392" s="1"/>
      <c r="F392" s="1"/>
      <c r="G392" s="1"/>
      <c r="H392" s="1"/>
      <c r="I392" s="109"/>
      <c r="J392" s="1"/>
      <c r="K392" s="10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09"/>
      <c r="D393" s="1"/>
      <c r="E393" s="1"/>
      <c r="F393" s="1"/>
      <c r="G393" s="1"/>
      <c r="H393" s="1"/>
      <c r="I393" s="109"/>
      <c r="J393" s="1"/>
      <c r="K393" s="10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09"/>
      <c r="D394" s="1"/>
      <c r="E394" s="1"/>
      <c r="F394" s="1"/>
      <c r="G394" s="1"/>
      <c r="H394" s="1"/>
      <c r="I394" s="109"/>
      <c r="J394" s="1"/>
      <c r="K394" s="10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09"/>
      <c r="D395" s="1"/>
      <c r="E395" s="1"/>
      <c r="F395" s="1"/>
      <c r="G395" s="1"/>
      <c r="H395" s="1"/>
      <c r="I395" s="109"/>
      <c r="J395" s="1"/>
      <c r="K395" s="10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09"/>
      <c r="D396" s="1"/>
      <c r="E396" s="1"/>
      <c r="F396" s="1"/>
      <c r="G396" s="1"/>
      <c r="H396" s="1"/>
      <c r="I396" s="109"/>
      <c r="J396" s="1"/>
      <c r="K396" s="10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09"/>
      <c r="D397" s="1"/>
      <c r="E397" s="1"/>
      <c r="F397" s="1"/>
      <c r="G397" s="1"/>
      <c r="H397" s="1"/>
      <c r="I397" s="109"/>
      <c r="J397" s="1"/>
      <c r="K397" s="10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09"/>
      <c r="D398" s="1"/>
      <c r="E398" s="1"/>
      <c r="F398" s="1"/>
      <c r="G398" s="1"/>
      <c r="H398" s="1"/>
      <c r="I398" s="109"/>
      <c r="J398" s="1"/>
      <c r="K398" s="10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09"/>
      <c r="D399" s="1"/>
      <c r="E399" s="1"/>
      <c r="F399" s="1"/>
      <c r="G399" s="1"/>
      <c r="H399" s="1"/>
      <c r="I399" s="109"/>
      <c r="J399" s="1"/>
      <c r="K399" s="10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09"/>
      <c r="D400" s="1"/>
      <c r="E400" s="1"/>
      <c r="F400" s="1"/>
      <c r="G400" s="1"/>
      <c r="H400" s="1"/>
      <c r="I400" s="109"/>
      <c r="J400" s="1"/>
      <c r="K400" s="10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09"/>
      <c r="D401" s="1"/>
      <c r="E401" s="1"/>
      <c r="F401" s="1"/>
      <c r="G401" s="1"/>
      <c r="H401" s="1"/>
      <c r="I401" s="109"/>
      <c r="J401" s="1"/>
      <c r="K401" s="10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09"/>
      <c r="D402" s="1"/>
      <c r="E402" s="1"/>
      <c r="F402" s="1"/>
      <c r="G402" s="1"/>
      <c r="H402" s="1"/>
      <c r="I402" s="109"/>
      <c r="J402" s="1"/>
      <c r="K402" s="10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09"/>
      <c r="D403" s="1"/>
      <c r="E403" s="1"/>
      <c r="F403" s="1"/>
      <c r="G403" s="1"/>
      <c r="H403" s="1"/>
      <c r="I403" s="109"/>
      <c r="J403" s="1"/>
      <c r="K403" s="10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09"/>
      <c r="D404" s="1"/>
      <c r="E404" s="1"/>
      <c r="F404" s="1"/>
      <c r="G404" s="1"/>
      <c r="H404" s="1"/>
      <c r="I404" s="109"/>
      <c r="J404" s="1"/>
      <c r="K404" s="10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09"/>
      <c r="D405" s="1"/>
      <c r="E405" s="1"/>
      <c r="F405" s="1"/>
      <c r="G405" s="1"/>
      <c r="H405" s="1"/>
      <c r="I405" s="109"/>
      <c r="J405" s="1"/>
      <c r="K405" s="10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09"/>
      <c r="D406" s="1"/>
      <c r="E406" s="1"/>
      <c r="F406" s="1"/>
      <c r="G406" s="1"/>
      <c r="H406" s="1"/>
      <c r="I406" s="109"/>
      <c r="J406" s="1"/>
      <c r="K406" s="10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09"/>
      <c r="D407" s="1"/>
      <c r="E407" s="1"/>
      <c r="F407" s="1"/>
      <c r="G407" s="1"/>
      <c r="H407" s="1"/>
      <c r="I407" s="109"/>
      <c r="J407" s="1"/>
      <c r="K407" s="10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09"/>
      <c r="D408" s="1"/>
      <c r="E408" s="1"/>
      <c r="F408" s="1"/>
      <c r="G408" s="1"/>
      <c r="H408" s="1"/>
      <c r="I408" s="109"/>
      <c r="J408" s="1"/>
      <c r="K408" s="10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09"/>
      <c r="D409" s="1"/>
      <c r="E409" s="1"/>
      <c r="F409" s="1"/>
      <c r="G409" s="1"/>
      <c r="H409" s="1"/>
      <c r="I409" s="109"/>
      <c r="J409" s="1"/>
      <c r="K409" s="10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09"/>
      <c r="D410" s="1"/>
      <c r="E410" s="1"/>
      <c r="F410" s="1"/>
      <c r="G410" s="1"/>
      <c r="H410" s="1"/>
      <c r="I410" s="109"/>
      <c r="J410" s="1"/>
      <c r="K410" s="10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09"/>
      <c r="D411" s="1"/>
      <c r="E411" s="1"/>
      <c r="F411" s="1"/>
      <c r="G411" s="1"/>
      <c r="H411" s="1"/>
      <c r="I411" s="109"/>
      <c r="J411" s="1"/>
      <c r="K411" s="10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09"/>
      <c r="D412" s="1"/>
      <c r="E412" s="1"/>
      <c r="F412" s="1"/>
      <c r="G412" s="1"/>
      <c r="H412" s="1"/>
      <c r="I412" s="109"/>
      <c r="J412" s="1"/>
      <c r="K412" s="10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09"/>
      <c r="D413" s="1"/>
      <c r="E413" s="1"/>
      <c r="F413" s="1"/>
      <c r="G413" s="1"/>
      <c r="H413" s="1"/>
      <c r="I413" s="109"/>
      <c r="J413" s="1"/>
      <c r="K413" s="10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09"/>
      <c r="D414" s="1"/>
      <c r="E414" s="1"/>
      <c r="F414" s="1"/>
      <c r="G414" s="1"/>
      <c r="H414" s="1"/>
      <c r="I414" s="109"/>
      <c r="J414" s="1"/>
      <c r="K414" s="10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09"/>
      <c r="D415" s="1"/>
      <c r="E415" s="1"/>
      <c r="F415" s="1"/>
      <c r="G415" s="1"/>
      <c r="H415" s="1"/>
      <c r="I415" s="109"/>
      <c r="J415" s="1"/>
      <c r="K415" s="10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09"/>
      <c r="D416" s="1"/>
      <c r="E416" s="1"/>
      <c r="F416" s="1"/>
      <c r="G416" s="1"/>
      <c r="H416" s="1"/>
      <c r="I416" s="109"/>
      <c r="J416" s="1"/>
      <c r="K416" s="10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09"/>
      <c r="D417" s="1"/>
      <c r="E417" s="1"/>
      <c r="F417" s="1"/>
      <c r="G417" s="1"/>
      <c r="H417" s="1"/>
      <c r="I417" s="109"/>
      <c r="J417" s="1"/>
      <c r="K417" s="10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09"/>
      <c r="D418" s="1"/>
      <c r="E418" s="1"/>
      <c r="F418" s="1"/>
      <c r="G418" s="1"/>
      <c r="H418" s="1"/>
      <c r="I418" s="109"/>
      <c r="J418" s="1"/>
      <c r="K418" s="10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09"/>
      <c r="D419" s="1"/>
      <c r="E419" s="1"/>
      <c r="F419" s="1"/>
      <c r="G419" s="1"/>
      <c r="H419" s="1"/>
      <c r="I419" s="109"/>
      <c r="J419" s="1"/>
      <c r="K419" s="10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09"/>
      <c r="D420" s="1"/>
      <c r="E420" s="1"/>
      <c r="F420" s="1"/>
      <c r="G420" s="1"/>
      <c r="H420" s="1"/>
      <c r="I420" s="109"/>
      <c r="J420" s="1"/>
      <c r="K420" s="10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09"/>
      <c r="D421" s="1"/>
      <c r="E421" s="1"/>
      <c r="F421" s="1"/>
      <c r="G421" s="1"/>
      <c r="H421" s="1"/>
      <c r="I421" s="109"/>
      <c r="J421" s="1"/>
      <c r="K421" s="10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09"/>
      <c r="D422" s="1"/>
      <c r="E422" s="1"/>
      <c r="F422" s="1"/>
      <c r="G422" s="1"/>
      <c r="H422" s="1"/>
      <c r="I422" s="109"/>
      <c r="J422" s="1"/>
      <c r="K422" s="10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09"/>
      <c r="D423" s="1"/>
      <c r="E423" s="1"/>
      <c r="F423" s="1"/>
      <c r="G423" s="1"/>
      <c r="H423" s="1"/>
      <c r="I423" s="109"/>
      <c r="J423" s="1"/>
      <c r="K423" s="10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09"/>
      <c r="D424" s="1"/>
      <c r="E424" s="1"/>
      <c r="F424" s="1"/>
      <c r="G424" s="1"/>
      <c r="H424" s="1"/>
      <c r="I424" s="109"/>
      <c r="J424" s="1"/>
      <c r="K424" s="10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09"/>
      <c r="D425" s="1"/>
      <c r="E425" s="1"/>
      <c r="F425" s="1"/>
      <c r="G425" s="1"/>
      <c r="H425" s="1"/>
      <c r="I425" s="109"/>
      <c r="J425" s="1"/>
      <c r="K425" s="10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09"/>
      <c r="D426" s="1"/>
      <c r="E426" s="1"/>
      <c r="F426" s="1"/>
      <c r="G426" s="1"/>
      <c r="H426" s="1"/>
      <c r="I426" s="109"/>
      <c r="J426" s="1"/>
      <c r="K426" s="10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09"/>
      <c r="D427" s="1"/>
      <c r="E427" s="1"/>
      <c r="F427" s="1"/>
      <c r="G427" s="1"/>
      <c r="H427" s="1"/>
      <c r="I427" s="109"/>
      <c r="J427" s="1"/>
      <c r="K427" s="10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09"/>
      <c r="D428" s="1"/>
      <c r="E428" s="1"/>
      <c r="F428" s="1"/>
      <c r="G428" s="1"/>
      <c r="H428" s="1"/>
      <c r="I428" s="109"/>
      <c r="J428" s="1"/>
      <c r="K428" s="10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09"/>
      <c r="D429" s="1"/>
      <c r="E429" s="1"/>
      <c r="F429" s="1"/>
      <c r="G429" s="1"/>
      <c r="H429" s="1"/>
      <c r="I429" s="109"/>
      <c r="J429" s="1"/>
      <c r="K429" s="10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09"/>
      <c r="D430" s="1"/>
      <c r="E430" s="1"/>
      <c r="F430" s="1"/>
      <c r="G430" s="1"/>
      <c r="H430" s="1"/>
      <c r="I430" s="109"/>
      <c r="J430" s="1"/>
      <c r="K430" s="10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09"/>
      <c r="D431" s="1"/>
      <c r="E431" s="1"/>
      <c r="F431" s="1"/>
      <c r="G431" s="1"/>
      <c r="H431" s="1"/>
      <c r="I431" s="109"/>
      <c r="J431" s="1"/>
      <c r="K431" s="10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09"/>
      <c r="D432" s="1"/>
      <c r="E432" s="1"/>
      <c r="F432" s="1"/>
      <c r="G432" s="1"/>
      <c r="H432" s="1"/>
      <c r="I432" s="109"/>
      <c r="J432" s="1"/>
      <c r="K432" s="10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09"/>
      <c r="D433" s="1"/>
      <c r="E433" s="1"/>
      <c r="F433" s="1"/>
      <c r="G433" s="1"/>
      <c r="H433" s="1"/>
      <c r="I433" s="109"/>
      <c r="J433" s="1"/>
      <c r="K433" s="10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09"/>
      <c r="D434" s="1"/>
      <c r="E434" s="1"/>
      <c r="F434" s="1"/>
      <c r="G434" s="1"/>
      <c r="H434" s="1"/>
      <c r="I434" s="109"/>
      <c r="J434" s="1"/>
      <c r="K434" s="10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09"/>
      <c r="D435" s="1"/>
      <c r="E435" s="1"/>
      <c r="F435" s="1"/>
      <c r="G435" s="1"/>
      <c r="H435" s="1"/>
      <c r="I435" s="109"/>
      <c r="J435" s="1"/>
      <c r="K435" s="10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09"/>
      <c r="D436" s="1"/>
      <c r="E436" s="1"/>
      <c r="F436" s="1"/>
      <c r="G436" s="1"/>
      <c r="H436" s="1"/>
      <c r="I436" s="109"/>
      <c r="J436" s="1"/>
      <c r="K436" s="10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09"/>
      <c r="D437" s="1"/>
      <c r="E437" s="1"/>
      <c r="F437" s="1"/>
      <c r="G437" s="1"/>
      <c r="H437" s="1"/>
      <c r="I437" s="109"/>
      <c r="J437" s="1"/>
      <c r="K437" s="10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09"/>
      <c r="D438" s="1"/>
      <c r="E438" s="1"/>
      <c r="F438" s="1"/>
      <c r="G438" s="1"/>
      <c r="H438" s="1"/>
      <c r="I438" s="109"/>
      <c r="J438" s="1"/>
      <c r="K438" s="10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09"/>
      <c r="D439" s="1"/>
      <c r="E439" s="1"/>
      <c r="F439" s="1"/>
      <c r="G439" s="1"/>
      <c r="H439" s="1"/>
      <c r="I439" s="109"/>
      <c r="J439" s="1"/>
      <c r="K439" s="10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09"/>
      <c r="D440" s="1"/>
      <c r="E440" s="1"/>
      <c r="F440" s="1"/>
      <c r="G440" s="1"/>
      <c r="H440" s="1"/>
      <c r="I440" s="109"/>
      <c r="J440" s="1"/>
      <c r="K440" s="10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09"/>
      <c r="D441" s="1"/>
      <c r="E441" s="1"/>
      <c r="F441" s="1"/>
      <c r="G441" s="1"/>
      <c r="H441" s="1"/>
      <c r="I441" s="109"/>
      <c r="J441" s="1"/>
      <c r="K441" s="10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09"/>
      <c r="D442" s="1"/>
      <c r="E442" s="1"/>
      <c r="F442" s="1"/>
      <c r="G442" s="1"/>
      <c r="H442" s="1"/>
      <c r="I442" s="109"/>
      <c r="J442" s="1"/>
      <c r="K442" s="10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09"/>
      <c r="D443" s="1"/>
      <c r="E443" s="1"/>
      <c r="F443" s="1"/>
      <c r="G443" s="1"/>
      <c r="H443" s="1"/>
      <c r="I443" s="109"/>
      <c r="J443" s="1"/>
      <c r="K443" s="10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09"/>
      <c r="D444" s="1"/>
      <c r="E444" s="1"/>
      <c r="F444" s="1"/>
      <c r="G444" s="1"/>
      <c r="H444" s="1"/>
      <c r="I444" s="109"/>
      <c r="J444" s="1"/>
      <c r="K444" s="10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09"/>
      <c r="D445" s="1"/>
      <c r="E445" s="1"/>
      <c r="F445" s="1"/>
      <c r="G445" s="1"/>
      <c r="H445" s="1"/>
      <c r="I445" s="109"/>
      <c r="J445" s="1"/>
      <c r="K445" s="10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09"/>
      <c r="D446" s="1"/>
      <c r="E446" s="1"/>
      <c r="F446" s="1"/>
      <c r="G446" s="1"/>
      <c r="H446" s="1"/>
      <c r="I446" s="109"/>
      <c r="J446" s="1"/>
      <c r="K446" s="10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09"/>
      <c r="D447" s="1"/>
      <c r="E447" s="1"/>
      <c r="F447" s="1"/>
      <c r="G447" s="1"/>
      <c r="H447" s="1"/>
      <c r="I447" s="109"/>
      <c r="J447" s="1"/>
      <c r="K447" s="10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09"/>
      <c r="D448" s="1"/>
      <c r="E448" s="1"/>
      <c r="F448" s="1"/>
      <c r="G448" s="1"/>
      <c r="H448" s="1"/>
      <c r="I448" s="109"/>
      <c r="J448" s="1"/>
      <c r="K448" s="10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09"/>
      <c r="D449" s="1"/>
      <c r="E449" s="1"/>
      <c r="F449" s="1"/>
      <c r="G449" s="1"/>
      <c r="H449" s="1"/>
      <c r="I449" s="109"/>
      <c r="J449" s="1"/>
      <c r="K449" s="10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09"/>
      <c r="D450" s="1"/>
      <c r="E450" s="1"/>
      <c r="F450" s="1"/>
      <c r="G450" s="1"/>
      <c r="H450" s="1"/>
      <c r="I450" s="109"/>
      <c r="J450" s="1"/>
      <c r="K450" s="10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09"/>
      <c r="D451" s="1"/>
      <c r="E451" s="1"/>
      <c r="F451" s="1"/>
      <c r="G451" s="1"/>
      <c r="H451" s="1"/>
      <c r="I451" s="109"/>
      <c r="J451" s="1"/>
      <c r="K451" s="10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09"/>
      <c r="D452" s="1"/>
      <c r="E452" s="1"/>
      <c r="F452" s="1"/>
      <c r="G452" s="1"/>
      <c r="H452" s="1"/>
      <c r="I452" s="109"/>
      <c r="J452" s="1"/>
      <c r="K452" s="10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09"/>
      <c r="D453" s="1"/>
      <c r="E453" s="1"/>
      <c r="F453" s="1"/>
      <c r="G453" s="1"/>
      <c r="H453" s="1"/>
      <c r="I453" s="109"/>
      <c r="J453" s="1"/>
      <c r="K453" s="10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09"/>
      <c r="D454" s="1"/>
      <c r="E454" s="1"/>
      <c r="F454" s="1"/>
      <c r="G454" s="1"/>
      <c r="H454" s="1"/>
      <c r="I454" s="109"/>
      <c r="J454" s="1"/>
      <c r="K454" s="10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09"/>
      <c r="D455" s="1"/>
      <c r="E455" s="1"/>
      <c r="F455" s="1"/>
      <c r="G455" s="1"/>
      <c r="H455" s="1"/>
      <c r="I455" s="109"/>
      <c r="J455" s="1"/>
      <c r="K455" s="10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09"/>
      <c r="D456" s="1"/>
      <c r="E456" s="1"/>
      <c r="F456" s="1"/>
      <c r="G456" s="1"/>
      <c r="H456" s="1"/>
      <c r="I456" s="109"/>
      <c r="J456" s="1"/>
      <c r="K456" s="10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09"/>
      <c r="D457" s="1"/>
      <c r="E457" s="1"/>
      <c r="F457" s="1"/>
      <c r="G457" s="1"/>
      <c r="H457" s="1"/>
      <c r="I457" s="109"/>
      <c r="J457" s="1"/>
      <c r="K457" s="10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09"/>
      <c r="D458" s="1"/>
      <c r="E458" s="1"/>
      <c r="F458" s="1"/>
      <c r="G458" s="1"/>
      <c r="H458" s="1"/>
      <c r="I458" s="109"/>
      <c r="J458" s="1"/>
      <c r="K458" s="10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09"/>
      <c r="D459" s="1"/>
      <c r="E459" s="1"/>
      <c r="F459" s="1"/>
      <c r="G459" s="1"/>
      <c r="H459" s="1"/>
      <c r="I459" s="109"/>
      <c r="J459" s="1"/>
      <c r="K459" s="10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09"/>
      <c r="D460" s="1"/>
      <c r="E460" s="1"/>
      <c r="F460" s="1"/>
      <c r="G460" s="1"/>
      <c r="H460" s="1"/>
      <c r="I460" s="109"/>
      <c r="J460" s="1"/>
      <c r="K460" s="10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09"/>
      <c r="D461" s="1"/>
      <c r="E461" s="1"/>
      <c r="F461" s="1"/>
      <c r="G461" s="1"/>
      <c r="H461" s="1"/>
      <c r="I461" s="109"/>
      <c r="J461" s="1"/>
      <c r="K461" s="10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09"/>
      <c r="D462" s="1"/>
      <c r="E462" s="1"/>
      <c r="F462" s="1"/>
      <c r="G462" s="1"/>
      <c r="H462" s="1"/>
      <c r="I462" s="109"/>
      <c r="J462" s="1"/>
      <c r="K462" s="10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09"/>
      <c r="D463" s="1"/>
      <c r="E463" s="1"/>
      <c r="F463" s="1"/>
      <c r="G463" s="1"/>
      <c r="H463" s="1"/>
      <c r="I463" s="109"/>
      <c r="J463" s="1"/>
      <c r="K463" s="10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09"/>
      <c r="D464" s="1"/>
      <c r="E464" s="1"/>
      <c r="F464" s="1"/>
      <c r="G464" s="1"/>
      <c r="H464" s="1"/>
      <c r="I464" s="109"/>
      <c r="J464" s="1"/>
      <c r="K464" s="10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09"/>
      <c r="D465" s="1"/>
      <c r="E465" s="1"/>
      <c r="F465" s="1"/>
      <c r="G465" s="1"/>
      <c r="H465" s="1"/>
      <c r="I465" s="109"/>
      <c r="J465" s="1"/>
      <c r="K465" s="10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09"/>
      <c r="D466" s="1"/>
      <c r="E466" s="1"/>
      <c r="F466" s="1"/>
      <c r="G466" s="1"/>
      <c r="H466" s="1"/>
      <c r="I466" s="109"/>
      <c r="J466" s="1"/>
      <c r="K466" s="10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09"/>
      <c r="D467" s="1"/>
      <c r="E467" s="1"/>
      <c r="F467" s="1"/>
      <c r="G467" s="1"/>
      <c r="H467" s="1"/>
      <c r="I467" s="109"/>
      <c r="J467" s="1"/>
      <c r="K467" s="10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09"/>
      <c r="D468" s="1"/>
      <c r="E468" s="1"/>
      <c r="F468" s="1"/>
      <c r="G468" s="1"/>
      <c r="H468" s="1"/>
      <c r="I468" s="109"/>
      <c r="J468" s="1"/>
      <c r="K468" s="10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09"/>
      <c r="D469" s="1"/>
      <c r="E469" s="1"/>
      <c r="F469" s="1"/>
      <c r="G469" s="1"/>
      <c r="H469" s="1"/>
      <c r="I469" s="109"/>
      <c r="J469" s="1"/>
      <c r="K469" s="10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09"/>
      <c r="D470" s="1"/>
      <c r="E470" s="1"/>
      <c r="F470" s="1"/>
      <c r="G470" s="1"/>
      <c r="H470" s="1"/>
      <c r="I470" s="109"/>
      <c r="J470" s="1"/>
      <c r="K470" s="10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09"/>
      <c r="D471" s="1"/>
      <c r="E471" s="1"/>
      <c r="F471" s="1"/>
      <c r="G471" s="1"/>
      <c r="H471" s="1"/>
      <c r="I471" s="109"/>
      <c r="J471" s="1"/>
      <c r="K471" s="10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09"/>
      <c r="D472" s="1"/>
      <c r="E472" s="1"/>
      <c r="F472" s="1"/>
      <c r="G472" s="1"/>
      <c r="H472" s="1"/>
      <c r="I472" s="109"/>
      <c r="J472" s="1"/>
      <c r="K472" s="10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09"/>
      <c r="D473" s="1"/>
      <c r="E473" s="1"/>
      <c r="F473" s="1"/>
      <c r="G473" s="1"/>
      <c r="H473" s="1"/>
      <c r="I473" s="109"/>
      <c r="J473" s="1"/>
      <c r="K473" s="10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09"/>
      <c r="D474" s="1"/>
      <c r="E474" s="1"/>
      <c r="F474" s="1"/>
      <c r="G474" s="1"/>
      <c r="H474" s="1"/>
      <c r="I474" s="109"/>
      <c r="J474" s="1"/>
      <c r="K474" s="10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09"/>
      <c r="D475" s="1"/>
      <c r="E475" s="1"/>
      <c r="F475" s="1"/>
      <c r="G475" s="1"/>
      <c r="H475" s="1"/>
      <c r="I475" s="109"/>
      <c r="J475" s="1"/>
      <c r="K475" s="10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09"/>
      <c r="D476" s="1"/>
      <c r="E476" s="1"/>
      <c r="F476" s="1"/>
      <c r="G476" s="1"/>
      <c r="H476" s="1"/>
      <c r="I476" s="109"/>
      <c r="J476" s="1"/>
      <c r="K476" s="10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09"/>
      <c r="D477" s="1"/>
      <c r="E477" s="1"/>
      <c r="F477" s="1"/>
      <c r="G477" s="1"/>
      <c r="H477" s="1"/>
      <c r="I477" s="109"/>
      <c r="J477" s="1"/>
      <c r="K477" s="10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09"/>
      <c r="D478" s="1"/>
      <c r="E478" s="1"/>
      <c r="F478" s="1"/>
      <c r="G478" s="1"/>
      <c r="H478" s="1"/>
      <c r="I478" s="109"/>
      <c r="J478" s="1"/>
      <c r="K478" s="10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09"/>
      <c r="D479" s="1"/>
      <c r="E479" s="1"/>
      <c r="F479" s="1"/>
      <c r="G479" s="1"/>
      <c r="H479" s="1"/>
      <c r="I479" s="109"/>
      <c r="J479" s="1"/>
      <c r="K479" s="10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09"/>
      <c r="D480" s="1"/>
      <c r="E480" s="1"/>
      <c r="F480" s="1"/>
      <c r="G480" s="1"/>
      <c r="H480" s="1"/>
      <c r="I480" s="109"/>
      <c r="J480" s="1"/>
      <c r="K480" s="10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09"/>
      <c r="D481" s="1"/>
      <c r="E481" s="1"/>
      <c r="F481" s="1"/>
      <c r="G481" s="1"/>
      <c r="H481" s="1"/>
      <c r="I481" s="109"/>
      <c r="J481" s="1"/>
      <c r="K481" s="10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09"/>
      <c r="D482" s="1"/>
      <c r="E482" s="1"/>
      <c r="F482" s="1"/>
      <c r="G482" s="1"/>
      <c r="H482" s="1"/>
      <c r="I482" s="109"/>
      <c r="J482" s="1"/>
      <c r="K482" s="10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09"/>
      <c r="D483" s="1"/>
      <c r="E483" s="1"/>
      <c r="F483" s="1"/>
      <c r="G483" s="1"/>
      <c r="H483" s="1"/>
      <c r="I483" s="109"/>
      <c r="J483" s="1"/>
      <c r="K483" s="10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09"/>
      <c r="D484" s="1"/>
      <c r="E484" s="1"/>
      <c r="F484" s="1"/>
      <c r="G484" s="1"/>
      <c r="H484" s="1"/>
      <c r="I484" s="109"/>
      <c r="J484" s="1"/>
      <c r="K484" s="10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09"/>
      <c r="D485" s="1"/>
      <c r="E485" s="1"/>
      <c r="F485" s="1"/>
      <c r="G485" s="1"/>
      <c r="H485" s="1"/>
      <c r="I485" s="109"/>
      <c r="J485" s="1"/>
      <c r="K485" s="10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09"/>
      <c r="D486" s="1"/>
      <c r="E486" s="1"/>
      <c r="F486" s="1"/>
      <c r="G486" s="1"/>
      <c r="H486" s="1"/>
      <c r="I486" s="109"/>
      <c r="J486" s="1"/>
      <c r="K486" s="10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09"/>
      <c r="D487" s="1"/>
      <c r="E487" s="1"/>
      <c r="F487" s="1"/>
      <c r="G487" s="1"/>
      <c r="H487" s="1"/>
      <c r="I487" s="109"/>
      <c r="J487" s="1"/>
      <c r="K487" s="10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09"/>
      <c r="D488" s="1"/>
      <c r="E488" s="1"/>
      <c r="F488" s="1"/>
      <c r="G488" s="1"/>
      <c r="H488" s="1"/>
      <c r="I488" s="109"/>
      <c r="J488" s="1"/>
      <c r="K488" s="10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09"/>
      <c r="D489" s="1"/>
      <c r="E489" s="1"/>
      <c r="F489" s="1"/>
      <c r="G489" s="1"/>
      <c r="H489" s="1"/>
      <c r="I489" s="109"/>
      <c r="J489" s="1"/>
      <c r="K489" s="10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09"/>
      <c r="D490" s="1"/>
      <c r="E490" s="1"/>
      <c r="F490" s="1"/>
      <c r="G490" s="1"/>
      <c r="H490" s="1"/>
      <c r="I490" s="109"/>
      <c r="J490" s="1"/>
      <c r="K490" s="10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09"/>
      <c r="D491" s="1"/>
      <c r="E491" s="1"/>
      <c r="F491" s="1"/>
      <c r="G491" s="1"/>
      <c r="H491" s="1"/>
      <c r="I491" s="109"/>
      <c r="J491" s="1"/>
      <c r="K491" s="10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09"/>
      <c r="D492" s="1"/>
      <c r="E492" s="1"/>
      <c r="F492" s="1"/>
      <c r="G492" s="1"/>
      <c r="H492" s="1"/>
      <c r="I492" s="109"/>
      <c r="J492" s="1"/>
      <c r="K492" s="10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09"/>
      <c r="D493" s="1"/>
      <c r="E493" s="1"/>
      <c r="F493" s="1"/>
      <c r="G493" s="1"/>
      <c r="H493" s="1"/>
      <c r="I493" s="109"/>
      <c r="J493" s="1"/>
      <c r="K493" s="10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09"/>
      <c r="D494" s="1"/>
      <c r="E494" s="1"/>
      <c r="F494" s="1"/>
      <c r="G494" s="1"/>
      <c r="H494" s="1"/>
      <c r="I494" s="109"/>
      <c r="J494" s="1"/>
      <c r="K494" s="10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09"/>
      <c r="D495" s="1"/>
      <c r="E495" s="1"/>
      <c r="F495" s="1"/>
      <c r="G495" s="1"/>
      <c r="H495" s="1"/>
      <c r="I495" s="109"/>
      <c r="J495" s="1"/>
      <c r="K495" s="10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09"/>
      <c r="D496" s="1"/>
      <c r="E496" s="1"/>
      <c r="F496" s="1"/>
      <c r="G496" s="1"/>
      <c r="H496" s="1"/>
      <c r="I496" s="109"/>
      <c r="J496" s="1"/>
      <c r="K496" s="10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09"/>
      <c r="D497" s="1"/>
      <c r="E497" s="1"/>
      <c r="F497" s="1"/>
      <c r="G497" s="1"/>
      <c r="H497" s="1"/>
      <c r="I497" s="109"/>
      <c r="J497" s="1"/>
      <c r="K497" s="10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09"/>
      <c r="D498" s="1"/>
      <c r="E498" s="1"/>
      <c r="F498" s="1"/>
      <c r="G498" s="1"/>
      <c r="H498" s="1"/>
      <c r="I498" s="109"/>
      <c r="J498" s="1"/>
      <c r="K498" s="10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09"/>
      <c r="D499" s="1"/>
      <c r="E499" s="1"/>
      <c r="F499" s="1"/>
      <c r="G499" s="1"/>
      <c r="H499" s="1"/>
      <c r="I499" s="109"/>
      <c r="J499" s="1"/>
      <c r="K499" s="10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09"/>
      <c r="D500" s="1"/>
      <c r="E500" s="1"/>
      <c r="F500" s="1"/>
      <c r="G500" s="1"/>
      <c r="H500" s="1"/>
      <c r="I500" s="109"/>
      <c r="J500" s="1"/>
      <c r="K500" s="10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09"/>
      <c r="D501" s="1"/>
      <c r="E501" s="1"/>
      <c r="F501" s="1"/>
      <c r="G501" s="1"/>
      <c r="H501" s="1"/>
      <c r="I501" s="109"/>
      <c r="J501" s="1"/>
      <c r="K501" s="10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09"/>
      <c r="D502" s="1"/>
      <c r="E502" s="1"/>
      <c r="F502" s="1"/>
      <c r="G502" s="1"/>
      <c r="H502" s="1"/>
      <c r="I502" s="109"/>
      <c r="J502" s="1"/>
      <c r="K502" s="10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09"/>
      <c r="D503" s="1"/>
      <c r="E503" s="1"/>
      <c r="F503" s="1"/>
      <c r="G503" s="1"/>
      <c r="H503" s="1"/>
      <c r="I503" s="109"/>
      <c r="J503" s="1"/>
      <c r="K503" s="10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09"/>
      <c r="D504" s="1"/>
      <c r="E504" s="1"/>
      <c r="F504" s="1"/>
      <c r="G504" s="1"/>
      <c r="H504" s="1"/>
      <c r="I504" s="109"/>
      <c r="J504" s="1"/>
      <c r="K504" s="10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09"/>
      <c r="D505" s="1"/>
      <c r="E505" s="1"/>
      <c r="F505" s="1"/>
      <c r="G505" s="1"/>
      <c r="H505" s="1"/>
      <c r="I505" s="109"/>
      <c r="J505" s="1"/>
      <c r="K505" s="10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09"/>
      <c r="D506" s="1"/>
      <c r="E506" s="1"/>
      <c r="F506" s="1"/>
      <c r="G506" s="1"/>
      <c r="H506" s="1"/>
      <c r="I506" s="109"/>
      <c r="J506" s="1"/>
      <c r="K506" s="10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09"/>
      <c r="D507" s="1"/>
      <c r="E507" s="1"/>
      <c r="F507" s="1"/>
      <c r="G507" s="1"/>
      <c r="H507" s="1"/>
      <c r="I507" s="109"/>
      <c r="J507" s="1"/>
      <c r="K507" s="10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09"/>
      <c r="D508" s="1"/>
      <c r="E508" s="1"/>
      <c r="F508" s="1"/>
      <c r="G508" s="1"/>
      <c r="H508" s="1"/>
      <c r="I508" s="109"/>
      <c r="J508" s="1"/>
      <c r="K508" s="10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09"/>
      <c r="D509" s="1"/>
      <c r="E509" s="1"/>
      <c r="F509" s="1"/>
      <c r="G509" s="1"/>
      <c r="H509" s="1"/>
      <c r="I509" s="109"/>
      <c r="J509" s="1"/>
      <c r="K509" s="10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09"/>
      <c r="D510" s="1"/>
      <c r="E510" s="1"/>
      <c r="F510" s="1"/>
      <c r="G510" s="1"/>
      <c r="H510" s="1"/>
      <c r="I510" s="109"/>
      <c r="J510" s="1"/>
      <c r="K510" s="10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09"/>
      <c r="D511" s="1"/>
      <c r="E511" s="1"/>
      <c r="F511" s="1"/>
      <c r="G511" s="1"/>
      <c r="H511" s="1"/>
      <c r="I511" s="109"/>
      <c r="J511" s="1"/>
      <c r="K511" s="10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09"/>
      <c r="D512" s="1"/>
      <c r="E512" s="1"/>
      <c r="F512" s="1"/>
      <c r="G512" s="1"/>
      <c r="H512" s="1"/>
      <c r="I512" s="109"/>
      <c r="J512" s="1"/>
      <c r="K512" s="10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09"/>
      <c r="D513" s="1"/>
      <c r="E513" s="1"/>
      <c r="F513" s="1"/>
      <c r="G513" s="1"/>
      <c r="H513" s="1"/>
      <c r="I513" s="109"/>
      <c r="J513" s="1"/>
      <c r="K513" s="10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09"/>
      <c r="D514" s="1"/>
      <c r="E514" s="1"/>
      <c r="F514" s="1"/>
      <c r="G514" s="1"/>
      <c r="H514" s="1"/>
      <c r="I514" s="109"/>
      <c r="J514" s="1"/>
      <c r="K514" s="10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09"/>
      <c r="D515" s="1"/>
      <c r="E515" s="1"/>
      <c r="F515" s="1"/>
      <c r="G515" s="1"/>
      <c r="H515" s="1"/>
      <c r="I515" s="109"/>
      <c r="J515" s="1"/>
      <c r="K515" s="10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09"/>
      <c r="D516" s="1"/>
      <c r="E516" s="1"/>
      <c r="F516" s="1"/>
      <c r="G516" s="1"/>
      <c r="H516" s="1"/>
      <c r="I516" s="109"/>
      <c r="J516" s="1"/>
      <c r="K516" s="10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09"/>
      <c r="D517" s="1"/>
      <c r="E517" s="1"/>
      <c r="F517" s="1"/>
      <c r="G517" s="1"/>
      <c r="H517" s="1"/>
      <c r="I517" s="109"/>
      <c r="J517" s="1"/>
      <c r="K517" s="10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09"/>
      <c r="D518" s="1"/>
      <c r="E518" s="1"/>
      <c r="F518" s="1"/>
      <c r="G518" s="1"/>
      <c r="H518" s="1"/>
      <c r="I518" s="109"/>
      <c r="J518" s="1"/>
      <c r="K518" s="10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09"/>
      <c r="D519" s="1"/>
      <c r="E519" s="1"/>
      <c r="F519" s="1"/>
      <c r="G519" s="1"/>
      <c r="H519" s="1"/>
      <c r="I519" s="109"/>
      <c r="J519" s="1"/>
      <c r="K519" s="10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09"/>
      <c r="D520" s="1"/>
      <c r="E520" s="1"/>
      <c r="F520" s="1"/>
      <c r="G520" s="1"/>
      <c r="H520" s="1"/>
      <c r="I520" s="109"/>
      <c r="J520" s="1"/>
      <c r="K520" s="10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09"/>
      <c r="D521" s="1"/>
      <c r="E521" s="1"/>
      <c r="F521" s="1"/>
      <c r="G521" s="1"/>
      <c r="H521" s="1"/>
      <c r="I521" s="109"/>
      <c r="J521" s="1"/>
      <c r="K521" s="10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09"/>
      <c r="D522" s="1"/>
      <c r="E522" s="1"/>
      <c r="F522" s="1"/>
      <c r="G522" s="1"/>
      <c r="H522" s="1"/>
      <c r="I522" s="109"/>
      <c r="J522" s="1"/>
      <c r="K522" s="10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09"/>
      <c r="D523" s="1"/>
      <c r="E523" s="1"/>
      <c r="F523" s="1"/>
      <c r="G523" s="1"/>
      <c r="H523" s="1"/>
      <c r="I523" s="109"/>
      <c r="J523" s="1"/>
      <c r="K523" s="10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09"/>
      <c r="D524" s="1"/>
      <c r="E524" s="1"/>
      <c r="F524" s="1"/>
      <c r="G524" s="1"/>
      <c r="H524" s="1"/>
      <c r="I524" s="109"/>
      <c r="J524" s="1"/>
      <c r="K524" s="10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09"/>
      <c r="D525" s="1"/>
      <c r="E525" s="1"/>
      <c r="F525" s="1"/>
      <c r="G525" s="1"/>
      <c r="H525" s="1"/>
      <c r="I525" s="109"/>
      <c r="J525" s="1"/>
      <c r="K525" s="10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09"/>
      <c r="D526" s="1"/>
      <c r="E526" s="1"/>
      <c r="F526" s="1"/>
      <c r="G526" s="1"/>
      <c r="H526" s="1"/>
      <c r="I526" s="109"/>
      <c r="J526" s="1"/>
      <c r="K526" s="10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09"/>
      <c r="D527" s="1"/>
      <c r="E527" s="1"/>
      <c r="F527" s="1"/>
      <c r="G527" s="1"/>
      <c r="H527" s="1"/>
      <c r="I527" s="109"/>
      <c r="J527" s="1"/>
      <c r="K527" s="10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09"/>
      <c r="D528" s="1"/>
      <c r="E528" s="1"/>
      <c r="F528" s="1"/>
      <c r="G528" s="1"/>
      <c r="H528" s="1"/>
      <c r="I528" s="109"/>
      <c r="J528" s="1"/>
      <c r="K528" s="10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09"/>
      <c r="D529" s="1"/>
      <c r="E529" s="1"/>
      <c r="F529" s="1"/>
      <c r="G529" s="1"/>
      <c r="H529" s="1"/>
      <c r="I529" s="109"/>
      <c r="J529" s="1"/>
      <c r="K529" s="10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09"/>
      <c r="D530" s="1"/>
      <c r="E530" s="1"/>
      <c r="F530" s="1"/>
      <c r="G530" s="1"/>
      <c r="H530" s="1"/>
      <c r="I530" s="109"/>
      <c r="J530" s="1"/>
      <c r="K530" s="10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09"/>
      <c r="D531" s="1"/>
      <c r="E531" s="1"/>
      <c r="F531" s="1"/>
      <c r="G531" s="1"/>
      <c r="H531" s="1"/>
      <c r="I531" s="109"/>
      <c r="J531" s="1"/>
      <c r="K531" s="10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09"/>
      <c r="D532" s="1"/>
      <c r="E532" s="1"/>
      <c r="F532" s="1"/>
      <c r="G532" s="1"/>
      <c r="H532" s="1"/>
      <c r="I532" s="109"/>
      <c r="J532" s="1"/>
      <c r="K532" s="10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09"/>
      <c r="D533" s="1"/>
      <c r="E533" s="1"/>
      <c r="F533" s="1"/>
      <c r="G533" s="1"/>
      <c r="H533" s="1"/>
      <c r="I533" s="109"/>
      <c r="J533" s="1"/>
      <c r="K533" s="10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09"/>
      <c r="D534" s="1"/>
      <c r="E534" s="1"/>
      <c r="F534" s="1"/>
      <c r="G534" s="1"/>
      <c r="H534" s="1"/>
      <c r="I534" s="109"/>
      <c r="J534" s="1"/>
      <c r="K534" s="10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09"/>
      <c r="D535" s="1"/>
      <c r="E535" s="1"/>
      <c r="F535" s="1"/>
      <c r="G535" s="1"/>
      <c r="H535" s="1"/>
      <c r="I535" s="109"/>
      <c r="J535" s="1"/>
      <c r="K535" s="10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09"/>
      <c r="D536" s="1"/>
      <c r="E536" s="1"/>
      <c r="F536" s="1"/>
      <c r="G536" s="1"/>
      <c r="H536" s="1"/>
      <c r="I536" s="109"/>
      <c r="J536" s="1"/>
      <c r="K536" s="10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09"/>
      <c r="D537" s="1"/>
      <c r="E537" s="1"/>
      <c r="F537" s="1"/>
      <c r="G537" s="1"/>
      <c r="H537" s="1"/>
      <c r="I537" s="109"/>
      <c r="J537" s="1"/>
      <c r="K537" s="10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09"/>
      <c r="D538" s="1"/>
      <c r="E538" s="1"/>
      <c r="F538" s="1"/>
      <c r="G538" s="1"/>
      <c r="H538" s="1"/>
      <c r="I538" s="109"/>
      <c r="J538" s="1"/>
      <c r="K538" s="10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09"/>
      <c r="D539" s="1"/>
      <c r="E539" s="1"/>
      <c r="F539" s="1"/>
      <c r="G539" s="1"/>
      <c r="H539" s="1"/>
      <c r="I539" s="109"/>
      <c r="J539" s="1"/>
      <c r="K539" s="10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09"/>
      <c r="D540" s="1"/>
      <c r="E540" s="1"/>
      <c r="F540" s="1"/>
      <c r="G540" s="1"/>
      <c r="H540" s="1"/>
      <c r="I540" s="109"/>
      <c r="J540" s="1"/>
      <c r="K540" s="10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09"/>
      <c r="D541" s="1"/>
      <c r="E541" s="1"/>
      <c r="F541" s="1"/>
      <c r="G541" s="1"/>
      <c r="H541" s="1"/>
      <c r="I541" s="109"/>
      <c r="J541" s="1"/>
      <c r="K541" s="10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09"/>
      <c r="D542" s="1"/>
      <c r="E542" s="1"/>
      <c r="F542" s="1"/>
      <c r="G542" s="1"/>
      <c r="H542" s="1"/>
      <c r="I542" s="109"/>
      <c r="J542" s="1"/>
      <c r="K542" s="10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09"/>
      <c r="D543" s="1"/>
      <c r="E543" s="1"/>
      <c r="F543" s="1"/>
      <c r="G543" s="1"/>
      <c r="H543" s="1"/>
      <c r="I543" s="109"/>
      <c r="J543" s="1"/>
      <c r="K543" s="10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09"/>
      <c r="D544" s="1"/>
      <c r="E544" s="1"/>
      <c r="F544" s="1"/>
      <c r="G544" s="1"/>
      <c r="H544" s="1"/>
      <c r="I544" s="109"/>
      <c r="J544" s="1"/>
      <c r="K544" s="10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09"/>
      <c r="D545" s="1"/>
      <c r="E545" s="1"/>
      <c r="F545" s="1"/>
      <c r="G545" s="1"/>
      <c r="H545" s="1"/>
      <c r="I545" s="109"/>
      <c r="J545" s="1"/>
      <c r="K545" s="10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09"/>
      <c r="D546" s="1"/>
      <c r="E546" s="1"/>
      <c r="F546" s="1"/>
      <c r="G546" s="1"/>
      <c r="H546" s="1"/>
      <c r="I546" s="109"/>
      <c r="J546" s="1"/>
      <c r="K546" s="10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09"/>
      <c r="D547" s="1"/>
      <c r="E547" s="1"/>
      <c r="F547" s="1"/>
      <c r="G547" s="1"/>
      <c r="H547" s="1"/>
      <c r="I547" s="109"/>
      <c r="J547" s="1"/>
      <c r="K547" s="10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09"/>
      <c r="D548" s="1"/>
      <c r="E548" s="1"/>
      <c r="F548" s="1"/>
      <c r="G548" s="1"/>
      <c r="H548" s="1"/>
      <c r="I548" s="109"/>
      <c r="J548" s="1"/>
      <c r="K548" s="10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09"/>
      <c r="D549" s="1"/>
      <c r="E549" s="1"/>
      <c r="F549" s="1"/>
      <c r="G549" s="1"/>
      <c r="H549" s="1"/>
      <c r="I549" s="109"/>
      <c r="J549" s="1"/>
      <c r="K549" s="10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09"/>
      <c r="D550" s="1"/>
      <c r="E550" s="1"/>
      <c r="F550" s="1"/>
      <c r="G550" s="1"/>
      <c r="H550" s="1"/>
      <c r="I550" s="109"/>
      <c r="J550" s="1"/>
      <c r="K550" s="10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09"/>
      <c r="D551" s="1"/>
      <c r="E551" s="1"/>
      <c r="F551" s="1"/>
      <c r="G551" s="1"/>
      <c r="H551" s="1"/>
      <c r="I551" s="109"/>
      <c r="J551" s="1"/>
      <c r="K551" s="10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09"/>
      <c r="D552" s="1"/>
      <c r="E552" s="1"/>
      <c r="F552" s="1"/>
      <c r="G552" s="1"/>
      <c r="H552" s="1"/>
      <c r="I552" s="109"/>
      <c r="J552" s="1"/>
      <c r="K552" s="10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09"/>
      <c r="D553" s="1"/>
      <c r="E553" s="1"/>
      <c r="F553" s="1"/>
      <c r="G553" s="1"/>
      <c r="H553" s="1"/>
      <c r="I553" s="109"/>
      <c r="J553" s="1"/>
      <c r="K553" s="10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09"/>
      <c r="D554" s="1"/>
      <c r="E554" s="1"/>
      <c r="F554" s="1"/>
      <c r="G554" s="1"/>
      <c r="H554" s="1"/>
      <c r="I554" s="109"/>
      <c r="J554" s="1"/>
      <c r="K554" s="10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09"/>
      <c r="D555" s="1"/>
      <c r="E555" s="1"/>
      <c r="F555" s="1"/>
      <c r="G555" s="1"/>
      <c r="H555" s="1"/>
      <c r="I555" s="109"/>
      <c r="J555" s="1"/>
      <c r="K555" s="10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09"/>
      <c r="D556" s="1"/>
      <c r="E556" s="1"/>
      <c r="F556" s="1"/>
      <c r="G556" s="1"/>
      <c r="H556" s="1"/>
      <c r="I556" s="109"/>
      <c r="J556" s="1"/>
      <c r="K556" s="10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09"/>
      <c r="D557" s="1"/>
      <c r="E557" s="1"/>
      <c r="F557" s="1"/>
      <c r="G557" s="1"/>
      <c r="H557" s="1"/>
      <c r="I557" s="109"/>
      <c r="J557" s="1"/>
      <c r="K557" s="10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09"/>
      <c r="D558" s="1"/>
      <c r="E558" s="1"/>
      <c r="F558" s="1"/>
      <c r="G558" s="1"/>
      <c r="H558" s="1"/>
      <c r="I558" s="109"/>
      <c r="J558" s="1"/>
      <c r="K558" s="10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09"/>
      <c r="D559" s="1"/>
      <c r="E559" s="1"/>
      <c r="F559" s="1"/>
      <c r="G559" s="1"/>
      <c r="H559" s="1"/>
      <c r="I559" s="109"/>
      <c r="J559" s="1"/>
      <c r="K559" s="10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09"/>
      <c r="D560" s="1"/>
      <c r="E560" s="1"/>
      <c r="F560" s="1"/>
      <c r="G560" s="1"/>
      <c r="H560" s="1"/>
      <c r="I560" s="109"/>
      <c r="J560" s="1"/>
      <c r="K560" s="10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09"/>
      <c r="D561" s="1"/>
      <c r="E561" s="1"/>
      <c r="F561" s="1"/>
      <c r="G561" s="1"/>
      <c r="H561" s="1"/>
      <c r="I561" s="109"/>
      <c r="J561" s="1"/>
      <c r="K561" s="10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09"/>
      <c r="D562" s="1"/>
      <c r="E562" s="1"/>
      <c r="F562" s="1"/>
      <c r="G562" s="1"/>
      <c r="H562" s="1"/>
      <c r="I562" s="109"/>
      <c r="J562" s="1"/>
      <c r="K562" s="10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09"/>
      <c r="D563" s="1"/>
      <c r="E563" s="1"/>
      <c r="F563" s="1"/>
      <c r="G563" s="1"/>
      <c r="H563" s="1"/>
      <c r="I563" s="109"/>
      <c r="J563" s="1"/>
      <c r="K563" s="10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09"/>
      <c r="D564" s="1"/>
      <c r="E564" s="1"/>
      <c r="F564" s="1"/>
      <c r="G564" s="1"/>
      <c r="H564" s="1"/>
      <c r="I564" s="109"/>
      <c r="J564" s="1"/>
      <c r="K564" s="10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09"/>
      <c r="D565" s="1"/>
      <c r="E565" s="1"/>
      <c r="F565" s="1"/>
      <c r="G565" s="1"/>
      <c r="H565" s="1"/>
      <c r="I565" s="109"/>
      <c r="J565" s="1"/>
      <c r="K565" s="10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09"/>
      <c r="D566" s="1"/>
      <c r="E566" s="1"/>
      <c r="F566" s="1"/>
      <c r="G566" s="1"/>
      <c r="H566" s="1"/>
      <c r="I566" s="109"/>
      <c r="J566" s="1"/>
      <c r="K566" s="10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09"/>
      <c r="D567" s="1"/>
      <c r="E567" s="1"/>
      <c r="F567" s="1"/>
      <c r="G567" s="1"/>
      <c r="H567" s="1"/>
      <c r="I567" s="109"/>
      <c r="J567" s="1"/>
      <c r="K567" s="10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09"/>
      <c r="D568" s="1"/>
      <c r="E568" s="1"/>
      <c r="F568" s="1"/>
      <c r="G568" s="1"/>
      <c r="H568" s="1"/>
      <c r="I568" s="109"/>
      <c r="J568" s="1"/>
      <c r="K568" s="10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09"/>
      <c r="D569" s="1"/>
      <c r="E569" s="1"/>
      <c r="F569" s="1"/>
      <c r="G569" s="1"/>
      <c r="H569" s="1"/>
      <c r="I569" s="109"/>
      <c r="J569" s="1"/>
      <c r="K569" s="10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09"/>
      <c r="D570" s="1"/>
      <c r="E570" s="1"/>
      <c r="F570" s="1"/>
      <c r="G570" s="1"/>
      <c r="H570" s="1"/>
      <c r="I570" s="109"/>
      <c r="J570" s="1"/>
      <c r="K570" s="10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09"/>
      <c r="D571" s="1"/>
      <c r="E571" s="1"/>
      <c r="F571" s="1"/>
      <c r="G571" s="1"/>
      <c r="H571" s="1"/>
      <c r="I571" s="109"/>
      <c r="J571" s="1"/>
      <c r="K571" s="10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09"/>
      <c r="D572" s="1"/>
      <c r="E572" s="1"/>
      <c r="F572" s="1"/>
      <c r="G572" s="1"/>
      <c r="H572" s="1"/>
      <c r="I572" s="109"/>
      <c r="J572" s="1"/>
      <c r="K572" s="10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09"/>
      <c r="D573" s="1"/>
      <c r="E573" s="1"/>
      <c r="F573" s="1"/>
      <c r="G573" s="1"/>
      <c r="H573" s="1"/>
      <c r="I573" s="109"/>
      <c r="J573" s="1"/>
      <c r="K573" s="10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09"/>
      <c r="D574" s="1"/>
      <c r="E574" s="1"/>
      <c r="F574" s="1"/>
      <c r="G574" s="1"/>
      <c r="H574" s="1"/>
      <c r="I574" s="109"/>
      <c r="J574" s="1"/>
      <c r="K574" s="10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09"/>
      <c r="D575" s="1"/>
      <c r="E575" s="1"/>
      <c r="F575" s="1"/>
      <c r="G575" s="1"/>
      <c r="H575" s="1"/>
      <c r="I575" s="109"/>
      <c r="J575" s="1"/>
      <c r="K575" s="10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09"/>
      <c r="D576" s="1"/>
      <c r="E576" s="1"/>
      <c r="F576" s="1"/>
      <c r="G576" s="1"/>
      <c r="H576" s="1"/>
      <c r="I576" s="109"/>
      <c r="J576" s="1"/>
      <c r="K576" s="10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09"/>
      <c r="D577" s="1"/>
      <c r="E577" s="1"/>
      <c r="F577" s="1"/>
      <c r="G577" s="1"/>
      <c r="H577" s="1"/>
      <c r="I577" s="109"/>
      <c r="J577" s="1"/>
      <c r="K577" s="10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09"/>
      <c r="D578" s="1"/>
      <c r="E578" s="1"/>
      <c r="F578" s="1"/>
      <c r="G578" s="1"/>
      <c r="H578" s="1"/>
      <c r="I578" s="109"/>
      <c r="J578" s="1"/>
      <c r="K578" s="10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09"/>
      <c r="D579" s="1"/>
      <c r="E579" s="1"/>
      <c r="F579" s="1"/>
      <c r="G579" s="1"/>
      <c r="H579" s="1"/>
      <c r="I579" s="109"/>
      <c r="J579" s="1"/>
      <c r="K579" s="10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09"/>
      <c r="D580" s="1"/>
      <c r="E580" s="1"/>
      <c r="F580" s="1"/>
      <c r="G580" s="1"/>
      <c r="H580" s="1"/>
      <c r="I580" s="109"/>
      <c r="J580" s="1"/>
      <c r="K580" s="10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09"/>
      <c r="D581" s="1"/>
      <c r="E581" s="1"/>
      <c r="F581" s="1"/>
      <c r="G581" s="1"/>
      <c r="H581" s="1"/>
      <c r="I581" s="109"/>
      <c r="J581" s="1"/>
      <c r="K581" s="10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09"/>
      <c r="D582" s="1"/>
      <c r="E582" s="1"/>
      <c r="F582" s="1"/>
      <c r="G582" s="1"/>
      <c r="H582" s="1"/>
      <c r="I582" s="109"/>
      <c r="J582" s="1"/>
      <c r="K582" s="10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09"/>
      <c r="D583" s="1"/>
      <c r="E583" s="1"/>
      <c r="F583" s="1"/>
      <c r="G583" s="1"/>
      <c r="H583" s="1"/>
      <c r="I583" s="109"/>
      <c r="J583" s="1"/>
      <c r="K583" s="10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09"/>
      <c r="D584" s="1"/>
      <c r="E584" s="1"/>
      <c r="F584" s="1"/>
      <c r="G584" s="1"/>
      <c r="H584" s="1"/>
      <c r="I584" s="109"/>
      <c r="J584" s="1"/>
      <c r="K584" s="10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09"/>
      <c r="D585" s="1"/>
      <c r="E585" s="1"/>
      <c r="F585" s="1"/>
      <c r="G585" s="1"/>
      <c r="H585" s="1"/>
      <c r="I585" s="109"/>
      <c r="J585" s="1"/>
      <c r="K585" s="10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09"/>
      <c r="D586" s="1"/>
      <c r="E586" s="1"/>
      <c r="F586" s="1"/>
      <c r="G586" s="1"/>
      <c r="H586" s="1"/>
      <c r="I586" s="109"/>
      <c r="J586" s="1"/>
      <c r="K586" s="10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09"/>
      <c r="D587" s="1"/>
      <c r="E587" s="1"/>
      <c r="F587" s="1"/>
      <c r="G587" s="1"/>
      <c r="H587" s="1"/>
      <c r="I587" s="109"/>
      <c r="J587" s="1"/>
      <c r="K587" s="10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09"/>
      <c r="D588" s="1"/>
      <c r="E588" s="1"/>
      <c r="F588" s="1"/>
      <c r="G588" s="1"/>
      <c r="H588" s="1"/>
      <c r="I588" s="109"/>
      <c r="J588" s="1"/>
      <c r="K588" s="10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09"/>
      <c r="D589" s="1"/>
      <c r="E589" s="1"/>
      <c r="F589" s="1"/>
      <c r="G589" s="1"/>
      <c r="H589" s="1"/>
      <c r="I589" s="109"/>
      <c r="J589" s="1"/>
      <c r="K589" s="10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09"/>
      <c r="D590" s="1"/>
      <c r="E590" s="1"/>
      <c r="F590" s="1"/>
      <c r="G590" s="1"/>
      <c r="H590" s="1"/>
      <c r="I590" s="109"/>
      <c r="J590" s="1"/>
      <c r="K590" s="10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09"/>
      <c r="D591" s="1"/>
      <c r="E591" s="1"/>
      <c r="F591" s="1"/>
      <c r="G591" s="1"/>
      <c r="H591" s="1"/>
      <c r="I591" s="109"/>
      <c r="J591" s="1"/>
      <c r="K591" s="10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09"/>
      <c r="D592" s="1"/>
      <c r="E592" s="1"/>
      <c r="F592" s="1"/>
      <c r="G592" s="1"/>
      <c r="H592" s="1"/>
      <c r="I592" s="109"/>
      <c r="J592" s="1"/>
      <c r="K592" s="10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09"/>
      <c r="D593" s="1"/>
      <c r="E593" s="1"/>
      <c r="F593" s="1"/>
      <c r="G593" s="1"/>
      <c r="H593" s="1"/>
      <c r="I593" s="109"/>
      <c r="J593" s="1"/>
      <c r="K593" s="10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09"/>
      <c r="D594" s="1"/>
      <c r="E594" s="1"/>
      <c r="F594" s="1"/>
      <c r="G594" s="1"/>
      <c r="H594" s="1"/>
      <c r="I594" s="109"/>
      <c r="J594" s="1"/>
      <c r="K594" s="10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09"/>
      <c r="D595" s="1"/>
      <c r="E595" s="1"/>
      <c r="F595" s="1"/>
      <c r="G595" s="1"/>
      <c r="H595" s="1"/>
      <c r="I595" s="109"/>
      <c r="J595" s="1"/>
      <c r="K595" s="10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09"/>
      <c r="D596" s="1"/>
      <c r="E596" s="1"/>
      <c r="F596" s="1"/>
      <c r="G596" s="1"/>
      <c r="H596" s="1"/>
      <c r="I596" s="109"/>
      <c r="J596" s="1"/>
      <c r="K596" s="10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09"/>
      <c r="D597" s="1"/>
      <c r="E597" s="1"/>
      <c r="F597" s="1"/>
      <c r="G597" s="1"/>
      <c r="H597" s="1"/>
      <c r="I597" s="109"/>
      <c r="J597" s="1"/>
      <c r="K597" s="10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09"/>
      <c r="D598" s="1"/>
      <c r="E598" s="1"/>
      <c r="F598" s="1"/>
      <c r="G598" s="1"/>
      <c r="H598" s="1"/>
      <c r="I598" s="109"/>
      <c r="J598" s="1"/>
      <c r="K598" s="10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09"/>
      <c r="D599" s="1"/>
      <c r="E599" s="1"/>
      <c r="F599" s="1"/>
      <c r="G599" s="1"/>
      <c r="H599" s="1"/>
      <c r="I599" s="109"/>
      <c r="J599" s="1"/>
      <c r="K599" s="10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09"/>
      <c r="D600" s="1"/>
      <c r="E600" s="1"/>
      <c r="F600" s="1"/>
      <c r="G600" s="1"/>
      <c r="H600" s="1"/>
      <c r="I600" s="109"/>
      <c r="J600" s="1"/>
      <c r="K600" s="10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09"/>
      <c r="D601" s="1"/>
      <c r="E601" s="1"/>
      <c r="F601" s="1"/>
      <c r="G601" s="1"/>
      <c r="H601" s="1"/>
      <c r="I601" s="109"/>
      <c r="J601" s="1"/>
      <c r="K601" s="10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09"/>
      <c r="D602" s="1"/>
      <c r="E602" s="1"/>
      <c r="F602" s="1"/>
      <c r="G602" s="1"/>
      <c r="H602" s="1"/>
      <c r="I602" s="109"/>
      <c r="J602" s="1"/>
      <c r="K602" s="10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09"/>
      <c r="D603" s="1"/>
      <c r="E603" s="1"/>
      <c r="F603" s="1"/>
      <c r="G603" s="1"/>
      <c r="H603" s="1"/>
      <c r="I603" s="109"/>
      <c r="J603" s="1"/>
      <c r="K603" s="10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09"/>
      <c r="D604" s="1"/>
      <c r="E604" s="1"/>
      <c r="F604" s="1"/>
      <c r="G604" s="1"/>
      <c r="H604" s="1"/>
      <c r="I604" s="109"/>
      <c r="J604" s="1"/>
      <c r="K604" s="10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09"/>
      <c r="D605" s="1"/>
      <c r="E605" s="1"/>
      <c r="F605" s="1"/>
      <c r="G605" s="1"/>
      <c r="H605" s="1"/>
      <c r="I605" s="109"/>
      <c r="J605" s="1"/>
      <c r="K605" s="10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09"/>
      <c r="D606" s="1"/>
      <c r="E606" s="1"/>
      <c r="F606" s="1"/>
      <c r="G606" s="1"/>
      <c r="H606" s="1"/>
      <c r="I606" s="109"/>
      <c r="J606" s="1"/>
      <c r="K606" s="10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09"/>
      <c r="D607" s="1"/>
      <c r="E607" s="1"/>
      <c r="F607" s="1"/>
      <c r="G607" s="1"/>
      <c r="H607" s="1"/>
      <c r="I607" s="109"/>
      <c r="J607" s="1"/>
      <c r="K607" s="10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09"/>
      <c r="D608" s="1"/>
      <c r="E608" s="1"/>
      <c r="F608" s="1"/>
      <c r="G608" s="1"/>
      <c r="H608" s="1"/>
      <c r="I608" s="109"/>
      <c r="J608" s="1"/>
      <c r="K608" s="10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09"/>
      <c r="D609" s="1"/>
      <c r="E609" s="1"/>
      <c r="F609" s="1"/>
      <c r="G609" s="1"/>
      <c r="H609" s="1"/>
      <c r="I609" s="109"/>
      <c r="J609" s="1"/>
      <c r="K609" s="10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09"/>
      <c r="D610" s="1"/>
      <c r="E610" s="1"/>
      <c r="F610" s="1"/>
      <c r="G610" s="1"/>
      <c r="H610" s="1"/>
      <c r="I610" s="109"/>
      <c r="J610" s="1"/>
      <c r="K610" s="10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09"/>
      <c r="D611" s="1"/>
      <c r="E611" s="1"/>
      <c r="F611" s="1"/>
      <c r="G611" s="1"/>
      <c r="H611" s="1"/>
      <c r="I611" s="109"/>
      <c r="J611" s="1"/>
      <c r="K611" s="10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09"/>
      <c r="D612" s="1"/>
      <c r="E612" s="1"/>
      <c r="F612" s="1"/>
      <c r="G612" s="1"/>
      <c r="H612" s="1"/>
      <c r="I612" s="109"/>
      <c r="J612" s="1"/>
      <c r="K612" s="10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09"/>
      <c r="D613" s="1"/>
      <c r="E613" s="1"/>
      <c r="F613" s="1"/>
      <c r="G613" s="1"/>
      <c r="H613" s="1"/>
      <c r="I613" s="109"/>
      <c r="J613" s="1"/>
      <c r="K613" s="10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09"/>
      <c r="D614" s="1"/>
      <c r="E614" s="1"/>
      <c r="F614" s="1"/>
      <c r="G614" s="1"/>
      <c r="H614" s="1"/>
      <c r="I614" s="109"/>
      <c r="J614" s="1"/>
      <c r="K614" s="10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09"/>
      <c r="D615" s="1"/>
      <c r="E615" s="1"/>
      <c r="F615" s="1"/>
      <c r="G615" s="1"/>
      <c r="H615" s="1"/>
      <c r="I615" s="109"/>
      <c r="J615" s="1"/>
      <c r="K615" s="10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09"/>
      <c r="D616" s="1"/>
      <c r="E616" s="1"/>
      <c r="F616" s="1"/>
      <c r="G616" s="1"/>
      <c r="H616" s="1"/>
      <c r="I616" s="109"/>
      <c r="J616" s="1"/>
      <c r="K616" s="10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09"/>
      <c r="D617" s="1"/>
      <c r="E617" s="1"/>
      <c r="F617" s="1"/>
      <c r="G617" s="1"/>
      <c r="H617" s="1"/>
      <c r="I617" s="109"/>
      <c r="J617" s="1"/>
      <c r="K617" s="10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09"/>
      <c r="D618" s="1"/>
      <c r="E618" s="1"/>
      <c r="F618" s="1"/>
      <c r="G618" s="1"/>
      <c r="H618" s="1"/>
      <c r="I618" s="109"/>
      <c r="J618" s="1"/>
      <c r="K618" s="10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09"/>
      <c r="D619" s="1"/>
      <c r="E619" s="1"/>
      <c r="F619" s="1"/>
      <c r="G619" s="1"/>
      <c r="H619" s="1"/>
      <c r="I619" s="109"/>
      <c r="J619" s="1"/>
      <c r="K619" s="10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09"/>
      <c r="D620" s="1"/>
      <c r="E620" s="1"/>
      <c r="F620" s="1"/>
      <c r="G620" s="1"/>
      <c r="H620" s="1"/>
      <c r="I620" s="109"/>
      <c r="J620" s="1"/>
      <c r="K620" s="10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09"/>
      <c r="D621" s="1"/>
      <c r="E621" s="1"/>
      <c r="F621" s="1"/>
      <c r="G621" s="1"/>
      <c r="H621" s="1"/>
      <c r="I621" s="109"/>
      <c r="J621" s="1"/>
      <c r="K621" s="10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09"/>
      <c r="D622" s="1"/>
      <c r="E622" s="1"/>
      <c r="F622" s="1"/>
      <c r="G622" s="1"/>
      <c r="H622" s="1"/>
      <c r="I622" s="109"/>
      <c r="J622" s="1"/>
      <c r="K622" s="10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09"/>
      <c r="D623" s="1"/>
      <c r="E623" s="1"/>
      <c r="F623" s="1"/>
      <c r="G623" s="1"/>
      <c r="H623" s="1"/>
      <c r="I623" s="109"/>
      <c r="J623" s="1"/>
      <c r="K623" s="10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09"/>
      <c r="D624" s="1"/>
      <c r="E624" s="1"/>
      <c r="F624" s="1"/>
      <c r="G624" s="1"/>
      <c r="H624" s="1"/>
      <c r="I624" s="109"/>
      <c r="J624" s="1"/>
      <c r="K624" s="10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09"/>
      <c r="D625" s="1"/>
      <c r="E625" s="1"/>
      <c r="F625" s="1"/>
      <c r="G625" s="1"/>
      <c r="H625" s="1"/>
      <c r="I625" s="109"/>
      <c r="J625" s="1"/>
      <c r="K625" s="10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09"/>
      <c r="D626" s="1"/>
      <c r="E626" s="1"/>
      <c r="F626" s="1"/>
      <c r="G626" s="1"/>
      <c r="H626" s="1"/>
      <c r="I626" s="109"/>
      <c r="J626" s="1"/>
      <c r="K626" s="10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09"/>
      <c r="D627" s="1"/>
      <c r="E627" s="1"/>
      <c r="F627" s="1"/>
      <c r="G627" s="1"/>
      <c r="H627" s="1"/>
      <c r="I627" s="109"/>
      <c r="J627" s="1"/>
      <c r="K627" s="10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09"/>
      <c r="D628" s="1"/>
      <c r="E628" s="1"/>
      <c r="F628" s="1"/>
      <c r="G628" s="1"/>
      <c r="H628" s="1"/>
      <c r="I628" s="109"/>
      <c r="J628" s="1"/>
      <c r="K628" s="10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09"/>
      <c r="D629" s="1"/>
      <c r="E629" s="1"/>
      <c r="F629" s="1"/>
      <c r="G629" s="1"/>
      <c r="H629" s="1"/>
      <c r="I629" s="109"/>
      <c r="J629" s="1"/>
      <c r="K629" s="10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09"/>
      <c r="D630" s="1"/>
      <c r="E630" s="1"/>
      <c r="F630" s="1"/>
      <c r="G630" s="1"/>
      <c r="H630" s="1"/>
      <c r="I630" s="109"/>
      <c r="J630" s="1"/>
      <c r="K630" s="10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09"/>
      <c r="D631" s="1"/>
      <c r="E631" s="1"/>
      <c r="F631" s="1"/>
      <c r="G631" s="1"/>
      <c r="H631" s="1"/>
      <c r="I631" s="109"/>
      <c r="J631" s="1"/>
      <c r="K631" s="10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09"/>
      <c r="D632" s="1"/>
      <c r="E632" s="1"/>
      <c r="F632" s="1"/>
      <c r="G632" s="1"/>
      <c r="H632" s="1"/>
      <c r="I632" s="109"/>
      <c r="J632" s="1"/>
      <c r="K632" s="10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09"/>
      <c r="D633" s="1"/>
      <c r="E633" s="1"/>
      <c r="F633" s="1"/>
      <c r="G633" s="1"/>
      <c r="H633" s="1"/>
      <c r="I633" s="109"/>
      <c r="J633" s="1"/>
      <c r="K633" s="10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09"/>
      <c r="D634" s="1"/>
      <c r="E634" s="1"/>
      <c r="F634" s="1"/>
      <c r="G634" s="1"/>
      <c r="H634" s="1"/>
      <c r="I634" s="109"/>
      <c r="J634" s="1"/>
      <c r="K634" s="10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09"/>
      <c r="D635" s="1"/>
      <c r="E635" s="1"/>
      <c r="F635" s="1"/>
      <c r="G635" s="1"/>
      <c r="H635" s="1"/>
      <c r="I635" s="109"/>
      <c r="J635" s="1"/>
      <c r="K635" s="10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09"/>
      <c r="D636" s="1"/>
      <c r="E636" s="1"/>
      <c r="F636" s="1"/>
      <c r="G636" s="1"/>
      <c r="H636" s="1"/>
      <c r="I636" s="109"/>
      <c r="J636" s="1"/>
      <c r="K636" s="10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09"/>
      <c r="D637" s="1"/>
      <c r="E637" s="1"/>
      <c r="F637" s="1"/>
      <c r="G637" s="1"/>
      <c r="H637" s="1"/>
      <c r="I637" s="109"/>
      <c r="J637" s="1"/>
      <c r="K637" s="10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09"/>
      <c r="D638" s="1"/>
      <c r="E638" s="1"/>
      <c r="F638" s="1"/>
      <c r="G638" s="1"/>
      <c r="H638" s="1"/>
      <c r="I638" s="109"/>
      <c r="J638" s="1"/>
      <c r="K638" s="10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09"/>
      <c r="D639" s="1"/>
      <c r="E639" s="1"/>
      <c r="F639" s="1"/>
      <c r="G639" s="1"/>
      <c r="H639" s="1"/>
      <c r="I639" s="109"/>
      <c r="J639" s="1"/>
      <c r="K639" s="10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09"/>
      <c r="D640" s="1"/>
      <c r="E640" s="1"/>
      <c r="F640" s="1"/>
      <c r="G640" s="1"/>
      <c r="H640" s="1"/>
      <c r="I640" s="109"/>
      <c r="J640" s="1"/>
      <c r="K640" s="10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09"/>
      <c r="D641" s="1"/>
      <c r="E641" s="1"/>
      <c r="F641" s="1"/>
      <c r="G641" s="1"/>
      <c r="H641" s="1"/>
      <c r="I641" s="109"/>
      <c r="J641" s="1"/>
      <c r="K641" s="10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09"/>
      <c r="D642" s="1"/>
      <c r="E642" s="1"/>
      <c r="F642" s="1"/>
      <c r="G642" s="1"/>
      <c r="H642" s="1"/>
      <c r="I642" s="109"/>
      <c r="J642" s="1"/>
      <c r="K642" s="10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09"/>
      <c r="D643" s="1"/>
      <c r="E643" s="1"/>
      <c r="F643" s="1"/>
      <c r="G643" s="1"/>
      <c r="H643" s="1"/>
      <c r="I643" s="109"/>
      <c r="J643" s="1"/>
      <c r="K643" s="10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09"/>
      <c r="D644" s="1"/>
      <c r="E644" s="1"/>
      <c r="F644" s="1"/>
      <c r="G644" s="1"/>
      <c r="H644" s="1"/>
      <c r="I644" s="109"/>
      <c r="J644" s="1"/>
      <c r="K644" s="10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09"/>
      <c r="D645" s="1"/>
      <c r="E645" s="1"/>
      <c r="F645" s="1"/>
      <c r="G645" s="1"/>
      <c r="H645" s="1"/>
      <c r="I645" s="109"/>
      <c r="J645" s="1"/>
      <c r="K645" s="10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09"/>
      <c r="D646" s="1"/>
      <c r="E646" s="1"/>
      <c r="F646" s="1"/>
      <c r="G646" s="1"/>
      <c r="H646" s="1"/>
      <c r="I646" s="109"/>
      <c r="J646" s="1"/>
      <c r="K646" s="10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09"/>
      <c r="D647" s="1"/>
      <c r="E647" s="1"/>
      <c r="F647" s="1"/>
      <c r="G647" s="1"/>
      <c r="H647" s="1"/>
      <c r="I647" s="109"/>
      <c r="J647" s="1"/>
      <c r="K647" s="10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09"/>
      <c r="D648" s="1"/>
      <c r="E648" s="1"/>
      <c r="F648" s="1"/>
      <c r="G648" s="1"/>
      <c r="H648" s="1"/>
      <c r="I648" s="109"/>
      <c r="J648" s="1"/>
      <c r="K648" s="10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09"/>
      <c r="D649" s="1"/>
      <c r="E649" s="1"/>
      <c r="F649" s="1"/>
      <c r="G649" s="1"/>
      <c r="H649" s="1"/>
      <c r="I649" s="109"/>
      <c r="J649" s="1"/>
      <c r="K649" s="10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09"/>
      <c r="D650" s="1"/>
      <c r="E650" s="1"/>
      <c r="F650" s="1"/>
      <c r="G650" s="1"/>
      <c r="H650" s="1"/>
      <c r="I650" s="109"/>
      <c r="J650" s="1"/>
      <c r="K650" s="10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09"/>
      <c r="D651" s="1"/>
      <c r="E651" s="1"/>
      <c r="F651" s="1"/>
      <c r="G651" s="1"/>
      <c r="H651" s="1"/>
      <c r="I651" s="109"/>
      <c r="J651" s="1"/>
      <c r="K651" s="10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09"/>
      <c r="D652" s="1"/>
      <c r="E652" s="1"/>
      <c r="F652" s="1"/>
      <c r="G652" s="1"/>
      <c r="H652" s="1"/>
      <c r="I652" s="109"/>
      <c r="J652" s="1"/>
      <c r="K652" s="10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09"/>
      <c r="D653" s="1"/>
      <c r="E653" s="1"/>
      <c r="F653" s="1"/>
      <c r="G653" s="1"/>
      <c r="H653" s="1"/>
      <c r="I653" s="109"/>
      <c r="J653" s="1"/>
      <c r="K653" s="10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09"/>
      <c r="D654" s="1"/>
      <c r="E654" s="1"/>
      <c r="F654" s="1"/>
      <c r="G654" s="1"/>
      <c r="H654" s="1"/>
      <c r="I654" s="109"/>
      <c r="J654" s="1"/>
      <c r="K654" s="10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09"/>
      <c r="D655" s="1"/>
      <c r="E655" s="1"/>
      <c r="F655" s="1"/>
      <c r="G655" s="1"/>
      <c r="H655" s="1"/>
      <c r="I655" s="109"/>
      <c r="J655" s="1"/>
      <c r="K655" s="10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09"/>
      <c r="D656" s="1"/>
      <c r="E656" s="1"/>
      <c r="F656" s="1"/>
      <c r="G656" s="1"/>
      <c r="H656" s="1"/>
      <c r="I656" s="109"/>
      <c r="J656" s="1"/>
      <c r="K656" s="10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09"/>
      <c r="D657" s="1"/>
      <c r="E657" s="1"/>
      <c r="F657" s="1"/>
      <c r="G657" s="1"/>
      <c r="H657" s="1"/>
      <c r="I657" s="109"/>
      <c r="J657" s="1"/>
      <c r="K657" s="10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09"/>
      <c r="D658" s="1"/>
      <c r="E658" s="1"/>
      <c r="F658" s="1"/>
      <c r="G658" s="1"/>
      <c r="H658" s="1"/>
      <c r="I658" s="109"/>
      <c r="J658" s="1"/>
      <c r="K658" s="10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09"/>
      <c r="D659" s="1"/>
      <c r="E659" s="1"/>
      <c r="F659" s="1"/>
      <c r="G659" s="1"/>
      <c r="H659" s="1"/>
      <c r="I659" s="109"/>
      <c r="J659" s="1"/>
      <c r="K659" s="10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09"/>
      <c r="D660" s="1"/>
      <c r="E660" s="1"/>
      <c r="F660" s="1"/>
      <c r="G660" s="1"/>
      <c r="H660" s="1"/>
      <c r="I660" s="109"/>
      <c r="J660" s="1"/>
      <c r="K660" s="10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09"/>
      <c r="D661" s="1"/>
      <c r="E661" s="1"/>
      <c r="F661" s="1"/>
      <c r="G661" s="1"/>
      <c r="H661" s="1"/>
      <c r="I661" s="109"/>
      <c r="J661" s="1"/>
      <c r="K661" s="10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09"/>
      <c r="D662" s="1"/>
      <c r="E662" s="1"/>
      <c r="F662" s="1"/>
      <c r="G662" s="1"/>
      <c r="H662" s="1"/>
      <c r="I662" s="109"/>
      <c r="J662" s="1"/>
      <c r="K662" s="10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09"/>
      <c r="D663" s="1"/>
      <c r="E663" s="1"/>
      <c r="F663" s="1"/>
      <c r="G663" s="1"/>
      <c r="H663" s="1"/>
      <c r="I663" s="109"/>
      <c r="J663" s="1"/>
      <c r="K663" s="10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09"/>
      <c r="D664" s="1"/>
      <c r="E664" s="1"/>
      <c r="F664" s="1"/>
      <c r="G664" s="1"/>
      <c r="H664" s="1"/>
      <c r="I664" s="109"/>
      <c r="J664" s="1"/>
      <c r="K664" s="10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09"/>
      <c r="D665" s="1"/>
      <c r="E665" s="1"/>
      <c r="F665" s="1"/>
      <c r="G665" s="1"/>
      <c r="H665" s="1"/>
      <c r="I665" s="109"/>
      <c r="J665" s="1"/>
      <c r="K665" s="10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09"/>
      <c r="D666" s="1"/>
      <c r="E666" s="1"/>
      <c r="F666" s="1"/>
      <c r="G666" s="1"/>
      <c r="H666" s="1"/>
      <c r="I666" s="109"/>
      <c r="J666" s="1"/>
      <c r="K666" s="10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09"/>
      <c r="D667" s="1"/>
      <c r="E667" s="1"/>
      <c r="F667" s="1"/>
      <c r="G667" s="1"/>
      <c r="H667" s="1"/>
      <c r="I667" s="109"/>
      <c r="J667" s="1"/>
      <c r="K667" s="10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09"/>
      <c r="D668" s="1"/>
      <c r="E668" s="1"/>
      <c r="F668" s="1"/>
      <c r="G668" s="1"/>
      <c r="H668" s="1"/>
      <c r="I668" s="109"/>
      <c r="J668" s="1"/>
      <c r="K668" s="10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09"/>
      <c r="D669" s="1"/>
      <c r="E669" s="1"/>
      <c r="F669" s="1"/>
      <c r="G669" s="1"/>
      <c r="H669" s="1"/>
      <c r="I669" s="109"/>
      <c r="J669" s="1"/>
      <c r="K669" s="10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09"/>
      <c r="D670" s="1"/>
      <c r="E670" s="1"/>
      <c r="F670" s="1"/>
      <c r="G670" s="1"/>
      <c r="H670" s="1"/>
      <c r="I670" s="109"/>
      <c r="J670" s="1"/>
      <c r="K670" s="10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09"/>
      <c r="D671" s="1"/>
      <c r="E671" s="1"/>
      <c r="F671" s="1"/>
      <c r="G671" s="1"/>
      <c r="H671" s="1"/>
      <c r="I671" s="109"/>
      <c r="J671" s="1"/>
      <c r="K671" s="10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09"/>
      <c r="D672" s="1"/>
      <c r="E672" s="1"/>
      <c r="F672" s="1"/>
      <c r="G672" s="1"/>
      <c r="H672" s="1"/>
      <c r="I672" s="109"/>
      <c r="J672" s="1"/>
      <c r="K672" s="10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09"/>
      <c r="D673" s="1"/>
      <c r="E673" s="1"/>
      <c r="F673" s="1"/>
      <c r="G673" s="1"/>
      <c r="H673" s="1"/>
      <c r="I673" s="109"/>
      <c r="J673" s="1"/>
      <c r="K673" s="10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09"/>
      <c r="D674" s="1"/>
      <c r="E674" s="1"/>
      <c r="F674" s="1"/>
      <c r="G674" s="1"/>
      <c r="H674" s="1"/>
      <c r="I674" s="109"/>
      <c r="J674" s="1"/>
      <c r="K674" s="10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09"/>
      <c r="D675" s="1"/>
      <c r="E675" s="1"/>
      <c r="F675" s="1"/>
      <c r="G675" s="1"/>
      <c r="H675" s="1"/>
      <c r="I675" s="109"/>
      <c r="J675" s="1"/>
      <c r="K675" s="10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09"/>
      <c r="D676" s="1"/>
      <c r="E676" s="1"/>
      <c r="F676" s="1"/>
      <c r="G676" s="1"/>
      <c r="H676" s="1"/>
      <c r="I676" s="109"/>
      <c r="J676" s="1"/>
      <c r="K676" s="10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09"/>
      <c r="D677" s="1"/>
      <c r="E677" s="1"/>
      <c r="F677" s="1"/>
      <c r="G677" s="1"/>
      <c r="H677" s="1"/>
      <c r="I677" s="109"/>
      <c r="J677" s="1"/>
      <c r="K677" s="10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09"/>
      <c r="D678" s="1"/>
      <c r="E678" s="1"/>
      <c r="F678" s="1"/>
      <c r="G678" s="1"/>
      <c r="H678" s="1"/>
      <c r="I678" s="109"/>
      <c r="J678" s="1"/>
      <c r="K678" s="10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09"/>
      <c r="D679" s="1"/>
      <c r="E679" s="1"/>
      <c r="F679" s="1"/>
      <c r="G679" s="1"/>
      <c r="H679" s="1"/>
      <c r="I679" s="109"/>
      <c r="J679" s="1"/>
      <c r="K679" s="10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09"/>
      <c r="D680" s="1"/>
      <c r="E680" s="1"/>
      <c r="F680" s="1"/>
      <c r="G680" s="1"/>
      <c r="H680" s="1"/>
      <c r="I680" s="109"/>
      <c r="J680" s="1"/>
      <c r="K680" s="10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09"/>
      <c r="D681" s="1"/>
      <c r="E681" s="1"/>
      <c r="F681" s="1"/>
      <c r="G681" s="1"/>
      <c r="H681" s="1"/>
      <c r="I681" s="109"/>
      <c r="J681" s="1"/>
      <c r="K681" s="10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09"/>
      <c r="D682" s="1"/>
      <c r="E682" s="1"/>
      <c r="F682" s="1"/>
      <c r="G682" s="1"/>
      <c r="H682" s="1"/>
      <c r="I682" s="109"/>
      <c r="J682" s="1"/>
      <c r="K682" s="10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09"/>
      <c r="D683" s="1"/>
      <c r="E683" s="1"/>
      <c r="F683" s="1"/>
      <c r="G683" s="1"/>
      <c r="H683" s="1"/>
      <c r="I683" s="109"/>
      <c r="J683" s="1"/>
      <c r="K683" s="10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09"/>
      <c r="D684" s="1"/>
      <c r="E684" s="1"/>
      <c r="F684" s="1"/>
      <c r="G684" s="1"/>
      <c r="H684" s="1"/>
      <c r="I684" s="109"/>
      <c r="J684" s="1"/>
      <c r="K684" s="10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09"/>
      <c r="D685" s="1"/>
      <c r="E685" s="1"/>
      <c r="F685" s="1"/>
      <c r="G685" s="1"/>
      <c r="H685" s="1"/>
      <c r="I685" s="109"/>
      <c r="J685" s="1"/>
      <c r="K685" s="10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09"/>
      <c r="D686" s="1"/>
      <c r="E686" s="1"/>
      <c r="F686" s="1"/>
      <c r="G686" s="1"/>
      <c r="H686" s="1"/>
      <c r="I686" s="109"/>
      <c r="J686" s="1"/>
      <c r="K686" s="10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09"/>
      <c r="D687" s="1"/>
      <c r="E687" s="1"/>
      <c r="F687" s="1"/>
      <c r="G687" s="1"/>
      <c r="H687" s="1"/>
      <c r="I687" s="109"/>
      <c r="J687" s="1"/>
      <c r="K687" s="10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09"/>
      <c r="D688" s="1"/>
      <c r="E688" s="1"/>
      <c r="F688" s="1"/>
      <c r="G688" s="1"/>
      <c r="H688" s="1"/>
      <c r="I688" s="109"/>
      <c r="J688" s="1"/>
      <c r="K688" s="10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09"/>
      <c r="D689" s="1"/>
      <c r="E689" s="1"/>
      <c r="F689" s="1"/>
      <c r="G689" s="1"/>
      <c r="H689" s="1"/>
      <c r="I689" s="109"/>
      <c r="J689" s="1"/>
      <c r="K689" s="10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09"/>
      <c r="D690" s="1"/>
      <c r="E690" s="1"/>
      <c r="F690" s="1"/>
      <c r="G690" s="1"/>
      <c r="H690" s="1"/>
      <c r="I690" s="109"/>
      <c r="J690" s="1"/>
      <c r="K690" s="10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09"/>
      <c r="D691" s="1"/>
      <c r="E691" s="1"/>
      <c r="F691" s="1"/>
      <c r="G691" s="1"/>
      <c r="H691" s="1"/>
      <c r="I691" s="109"/>
      <c r="J691" s="1"/>
      <c r="K691" s="10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09"/>
      <c r="D692" s="1"/>
      <c r="E692" s="1"/>
      <c r="F692" s="1"/>
      <c r="G692" s="1"/>
      <c r="H692" s="1"/>
      <c r="I692" s="109"/>
      <c r="J692" s="1"/>
      <c r="K692" s="10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09"/>
      <c r="D693" s="1"/>
      <c r="E693" s="1"/>
      <c r="F693" s="1"/>
      <c r="G693" s="1"/>
      <c r="H693" s="1"/>
      <c r="I693" s="109"/>
      <c r="J693" s="1"/>
      <c r="K693" s="10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09"/>
      <c r="D694" s="1"/>
      <c r="E694" s="1"/>
      <c r="F694" s="1"/>
      <c r="G694" s="1"/>
      <c r="H694" s="1"/>
      <c r="I694" s="109"/>
      <c r="J694" s="1"/>
      <c r="K694" s="10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09"/>
      <c r="D695" s="1"/>
      <c r="E695" s="1"/>
      <c r="F695" s="1"/>
      <c r="G695" s="1"/>
      <c r="H695" s="1"/>
      <c r="I695" s="109"/>
      <c r="J695" s="1"/>
      <c r="K695" s="10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09"/>
      <c r="D696" s="1"/>
      <c r="E696" s="1"/>
      <c r="F696" s="1"/>
      <c r="G696" s="1"/>
      <c r="H696" s="1"/>
      <c r="I696" s="109"/>
      <c r="J696" s="1"/>
      <c r="K696" s="10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09"/>
      <c r="D697" s="1"/>
      <c r="E697" s="1"/>
      <c r="F697" s="1"/>
      <c r="G697" s="1"/>
      <c r="H697" s="1"/>
      <c r="I697" s="109"/>
      <c r="J697" s="1"/>
      <c r="K697" s="10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09"/>
      <c r="D698" s="1"/>
      <c r="E698" s="1"/>
      <c r="F698" s="1"/>
      <c r="G698" s="1"/>
      <c r="H698" s="1"/>
      <c r="I698" s="109"/>
      <c r="J698" s="1"/>
      <c r="K698" s="10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09"/>
      <c r="D699" s="1"/>
      <c r="E699" s="1"/>
      <c r="F699" s="1"/>
      <c r="G699" s="1"/>
      <c r="H699" s="1"/>
      <c r="I699" s="109"/>
      <c r="J699" s="1"/>
      <c r="K699" s="10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09"/>
      <c r="D700" s="1"/>
      <c r="E700" s="1"/>
      <c r="F700" s="1"/>
      <c r="G700" s="1"/>
      <c r="H700" s="1"/>
      <c r="I700" s="109"/>
      <c r="J700" s="1"/>
      <c r="K700" s="10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09"/>
      <c r="D701" s="1"/>
      <c r="E701" s="1"/>
      <c r="F701" s="1"/>
      <c r="G701" s="1"/>
      <c r="H701" s="1"/>
      <c r="I701" s="109"/>
      <c r="J701" s="1"/>
      <c r="K701" s="10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09"/>
      <c r="D702" s="1"/>
      <c r="E702" s="1"/>
      <c r="F702" s="1"/>
      <c r="G702" s="1"/>
      <c r="H702" s="1"/>
      <c r="I702" s="109"/>
      <c r="J702" s="1"/>
      <c r="K702" s="10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09"/>
      <c r="D703" s="1"/>
      <c r="E703" s="1"/>
      <c r="F703" s="1"/>
      <c r="G703" s="1"/>
      <c r="H703" s="1"/>
      <c r="I703" s="109"/>
      <c r="J703" s="1"/>
      <c r="K703" s="10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09"/>
      <c r="D704" s="1"/>
      <c r="E704" s="1"/>
      <c r="F704" s="1"/>
      <c r="G704" s="1"/>
      <c r="H704" s="1"/>
      <c r="I704" s="109"/>
      <c r="J704" s="1"/>
      <c r="K704" s="10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09"/>
      <c r="D705" s="1"/>
      <c r="E705" s="1"/>
      <c r="F705" s="1"/>
      <c r="G705" s="1"/>
      <c r="H705" s="1"/>
      <c r="I705" s="109"/>
      <c r="J705" s="1"/>
      <c r="K705" s="10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09"/>
      <c r="D706" s="1"/>
      <c r="E706" s="1"/>
      <c r="F706" s="1"/>
      <c r="G706" s="1"/>
      <c r="H706" s="1"/>
      <c r="I706" s="109"/>
      <c r="J706" s="1"/>
      <c r="K706" s="10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09"/>
      <c r="D707" s="1"/>
      <c r="E707" s="1"/>
      <c r="F707" s="1"/>
      <c r="G707" s="1"/>
      <c r="H707" s="1"/>
      <c r="I707" s="109"/>
      <c r="J707" s="1"/>
      <c r="K707" s="10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09"/>
      <c r="D708" s="1"/>
      <c r="E708" s="1"/>
      <c r="F708" s="1"/>
      <c r="G708" s="1"/>
      <c r="H708" s="1"/>
      <c r="I708" s="109"/>
      <c r="J708" s="1"/>
      <c r="K708" s="10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09"/>
      <c r="D709" s="1"/>
      <c r="E709" s="1"/>
      <c r="F709" s="1"/>
      <c r="G709" s="1"/>
      <c r="H709" s="1"/>
      <c r="I709" s="109"/>
      <c r="J709" s="1"/>
      <c r="K709" s="10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09"/>
      <c r="D710" s="1"/>
      <c r="E710" s="1"/>
      <c r="F710" s="1"/>
      <c r="G710" s="1"/>
      <c r="H710" s="1"/>
      <c r="I710" s="109"/>
      <c r="J710" s="1"/>
      <c r="K710" s="10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09"/>
      <c r="D711" s="1"/>
      <c r="E711" s="1"/>
      <c r="F711" s="1"/>
      <c r="G711" s="1"/>
      <c r="H711" s="1"/>
      <c r="I711" s="109"/>
      <c r="J711" s="1"/>
      <c r="K711" s="10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09"/>
      <c r="D712" s="1"/>
      <c r="E712" s="1"/>
      <c r="F712" s="1"/>
      <c r="G712" s="1"/>
      <c r="H712" s="1"/>
      <c r="I712" s="109"/>
      <c r="J712" s="1"/>
      <c r="K712" s="10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09"/>
      <c r="D713" s="1"/>
      <c r="E713" s="1"/>
      <c r="F713" s="1"/>
      <c r="G713" s="1"/>
      <c r="H713" s="1"/>
      <c r="I713" s="109"/>
      <c r="J713" s="1"/>
      <c r="K713" s="10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09"/>
      <c r="D714" s="1"/>
      <c r="E714" s="1"/>
      <c r="F714" s="1"/>
      <c r="G714" s="1"/>
      <c r="H714" s="1"/>
      <c r="I714" s="109"/>
      <c r="J714" s="1"/>
      <c r="K714" s="10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09"/>
      <c r="D715" s="1"/>
      <c r="E715" s="1"/>
      <c r="F715" s="1"/>
      <c r="G715" s="1"/>
      <c r="H715" s="1"/>
      <c r="I715" s="109"/>
      <c r="J715" s="1"/>
      <c r="K715" s="10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09"/>
      <c r="D716" s="1"/>
      <c r="E716" s="1"/>
      <c r="F716" s="1"/>
      <c r="G716" s="1"/>
      <c r="H716" s="1"/>
      <c r="I716" s="109"/>
      <c r="J716" s="1"/>
      <c r="K716" s="10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09"/>
      <c r="D717" s="1"/>
      <c r="E717" s="1"/>
      <c r="F717" s="1"/>
      <c r="G717" s="1"/>
      <c r="H717" s="1"/>
      <c r="I717" s="109"/>
      <c r="J717" s="1"/>
      <c r="K717" s="10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09"/>
      <c r="D718" s="1"/>
      <c r="E718" s="1"/>
      <c r="F718" s="1"/>
      <c r="G718" s="1"/>
      <c r="H718" s="1"/>
      <c r="I718" s="109"/>
      <c r="J718" s="1"/>
      <c r="K718" s="10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09"/>
      <c r="D719" s="1"/>
      <c r="E719" s="1"/>
      <c r="F719" s="1"/>
      <c r="G719" s="1"/>
      <c r="H719" s="1"/>
      <c r="I719" s="109"/>
      <c r="J719" s="1"/>
      <c r="K719" s="10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09"/>
      <c r="D720" s="1"/>
      <c r="E720" s="1"/>
      <c r="F720" s="1"/>
      <c r="G720" s="1"/>
      <c r="H720" s="1"/>
      <c r="I720" s="109"/>
      <c r="J720" s="1"/>
      <c r="K720" s="10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09"/>
      <c r="D721" s="1"/>
      <c r="E721" s="1"/>
      <c r="F721" s="1"/>
      <c r="G721" s="1"/>
      <c r="H721" s="1"/>
      <c r="I721" s="109"/>
      <c r="J721" s="1"/>
      <c r="K721" s="10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09"/>
      <c r="D722" s="1"/>
      <c r="E722" s="1"/>
      <c r="F722" s="1"/>
      <c r="G722" s="1"/>
      <c r="H722" s="1"/>
      <c r="I722" s="109"/>
      <c r="J722" s="1"/>
      <c r="K722" s="10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09"/>
      <c r="D723" s="1"/>
      <c r="E723" s="1"/>
      <c r="F723" s="1"/>
      <c r="G723" s="1"/>
      <c r="H723" s="1"/>
      <c r="I723" s="109"/>
      <c r="J723" s="1"/>
      <c r="K723" s="10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09"/>
      <c r="D724" s="1"/>
      <c r="E724" s="1"/>
      <c r="F724" s="1"/>
      <c r="G724" s="1"/>
      <c r="H724" s="1"/>
      <c r="I724" s="109"/>
      <c r="J724" s="1"/>
      <c r="K724" s="10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09"/>
      <c r="D725" s="1"/>
      <c r="E725" s="1"/>
      <c r="F725" s="1"/>
      <c r="G725" s="1"/>
      <c r="H725" s="1"/>
      <c r="I725" s="109"/>
      <c r="J725" s="1"/>
      <c r="K725" s="10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09"/>
      <c r="D726" s="1"/>
      <c r="E726" s="1"/>
      <c r="F726" s="1"/>
      <c r="G726" s="1"/>
      <c r="H726" s="1"/>
      <c r="I726" s="109"/>
      <c r="J726" s="1"/>
      <c r="K726" s="10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09"/>
      <c r="D727" s="1"/>
      <c r="E727" s="1"/>
      <c r="F727" s="1"/>
      <c r="G727" s="1"/>
      <c r="H727" s="1"/>
      <c r="I727" s="109"/>
      <c r="J727" s="1"/>
      <c r="K727" s="10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09"/>
      <c r="D728" s="1"/>
      <c r="E728" s="1"/>
      <c r="F728" s="1"/>
      <c r="G728" s="1"/>
      <c r="H728" s="1"/>
      <c r="I728" s="109"/>
      <c r="J728" s="1"/>
      <c r="K728" s="10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09"/>
      <c r="D729" s="1"/>
      <c r="E729" s="1"/>
      <c r="F729" s="1"/>
      <c r="G729" s="1"/>
      <c r="H729" s="1"/>
      <c r="I729" s="109"/>
      <c r="J729" s="1"/>
      <c r="K729" s="10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09"/>
      <c r="D730" s="1"/>
      <c r="E730" s="1"/>
      <c r="F730" s="1"/>
      <c r="G730" s="1"/>
      <c r="H730" s="1"/>
      <c r="I730" s="109"/>
      <c r="J730" s="1"/>
      <c r="K730" s="10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09"/>
      <c r="D731" s="1"/>
      <c r="E731" s="1"/>
      <c r="F731" s="1"/>
      <c r="G731" s="1"/>
      <c r="H731" s="1"/>
      <c r="I731" s="109"/>
      <c r="J731" s="1"/>
      <c r="K731" s="10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09"/>
      <c r="D732" s="1"/>
      <c r="E732" s="1"/>
      <c r="F732" s="1"/>
      <c r="G732" s="1"/>
      <c r="H732" s="1"/>
      <c r="I732" s="109"/>
      <c r="J732" s="1"/>
      <c r="K732" s="10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09"/>
      <c r="D733" s="1"/>
      <c r="E733" s="1"/>
      <c r="F733" s="1"/>
      <c r="G733" s="1"/>
      <c r="H733" s="1"/>
      <c r="I733" s="109"/>
      <c r="J733" s="1"/>
      <c r="K733" s="10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09"/>
      <c r="D734" s="1"/>
      <c r="E734" s="1"/>
      <c r="F734" s="1"/>
      <c r="G734" s="1"/>
      <c r="H734" s="1"/>
      <c r="I734" s="109"/>
      <c r="J734" s="1"/>
      <c r="K734" s="10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09"/>
      <c r="D735" s="1"/>
      <c r="E735" s="1"/>
      <c r="F735" s="1"/>
      <c r="G735" s="1"/>
      <c r="H735" s="1"/>
      <c r="I735" s="109"/>
      <c r="J735" s="1"/>
      <c r="K735" s="10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09"/>
      <c r="D736" s="1"/>
      <c r="E736" s="1"/>
      <c r="F736" s="1"/>
      <c r="G736" s="1"/>
      <c r="H736" s="1"/>
      <c r="I736" s="109"/>
      <c r="J736" s="1"/>
      <c r="K736" s="10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09"/>
      <c r="D737" s="1"/>
      <c r="E737" s="1"/>
      <c r="F737" s="1"/>
      <c r="G737" s="1"/>
      <c r="H737" s="1"/>
      <c r="I737" s="109"/>
      <c r="J737" s="1"/>
      <c r="K737" s="10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09"/>
      <c r="D738" s="1"/>
      <c r="E738" s="1"/>
      <c r="F738" s="1"/>
      <c r="G738" s="1"/>
      <c r="H738" s="1"/>
      <c r="I738" s="109"/>
      <c r="J738" s="1"/>
      <c r="K738" s="10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09"/>
      <c r="D739" s="1"/>
      <c r="E739" s="1"/>
      <c r="F739" s="1"/>
      <c r="G739" s="1"/>
      <c r="H739" s="1"/>
      <c r="I739" s="109"/>
      <c r="J739" s="1"/>
      <c r="K739" s="10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09"/>
      <c r="D740" s="1"/>
      <c r="E740" s="1"/>
      <c r="F740" s="1"/>
      <c r="G740" s="1"/>
      <c r="H740" s="1"/>
      <c r="I740" s="109"/>
      <c r="J740" s="1"/>
      <c r="K740" s="10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09"/>
      <c r="D741" s="1"/>
      <c r="E741" s="1"/>
      <c r="F741" s="1"/>
      <c r="G741" s="1"/>
      <c r="H741" s="1"/>
      <c r="I741" s="109"/>
      <c r="J741" s="1"/>
      <c r="K741" s="10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09"/>
      <c r="D742" s="1"/>
      <c r="E742" s="1"/>
      <c r="F742" s="1"/>
      <c r="G742" s="1"/>
      <c r="H742" s="1"/>
      <c r="I742" s="109"/>
      <c r="J742" s="1"/>
      <c r="K742" s="10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09"/>
      <c r="D743" s="1"/>
      <c r="E743" s="1"/>
      <c r="F743" s="1"/>
      <c r="G743" s="1"/>
      <c r="H743" s="1"/>
      <c r="I743" s="109"/>
      <c r="J743" s="1"/>
      <c r="K743" s="10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09"/>
      <c r="D744" s="1"/>
      <c r="E744" s="1"/>
      <c r="F744" s="1"/>
      <c r="G744" s="1"/>
      <c r="H744" s="1"/>
      <c r="I744" s="109"/>
      <c r="J744" s="1"/>
      <c r="K744" s="10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09"/>
      <c r="D745" s="1"/>
      <c r="E745" s="1"/>
      <c r="F745" s="1"/>
      <c r="G745" s="1"/>
      <c r="H745" s="1"/>
      <c r="I745" s="109"/>
      <c r="J745" s="1"/>
      <c r="K745" s="10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09"/>
      <c r="D746" s="1"/>
      <c r="E746" s="1"/>
      <c r="F746" s="1"/>
      <c r="G746" s="1"/>
      <c r="H746" s="1"/>
      <c r="I746" s="109"/>
      <c r="J746" s="1"/>
      <c r="K746" s="10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09"/>
      <c r="D747" s="1"/>
      <c r="E747" s="1"/>
      <c r="F747" s="1"/>
      <c r="G747" s="1"/>
      <c r="H747" s="1"/>
      <c r="I747" s="109"/>
      <c r="J747" s="1"/>
      <c r="K747" s="10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09"/>
      <c r="D748" s="1"/>
      <c r="E748" s="1"/>
      <c r="F748" s="1"/>
      <c r="G748" s="1"/>
      <c r="H748" s="1"/>
      <c r="I748" s="109"/>
      <c r="J748" s="1"/>
      <c r="K748" s="10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09"/>
      <c r="D749" s="1"/>
      <c r="E749" s="1"/>
      <c r="F749" s="1"/>
      <c r="G749" s="1"/>
      <c r="H749" s="1"/>
      <c r="I749" s="109"/>
      <c r="J749" s="1"/>
      <c r="K749" s="10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09"/>
      <c r="D750" s="1"/>
      <c r="E750" s="1"/>
      <c r="F750" s="1"/>
      <c r="G750" s="1"/>
      <c r="H750" s="1"/>
      <c r="I750" s="109"/>
      <c r="J750" s="1"/>
      <c r="K750" s="10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09"/>
      <c r="D751" s="1"/>
      <c r="E751" s="1"/>
      <c r="F751" s="1"/>
      <c r="G751" s="1"/>
      <c r="H751" s="1"/>
      <c r="I751" s="109"/>
      <c r="J751" s="1"/>
      <c r="K751" s="10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09"/>
      <c r="D752" s="1"/>
      <c r="E752" s="1"/>
      <c r="F752" s="1"/>
      <c r="G752" s="1"/>
      <c r="H752" s="1"/>
      <c r="I752" s="109"/>
      <c r="J752" s="1"/>
      <c r="K752" s="10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09"/>
      <c r="D753" s="1"/>
      <c r="E753" s="1"/>
      <c r="F753" s="1"/>
      <c r="G753" s="1"/>
      <c r="H753" s="1"/>
      <c r="I753" s="109"/>
      <c r="J753" s="1"/>
      <c r="K753" s="10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09"/>
      <c r="D754" s="1"/>
      <c r="E754" s="1"/>
      <c r="F754" s="1"/>
      <c r="G754" s="1"/>
      <c r="H754" s="1"/>
      <c r="I754" s="109"/>
      <c r="J754" s="1"/>
      <c r="K754" s="10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09"/>
      <c r="D755" s="1"/>
      <c r="E755" s="1"/>
      <c r="F755" s="1"/>
      <c r="G755" s="1"/>
      <c r="H755" s="1"/>
      <c r="I755" s="109"/>
      <c r="J755" s="1"/>
      <c r="K755" s="10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09"/>
      <c r="D756" s="1"/>
      <c r="E756" s="1"/>
      <c r="F756" s="1"/>
      <c r="G756" s="1"/>
      <c r="H756" s="1"/>
      <c r="I756" s="109"/>
      <c r="J756" s="1"/>
      <c r="K756" s="10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09"/>
      <c r="D757" s="1"/>
      <c r="E757" s="1"/>
      <c r="F757" s="1"/>
      <c r="G757" s="1"/>
      <c r="H757" s="1"/>
      <c r="I757" s="109"/>
      <c r="J757" s="1"/>
      <c r="K757" s="10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09"/>
      <c r="D758" s="1"/>
      <c r="E758" s="1"/>
      <c r="F758" s="1"/>
      <c r="G758" s="1"/>
      <c r="H758" s="1"/>
      <c r="I758" s="109"/>
      <c r="J758" s="1"/>
      <c r="K758" s="10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09"/>
      <c r="D759" s="1"/>
      <c r="E759" s="1"/>
      <c r="F759" s="1"/>
      <c r="G759" s="1"/>
      <c r="H759" s="1"/>
      <c r="I759" s="109"/>
      <c r="J759" s="1"/>
      <c r="K759" s="10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09"/>
      <c r="D760" s="1"/>
      <c r="E760" s="1"/>
      <c r="F760" s="1"/>
      <c r="G760" s="1"/>
      <c r="H760" s="1"/>
      <c r="I760" s="109"/>
      <c r="J760" s="1"/>
      <c r="K760" s="10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09"/>
      <c r="D761" s="1"/>
      <c r="E761" s="1"/>
      <c r="F761" s="1"/>
      <c r="G761" s="1"/>
      <c r="H761" s="1"/>
      <c r="I761" s="109"/>
      <c r="J761" s="1"/>
      <c r="K761" s="10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09"/>
      <c r="D762" s="1"/>
      <c r="E762" s="1"/>
      <c r="F762" s="1"/>
      <c r="G762" s="1"/>
      <c r="H762" s="1"/>
      <c r="I762" s="109"/>
      <c r="J762" s="1"/>
      <c r="K762" s="10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09"/>
      <c r="D763" s="1"/>
      <c r="E763" s="1"/>
      <c r="F763" s="1"/>
      <c r="G763" s="1"/>
      <c r="H763" s="1"/>
      <c r="I763" s="109"/>
      <c r="J763" s="1"/>
      <c r="K763" s="10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09"/>
      <c r="D764" s="1"/>
      <c r="E764" s="1"/>
      <c r="F764" s="1"/>
      <c r="G764" s="1"/>
      <c r="H764" s="1"/>
      <c r="I764" s="109"/>
      <c r="J764" s="1"/>
      <c r="K764" s="10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09"/>
      <c r="D765" s="1"/>
      <c r="E765" s="1"/>
      <c r="F765" s="1"/>
      <c r="G765" s="1"/>
      <c r="H765" s="1"/>
      <c r="I765" s="109"/>
      <c r="J765" s="1"/>
      <c r="K765" s="10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09"/>
      <c r="D766" s="1"/>
      <c r="E766" s="1"/>
      <c r="F766" s="1"/>
      <c r="G766" s="1"/>
      <c r="H766" s="1"/>
      <c r="I766" s="109"/>
      <c r="J766" s="1"/>
      <c r="K766" s="10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09"/>
      <c r="D767" s="1"/>
      <c r="E767" s="1"/>
      <c r="F767" s="1"/>
      <c r="G767" s="1"/>
      <c r="H767" s="1"/>
      <c r="I767" s="109"/>
      <c r="J767" s="1"/>
      <c r="K767" s="10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09"/>
      <c r="D768" s="1"/>
      <c r="E768" s="1"/>
      <c r="F768" s="1"/>
      <c r="G768" s="1"/>
      <c r="H768" s="1"/>
      <c r="I768" s="109"/>
      <c r="J768" s="1"/>
      <c r="K768" s="10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09"/>
      <c r="D769" s="1"/>
      <c r="E769" s="1"/>
      <c r="F769" s="1"/>
      <c r="G769" s="1"/>
      <c r="H769" s="1"/>
      <c r="I769" s="109"/>
      <c r="J769" s="1"/>
      <c r="K769" s="10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09"/>
      <c r="D770" s="1"/>
      <c r="E770" s="1"/>
      <c r="F770" s="1"/>
      <c r="G770" s="1"/>
      <c r="H770" s="1"/>
      <c r="I770" s="109"/>
      <c r="J770" s="1"/>
      <c r="K770" s="10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09"/>
      <c r="D771" s="1"/>
      <c r="E771" s="1"/>
      <c r="F771" s="1"/>
      <c r="G771" s="1"/>
      <c r="H771" s="1"/>
      <c r="I771" s="109"/>
      <c r="J771" s="1"/>
      <c r="K771" s="10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09"/>
      <c r="D772" s="1"/>
      <c r="E772" s="1"/>
      <c r="F772" s="1"/>
      <c r="G772" s="1"/>
      <c r="H772" s="1"/>
      <c r="I772" s="109"/>
      <c r="J772" s="1"/>
      <c r="K772" s="10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09"/>
      <c r="D773" s="1"/>
      <c r="E773" s="1"/>
      <c r="F773" s="1"/>
      <c r="G773" s="1"/>
      <c r="H773" s="1"/>
      <c r="I773" s="109"/>
      <c r="J773" s="1"/>
      <c r="K773" s="10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09"/>
      <c r="D774" s="1"/>
      <c r="E774" s="1"/>
      <c r="F774" s="1"/>
      <c r="G774" s="1"/>
      <c r="H774" s="1"/>
      <c r="I774" s="109"/>
      <c r="J774" s="1"/>
      <c r="K774" s="10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09"/>
      <c r="D775" s="1"/>
      <c r="E775" s="1"/>
      <c r="F775" s="1"/>
      <c r="G775" s="1"/>
      <c r="H775" s="1"/>
      <c r="I775" s="109"/>
      <c r="J775" s="1"/>
      <c r="K775" s="10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09"/>
      <c r="D776" s="1"/>
      <c r="E776" s="1"/>
      <c r="F776" s="1"/>
      <c r="G776" s="1"/>
      <c r="H776" s="1"/>
      <c r="I776" s="109"/>
      <c r="J776" s="1"/>
      <c r="K776" s="10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09"/>
      <c r="D777" s="1"/>
      <c r="E777" s="1"/>
      <c r="F777" s="1"/>
      <c r="G777" s="1"/>
      <c r="H777" s="1"/>
      <c r="I777" s="109"/>
      <c r="J777" s="1"/>
      <c r="K777" s="10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09"/>
      <c r="D778" s="1"/>
      <c r="E778" s="1"/>
      <c r="F778" s="1"/>
      <c r="G778" s="1"/>
      <c r="H778" s="1"/>
      <c r="I778" s="109"/>
      <c r="J778" s="1"/>
      <c r="K778" s="10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09"/>
      <c r="D779" s="1"/>
      <c r="E779" s="1"/>
      <c r="F779" s="1"/>
      <c r="G779" s="1"/>
      <c r="H779" s="1"/>
      <c r="I779" s="109"/>
      <c r="J779" s="1"/>
      <c r="K779" s="10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09"/>
      <c r="D780" s="1"/>
      <c r="E780" s="1"/>
      <c r="F780" s="1"/>
      <c r="G780" s="1"/>
      <c r="H780" s="1"/>
      <c r="I780" s="109"/>
      <c r="J780" s="1"/>
      <c r="K780" s="10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09"/>
      <c r="D781" s="1"/>
      <c r="E781" s="1"/>
      <c r="F781" s="1"/>
      <c r="G781" s="1"/>
      <c r="H781" s="1"/>
      <c r="I781" s="109"/>
      <c r="J781" s="1"/>
      <c r="K781" s="10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09"/>
      <c r="D782" s="1"/>
      <c r="E782" s="1"/>
      <c r="F782" s="1"/>
      <c r="G782" s="1"/>
      <c r="H782" s="1"/>
      <c r="I782" s="109"/>
      <c r="J782" s="1"/>
      <c r="K782" s="10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09"/>
      <c r="D783" s="1"/>
      <c r="E783" s="1"/>
      <c r="F783" s="1"/>
      <c r="G783" s="1"/>
      <c r="H783" s="1"/>
      <c r="I783" s="109"/>
      <c r="J783" s="1"/>
      <c r="K783" s="10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09"/>
      <c r="D784" s="1"/>
      <c r="E784" s="1"/>
      <c r="F784" s="1"/>
      <c r="G784" s="1"/>
      <c r="H784" s="1"/>
      <c r="I784" s="109"/>
      <c r="J784" s="1"/>
      <c r="K784" s="10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09"/>
      <c r="D785" s="1"/>
      <c r="E785" s="1"/>
      <c r="F785" s="1"/>
      <c r="G785" s="1"/>
      <c r="H785" s="1"/>
      <c r="I785" s="109"/>
      <c r="J785" s="1"/>
      <c r="K785" s="10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09"/>
      <c r="D786" s="1"/>
      <c r="E786" s="1"/>
      <c r="F786" s="1"/>
      <c r="G786" s="1"/>
      <c r="H786" s="1"/>
      <c r="I786" s="109"/>
      <c r="J786" s="1"/>
      <c r="K786" s="10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09"/>
      <c r="D787" s="1"/>
      <c r="E787" s="1"/>
      <c r="F787" s="1"/>
      <c r="G787" s="1"/>
      <c r="H787" s="1"/>
      <c r="I787" s="109"/>
      <c r="J787" s="1"/>
      <c r="K787" s="10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09"/>
      <c r="D788" s="1"/>
      <c r="E788" s="1"/>
      <c r="F788" s="1"/>
      <c r="G788" s="1"/>
      <c r="H788" s="1"/>
      <c r="I788" s="109"/>
      <c r="J788" s="1"/>
      <c r="K788" s="10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09"/>
      <c r="D789" s="1"/>
      <c r="E789" s="1"/>
      <c r="F789" s="1"/>
      <c r="G789" s="1"/>
      <c r="H789" s="1"/>
      <c r="I789" s="109"/>
      <c r="J789" s="1"/>
      <c r="K789" s="10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09"/>
      <c r="D790" s="1"/>
      <c r="E790" s="1"/>
      <c r="F790" s="1"/>
      <c r="G790" s="1"/>
      <c r="H790" s="1"/>
      <c r="I790" s="109"/>
      <c r="J790" s="1"/>
      <c r="K790" s="10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09"/>
      <c r="D791" s="1"/>
      <c r="E791" s="1"/>
      <c r="F791" s="1"/>
      <c r="G791" s="1"/>
      <c r="H791" s="1"/>
      <c r="I791" s="109"/>
      <c r="J791" s="1"/>
      <c r="K791" s="10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09"/>
      <c r="D792" s="1"/>
      <c r="E792" s="1"/>
      <c r="F792" s="1"/>
      <c r="G792" s="1"/>
      <c r="H792" s="1"/>
      <c r="I792" s="109"/>
      <c r="J792" s="1"/>
      <c r="K792" s="10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09"/>
      <c r="D793" s="1"/>
      <c r="E793" s="1"/>
      <c r="F793" s="1"/>
      <c r="G793" s="1"/>
      <c r="H793" s="1"/>
      <c r="I793" s="109"/>
      <c r="J793" s="1"/>
      <c r="K793" s="10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09"/>
      <c r="D794" s="1"/>
      <c r="E794" s="1"/>
      <c r="F794" s="1"/>
      <c r="G794" s="1"/>
      <c r="H794" s="1"/>
      <c r="I794" s="109"/>
      <c r="J794" s="1"/>
      <c r="K794" s="10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09"/>
      <c r="D795" s="1"/>
      <c r="E795" s="1"/>
      <c r="F795" s="1"/>
      <c r="G795" s="1"/>
      <c r="H795" s="1"/>
      <c r="I795" s="109"/>
      <c r="J795" s="1"/>
      <c r="K795" s="10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09"/>
      <c r="D796" s="1"/>
      <c r="E796" s="1"/>
      <c r="F796" s="1"/>
      <c r="G796" s="1"/>
      <c r="H796" s="1"/>
      <c r="I796" s="109"/>
      <c r="J796" s="1"/>
      <c r="K796" s="10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09"/>
      <c r="D797" s="1"/>
      <c r="E797" s="1"/>
      <c r="F797" s="1"/>
      <c r="G797" s="1"/>
      <c r="H797" s="1"/>
      <c r="I797" s="109"/>
      <c r="J797" s="1"/>
      <c r="K797" s="10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09"/>
      <c r="D798" s="1"/>
      <c r="E798" s="1"/>
      <c r="F798" s="1"/>
      <c r="G798" s="1"/>
      <c r="H798" s="1"/>
      <c r="I798" s="109"/>
      <c r="J798" s="1"/>
      <c r="K798" s="10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09"/>
      <c r="D799" s="1"/>
      <c r="E799" s="1"/>
      <c r="F799" s="1"/>
      <c r="G799" s="1"/>
      <c r="H799" s="1"/>
      <c r="I799" s="109"/>
      <c r="J799" s="1"/>
      <c r="K799" s="10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09"/>
      <c r="D800" s="1"/>
      <c r="E800" s="1"/>
      <c r="F800" s="1"/>
      <c r="G800" s="1"/>
      <c r="H800" s="1"/>
      <c r="I800" s="109"/>
      <c r="J800" s="1"/>
      <c r="K800" s="10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09"/>
      <c r="D801" s="1"/>
      <c r="E801" s="1"/>
      <c r="F801" s="1"/>
      <c r="G801" s="1"/>
      <c r="H801" s="1"/>
      <c r="I801" s="109"/>
      <c r="J801" s="1"/>
      <c r="K801" s="10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09"/>
      <c r="D802" s="1"/>
      <c r="E802" s="1"/>
      <c r="F802" s="1"/>
      <c r="G802" s="1"/>
      <c r="H802" s="1"/>
      <c r="I802" s="109"/>
      <c r="J802" s="1"/>
      <c r="K802" s="10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09"/>
      <c r="D803" s="1"/>
      <c r="E803" s="1"/>
      <c r="F803" s="1"/>
      <c r="G803" s="1"/>
      <c r="H803" s="1"/>
      <c r="I803" s="109"/>
      <c r="J803" s="1"/>
      <c r="K803" s="10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09"/>
      <c r="D804" s="1"/>
      <c r="E804" s="1"/>
      <c r="F804" s="1"/>
      <c r="G804" s="1"/>
      <c r="H804" s="1"/>
      <c r="I804" s="109"/>
      <c r="J804" s="1"/>
      <c r="K804" s="10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09"/>
      <c r="D805" s="1"/>
      <c r="E805" s="1"/>
      <c r="F805" s="1"/>
      <c r="G805" s="1"/>
      <c r="H805" s="1"/>
      <c r="I805" s="109"/>
      <c r="J805" s="1"/>
      <c r="K805" s="10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09"/>
      <c r="D806" s="1"/>
      <c r="E806" s="1"/>
      <c r="F806" s="1"/>
      <c r="G806" s="1"/>
      <c r="H806" s="1"/>
      <c r="I806" s="109"/>
      <c r="J806" s="1"/>
      <c r="K806" s="10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09"/>
      <c r="D807" s="1"/>
      <c r="E807" s="1"/>
      <c r="F807" s="1"/>
      <c r="G807" s="1"/>
      <c r="H807" s="1"/>
      <c r="I807" s="109"/>
      <c r="J807" s="1"/>
      <c r="K807" s="10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09"/>
      <c r="D808" s="1"/>
      <c r="E808" s="1"/>
      <c r="F808" s="1"/>
      <c r="G808" s="1"/>
      <c r="H808" s="1"/>
      <c r="I808" s="109"/>
      <c r="J808" s="1"/>
      <c r="K808" s="10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09"/>
      <c r="D809" s="1"/>
      <c r="E809" s="1"/>
      <c r="F809" s="1"/>
      <c r="G809" s="1"/>
      <c r="H809" s="1"/>
      <c r="I809" s="109"/>
      <c r="J809" s="1"/>
      <c r="K809" s="10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09"/>
      <c r="D810" s="1"/>
      <c r="E810" s="1"/>
      <c r="F810" s="1"/>
      <c r="G810" s="1"/>
      <c r="H810" s="1"/>
      <c r="I810" s="109"/>
      <c r="J810" s="1"/>
      <c r="K810" s="10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09"/>
      <c r="D811" s="1"/>
      <c r="E811" s="1"/>
      <c r="F811" s="1"/>
      <c r="G811" s="1"/>
      <c r="H811" s="1"/>
      <c r="I811" s="109"/>
      <c r="J811" s="1"/>
      <c r="K811" s="10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09"/>
      <c r="D812" s="1"/>
      <c r="E812" s="1"/>
      <c r="F812" s="1"/>
      <c r="G812" s="1"/>
      <c r="H812" s="1"/>
      <c r="I812" s="109"/>
      <c r="J812" s="1"/>
      <c r="K812" s="10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09"/>
      <c r="D813" s="1"/>
      <c r="E813" s="1"/>
      <c r="F813" s="1"/>
      <c r="G813" s="1"/>
      <c r="H813" s="1"/>
      <c r="I813" s="109"/>
      <c r="J813" s="1"/>
      <c r="K813" s="10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09"/>
      <c r="D814" s="1"/>
      <c r="E814" s="1"/>
      <c r="F814" s="1"/>
      <c r="G814" s="1"/>
      <c r="H814" s="1"/>
      <c r="I814" s="109"/>
      <c r="J814" s="1"/>
      <c r="K814" s="10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09"/>
      <c r="D815" s="1"/>
      <c r="E815" s="1"/>
      <c r="F815" s="1"/>
      <c r="G815" s="1"/>
      <c r="H815" s="1"/>
      <c r="I815" s="109"/>
      <c r="J815" s="1"/>
      <c r="K815" s="10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09"/>
      <c r="D816" s="1"/>
      <c r="E816" s="1"/>
      <c r="F816" s="1"/>
      <c r="G816" s="1"/>
      <c r="H816" s="1"/>
      <c r="I816" s="109"/>
      <c r="J816" s="1"/>
      <c r="K816" s="10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09"/>
      <c r="D817" s="1"/>
      <c r="E817" s="1"/>
      <c r="F817" s="1"/>
      <c r="G817" s="1"/>
      <c r="H817" s="1"/>
      <c r="I817" s="109"/>
      <c r="J817" s="1"/>
      <c r="K817" s="10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09"/>
      <c r="D818" s="1"/>
      <c r="E818" s="1"/>
      <c r="F818" s="1"/>
      <c r="G818" s="1"/>
      <c r="H818" s="1"/>
      <c r="I818" s="109"/>
      <c r="J818" s="1"/>
      <c r="K818" s="10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09"/>
      <c r="D819" s="1"/>
      <c r="E819" s="1"/>
      <c r="F819" s="1"/>
      <c r="G819" s="1"/>
      <c r="H819" s="1"/>
      <c r="I819" s="109"/>
      <c r="J819" s="1"/>
      <c r="K819" s="10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09"/>
      <c r="D820" s="1"/>
      <c r="E820" s="1"/>
      <c r="F820" s="1"/>
      <c r="G820" s="1"/>
      <c r="H820" s="1"/>
      <c r="I820" s="109"/>
      <c r="J820" s="1"/>
      <c r="K820" s="10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09"/>
      <c r="D821" s="1"/>
      <c r="E821" s="1"/>
      <c r="F821" s="1"/>
      <c r="G821" s="1"/>
      <c r="H821" s="1"/>
      <c r="I821" s="109"/>
      <c r="J821" s="1"/>
      <c r="K821" s="10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09"/>
      <c r="D822" s="1"/>
      <c r="E822" s="1"/>
      <c r="F822" s="1"/>
      <c r="G822" s="1"/>
      <c r="H822" s="1"/>
      <c r="I822" s="109"/>
      <c r="J822" s="1"/>
      <c r="K822" s="10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09"/>
      <c r="D823" s="1"/>
      <c r="E823" s="1"/>
      <c r="F823" s="1"/>
      <c r="G823" s="1"/>
      <c r="H823" s="1"/>
      <c r="I823" s="109"/>
      <c r="J823" s="1"/>
      <c r="K823" s="10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09"/>
      <c r="D824" s="1"/>
      <c r="E824" s="1"/>
      <c r="F824" s="1"/>
      <c r="G824" s="1"/>
      <c r="H824" s="1"/>
      <c r="I824" s="109"/>
      <c r="J824" s="1"/>
      <c r="K824" s="10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09"/>
      <c r="D825" s="1"/>
      <c r="E825" s="1"/>
      <c r="F825" s="1"/>
      <c r="G825" s="1"/>
      <c r="H825" s="1"/>
      <c r="I825" s="109"/>
      <c r="J825" s="1"/>
      <c r="K825" s="10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09"/>
      <c r="D826" s="1"/>
      <c r="E826" s="1"/>
      <c r="F826" s="1"/>
      <c r="G826" s="1"/>
      <c r="H826" s="1"/>
      <c r="I826" s="109"/>
      <c r="J826" s="1"/>
      <c r="K826" s="10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09"/>
      <c r="D827" s="1"/>
      <c r="E827" s="1"/>
      <c r="F827" s="1"/>
      <c r="G827" s="1"/>
      <c r="H827" s="1"/>
      <c r="I827" s="109"/>
      <c r="J827" s="1"/>
      <c r="K827" s="10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09"/>
      <c r="D828" s="1"/>
      <c r="E828" s="1"/>
      <c r="F828" s="1"/>
      <c r="G828" s="1"/>
      <c r="H828" s="1"/>
      <c r="I828" s="109"/>
      <c r="J828" s="1"/>
      <c r="K828" s="10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09"/>
      <c r="D829" s="1"/>
      <c r="E829" s="1"/>
      <c r="F829" s="1"/>
      <c r="G829" s="1"/>
      <c r="H829" s="1"/>
      <c r="I829" s="109"/>
      <c r="J829" s="1"/>
      <c r="K829" s="10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09"/>
      <c r="D830" s="1"/>
      <c r="E830" s="1"/>
      <c r="F830" s="1"/>
      <c r="G830" s="1"/>
      <c r="H830" s="1"/>
      <c r="I830" s="109"/>
      <c r="J830" s="1"/>
      <c r="K830" s="10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09"/>
      <c r="D831" s="1"/>
      <c r="E831" s="1"/>
      <c r="F831" s="1"/>
      <c r="G831" s="1"/>
      <c r="H831" s="1"/>
      <c r="I831" s="109"/>
      <c r="J831" s="1"/>
      <c r="K831" s="10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09"/>
      <c r="D832" s="1"/>
      <c r="E832" s="1"/>
      <c r="F832" s="1"/>
      <c r="G832" s="1"/>
      <c r="H832" s="1"/>
      <c r="I832" s="109"/>
      <c r="J832" s="1"/>
      <c r="K832" s="10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09"/>
      <c r="D833" s="1"/>
      <c r="E833" s="1"/>
      <c r="F833" s="1"/>
      <c r="G833" s="1"/>
      <c r="H833" s="1"/>
      <c r="I833" s="109"/>
      <c r="J833" s="1"/>
      <c r="K833" s="10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09"/>
      <c r="D834" s="1"/>
      <c r="E834" s="1"/>
      <c r="F834" s="1"/>
      <c r="G834" s="1"/>
      <c r="H834" s="1"/>
      <c r="I834" s="109"/>
      <c r="J834" s="1"/>
      <c r="K834" s="10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09"/>
      <c r="D835" s="1"/>
      <c r="E835" s="1"/>
      <c r="F835" s="1"/>
      <c r="G835" s="1"/>
      <c r="H835" s="1"/>
      <c r="I835" s="109"/>
      <c r="J835" s="1"/>
      <c r="K835" s="10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09"/>
      <c r="D836" s="1"/>
      <c r="E836" s="1"/>
      <c r="F836" s="1"/>
      <c r="G836" s="1"/>
      <c r="H836" s="1"/>
      <c r="I836" s="109"/>
      <c r="J836" s="1"/>
      <c r="K836" s="10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09"/>
      <c r="D837" s="1"/>
      <c r="E837" s="1"/>
      <c r="F837" s="1"/>
      <c r="G837" s="1"/>
      <c r="H837" s="1"/>
      <c r="I837" s="109"/>
      <c r="J837" s="1"/>
      <c r="K837" s="10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09"/>
      <c r="D838" s="1"/>
      <c r="E838" s="1"/>
      <c r="F838" s="1"/>
      <c r="G838" s="1"/>
      <c r="H838" s="1"/>
      <c r="I838" s="109"/>
      <c r="J838" s="1"/>
      <c r="K838" s="10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09"/>
      <c r="D839" s="1"/>
      <c r="E839" s="1"/>
      <c r="F839" s="1"/>
      <c r="G839" s="1"/>
      <c r="H839" s="1"/>
      <c r="I839" s="109"/>
      <c r="J839" s="1"/>
      <c r="K839" s="10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09"/>
      <c r="D840" s="1"/>
      <c r="E840" s="1"/>
      <c r="F840" s="1"/>
      <c r="G840" s="1"/>
      <c r="H840" s="1"/>
      <c r="I840" s="109"/>
      <c r="J840" s="1"/>
      <c r="K840" s="10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09"/>
      <c r="D841" s="1"/>
      <c r="E841" s="1"/>
      <c r="F841" s="1"/>
      <c r="G841" s="1"/>
      <c r="H841" s="1"/>
      <c r="I841" s="109"/>
      <c r="J841" s="1"/>
      <c r="K841" s="10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09"/>
      <c r="D842" s="1"/>
      <c r="E842" s="1"/>
      <c r="F842" s="1"/>
      <c r="G842" s="1"/>
      <c r="H842" s="1"/>
      <c r="I842" s="109"/>
      <c r="J842" s="1"/>
      <c r="K842" s="10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09"/>
      <c r="D843" s="1"/>
      <c r="E843" s="1"/>
      <c r="F843" s="1"/>
      <c r="G843" s="1"/>
      <c r="H843" s="1"/>
      <c r="I843" s="109"/>
      <c r="J843" s="1"/>
      <c r="K843" s="10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09"/>
      <c r="D844" s="1"/>
      <c r="E844" s="1"/>
      <c r="F844" s="1"/>
      <c r="G844" s="1"/>
      <c r="H844" s="1"/>
      <c r="I844" s="109"/>
      <c r="J844" s="1"/>
      <c r="K844" s="10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09"/>
      <c r="D845" s="1"/>
      <c r="E845" s="1"/>
      <c r="F845" s="1"/>
      <c r="G845" s="1"/>
      <c r="H845" s="1"/>
      <c r="I845" s="109"/>
      <c r="J845" s="1"/>
      <c r="K845" s="10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09"/>
      <c r="D846" s="1"/>
      <c r="E846" s="1"/>
      <c r="F846" s="1"/>
      <c r="G846" s="1"/>
      <c r="H846" s="1"/>
      <c r="I846" s="109"/>
      <c r="J846" s="1"/>
      <c r="K846" s="10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09"/>
      <c r="D847" s="1"/>
      <c r="E847" s="1"/>
      <c r="F847" s="1"/>
      <c r="G847" s="1"/>
      <c r="H847" s="1"/>
      <c r="I847" s="109"/>
      <c r="J847" s="1"/>
      <c r="K847" s="10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09"/>
      <c r="D848" s="1"/>
      <c r="E848" s="1"/>
      <c r="F848" s="1"/>
      <c r="G848" s="1"/>
      <c r="H848" s="1"/>
      <c r="I848" s="109"/>
      <c r="J848" s="1"/>
      <c r="K848" s="10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09"/>
      <c r="D849" s="1"/>
      <c r="E849" s="1"/>
      <c r="F849" s="1"/>
      <c r="G849" s="1"/>
      <c r="H849" s="1"/>
      <c r="I849" s="109"/>
      <c r="J849" s="1"/>
      <c r="K849" s="10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09"/>
      <c r="D850" s="1"/>
      <c r="E850" s="1"/>
      <c r="F850" s="1"/>
      <c r="G850" s="1"/>
      <c r="H850" s="1"/>
      <c r="I850" s="109"/>
      <c r="J850" s="1"/>
      <c r="K850" s="10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09"/>
      <c r="D851" s="1"/>
      <c r="E851" s="1"/>
      <c r="F851" s="1"/>
      <c r="G851" s="1"/>
      <c r="H851" s="1"/>
      <c r="I851" s="109"/>
      <c r="J851" s="1"/>
      <c r="K851" s="10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09"/>
      <c r="D852" s="1"/>
      <c r="E852" s="1"/>
      <c r="F852" s="1"/>
      <c r="G852" s="1"/>
      <c r="H852" s="1"/>
      <c r="I852" s="109"/>
      <c r="J852" s="1"/>
      <c r="K852" s="10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09"/>
      <c r="D853" s="1"/>
      <c r="E853" s="1"/>
      <c r="F853" s="1"/>
      <c r="G853" s="1"/>
      <c r="H853" s="1"/>
      <c r="I853" s="109"/>
      <c r="J853" s="1"/>
      <c r="K853" s="10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09"/>
      <c r="D854" s="1"/>
      <c r="E854" s="1"/>
      <c r="F854" s="1"/>
      <c r="G854" s="1"/>
      <c r="H854" s="1"/>
      <c r="I854" s="109"/>
      <c r="J854" s="1"/>
      <c r="K854" s="10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09"/>
      <c r="D855" s="1"/>
      <c r="E855" s="1"/>
      <c r="F855" s="1"/>
      <c r="G855" s="1"/>
      <c r="H855" s="1"/>
      <c r="I855" s="109"/>
      <c r="J855" s="1"/>
      <c r="K855" s="10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09"/>
      <c r="D856" s="1"/>
      <c r="E856" s="1"/>
      <c r="F856" s="1"/>
      <c r="G856" s="1"/>
      <c r="H856" s="1"/>
      <c r="I856" s="109"/>
      <c r="J856" s="1"/>
      <c r="K856" s="10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09"/>
      <c r="D857" s="1"/>
      <c r="E857" s="1"/>
      <c r="F857" s="1"/>
      <c r="G857" s="1"/>
      <c r="H857" s="1"/>
      <c r="I857" s="109"/>
      <c r="J857" s="1"/>
      <c r="K857" s="10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09"/>
      <c r="D858" s="1"/>
      <c r="E858" s="1"/>
      <c r="F858" s="1"/>
      <c r="G858" s="1"/>
      <c r="H858" s="1"/>
      <c r="I858" s="109"/>
      <c r="J858" s="1"/>
      <c r="K858" s="10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09"/>
      <c r="D859" s="1"/>
      <c r="E859" s="1"/>
      <c r="F859" s="1"/>
      <c r="G859" s="1"/>
      <c r="H859" s="1"/>
      <c r="I859" s="109"/>
      <c r="J859" s="1"/>
      <c r="K859" s="10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09"/>
      <c r="D860" s="1"/>
      <c r="E860" s="1"/>
      <c r="F860" s="1"/>
      <c r="G860" s="1"/>
      <c r="H860" s="1"/>
      <c r="I860" s="109"/>
      <c r="J860" s="1"/>
      <c r="K860" s="10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09"/>
      <c r="D861" s="1"/>
      <c r="E861" s="1"/>
      <c r="F861" s="1"/>
      <c r="G861" s="1"/>
      <c r="H861" s="1"/>
      <c r="I861" s="109"/>
      <c r="J861" s="1"/>
      <c r="K861" s="10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09"/>
      <c r="D862" s="1"/>
      <c r="E862" s="1"/>
      <c r="F862" s="1"/>
      <c r="G862" s="1"/>
      <c r="H862" s="1"/>
      <c r="I862" s="109"/>
      <c r="J862" s="1"/>
      <c r="K862" s="10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09"/>
      <c r="D863" s="1"/>
      <c r="E863" s="1"/>
      <c r="F863" s="1"/>
      <c r="G863" s="1"/>
      <c r="H863" s="1"/>
      <c r="I863" s="109"/>
      <c r="J863" s="1"/>
      <c r="K863" s="10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09"/>
      <c r="D864" s="1"/>
      <c r="E864" s="1"/>
      <c r="F864" s="1"/>
      <c r="G864" s="1"/>
      <c r="H864" s="1"/>
      <c r="I864" s="109"/>
      <c r="J864" s="1"/>
      <c r="K864" s="10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09"/>
      <c r="D865" s="1"/>
      <c r="E865" s="1"/>
      <c r="F865" s="1"/>
      <c r="G865" s="1"/>
      <c r="H865" s="1"/>
      <c r="I865" s="109"/>
      <c r="J865" s="1"/>
      <c r="K865" s="10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09"/>
      <c r="D866" s="1"/>
      <c r="E866" s="1"/>
      <c r="F866" s="1"/>
      <c r="G866" s="1"/>
      <c r="H866" s="1"/>
      <c r="I866" s="109"/>
      <c r="J866" s="1"/>
      <c r="K866" s="10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09"/>
      <c r="D867" s="1"/>
      <c r="E867" s="1"/>
      <c r="F867" s="1"/>
      <c r="G867" s="1"/>
      <c r="H867" s="1"/>
      <c r="I867" s="109"/>
      <c r="J867" s="1"/>
      <c r="K867" s="10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09"/>
      <c r="D868" s="1"/>
      <c r="E868" s="1"/>
      <c r="F868" s="1"/>
      <c r="G868" s="1"/>
      <c r="H868" s="1"/>
      <c r="I868" s="109"/>
      <c r="J868" s="1"/>
      <c r="K868" s="10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09"/>
      <c r="D869" s="1"/>
      <c r="E869" s="1"/>
      <c r="F869" s="1"/>
      <c r="G869" s="1"/>
      <c r="H869" s="1"/>
      <c r="I869" s="109"/>
      <c r="J869" s="1"/>
      <c r="K869" s="10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09"/>
      <c r="D870" s="1"/>
      <c r="E870" s="1"/>
      <c r="F870" s="1"/>
      <c r="G870" s="1"/>
      <c r="H870" s="1"/>
      <c r="I870" s="109"/>
      <c r="J870" s="1"/>
      <c r="K870" s="10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09"/>
      <c r="D871" s="1"/>
      <c r="E871" s="1"/>
      <c r="F871" s="1"/>
      <c r="G871" s="1"/>
      <c r="H871" s="1"/>
      <c r="I871" s="109"/>
      <c r="J871" s="1"/>
      <c r="K871" s="10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09"/>
      <c r="D872" s="1"/>
      <c r="E872" s="1"/>
      <c r="F872" s="1"/>
      <c r="G872" s="1"/>
      <c r="H872" s="1"/>
      <c r="I872" s="109"/>
      <c r="J872" s="1"/>
      <c r="K872" s="10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09"/>
      <c r="D873" s="1"/>
      <c r="E873" s="1"/>
      <c r="F873" s="1"/>
      <c r="G873" s="1"/>
      <c r="H873" s="1"/>
      <c r="I873" s="109"/>
      <c r="J873" s="1"/>
      <c r="K873" s="10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09"/>
      <c r="D874" s="1"/>
      <c r="E874" s="1"/>
      <c r="F874" s="1"/>
      <c r="G874" s="1"/>
      <c r="H874" s="1"/>
      <c r="I874" s="109"/>
      <c r="J874" s="1"/>
      <c r="K874" s="10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09"/>
      <c r="D875" s="1"/>
      <c r="E875" s="1"/>
      <c r="F875" s="1"/>
      <c r="G875" s="1"/>
      <c r="H875" s="1"/>
      <c r="I875" s="109"/>
      <c r="J875" s="1"/>
      <c r="K875" s="10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09"/>
      <c r="D876" s="1"/>
      <c r="E876" s="1"/>
      <c r="F876" s="1"/>
      <c r="G876" s="1"/>
      <c r="H876" s="1"/>
      <c r="I876" s="109"/>
      <c r="J876" s="1"/>
      <c r="K876" s="10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09"/>
      <c r="D877" s="1"/>
      <c r="E877" s="1"/>
      <c r="F877" s="1"/>
      <c r="G877" s="1"/>
      <c r="H877" s="1"/>
      <c r="I877" s="109"/>
      <c r="J877" s="1"/>
      <c r="K877" s="10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09"/>
      <c r="D878" s="1"/>
      <c r="E878" s="1"/>
      <c r="F878" s="1"/>
      <c r="G878" s="1"/>
      <c r="H878" s="1"/>
      <c r="I878" s="109"/>
      <c r="J878" s="1"/>
      <c r="K878" s="10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09"/>
      <c r="D879" s="1"/>
      <c r="E879" s="1"/>
      <c r="F879" s="1"/>
      <c r="G879" s="1"/>
      <c r="H879" s="1"/>
      <c r="I879" s="109"/>
      <c r="J879" s="1"/>
      <c r="K879" s="10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09"/>
      <c r="D880" s="1"/>
      <c r="E880" s="1"/>
      <c r="F880" s="1"/>
      <c r="G880" s="1"/>
      <c r="H880" s="1"/>
      <c r="I880" s="109"/>
      <c r="J880" s="1"/>
      <c r="K880" s="10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09"/>
      <c r="D881" s="1"/>
      <c r="E881" s="1"/>
      <c r="F881" s="1"/>
      <c r="G881" s="1"/>
      <c r="H881" s="1"/>
      <c r="I881" s="109"/>
      <c r="J881" s="1"/>
      <c r="K881" s="10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09"/>
      <c r="D882" s="1"/>
      <c r="E882" s="1"/>
      <c r="F882" s="1"/>
      <c r="G882" s="1"/>
      <c r="H882" s="1"/>
      <c r="I882" s="109"/>
      <c r="J882" s="1"/>
      <c r="K882" s="10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09"/>
      <c r="D883" s="1"/>
      <c r="E883" s="1"/>
      <c r="F883" s="1"/>
      <c r="G883" s="1"/>
      <c r="H883" s="1"/>
      <c r="I883" s="109"/>
      <c r="J883" s="1"/>
      <c r="K883" s="10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09"/>
      <c r="D884" s="1"/>
      <c r="E884" s="1"/>
      <c r="F884" s="1"/>
      <c r="G884" s="1"/>
      <c r="H884" s="1"/>
      <c r="I884" s="109"/>
      <c r="J884" s="1"/>
      <c r="K884" s="10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09"/>
      <c r="D885" s="1"/>
      <c r="E885" s="1"/>
      <c r="F885" s="1"/>
      <c r="G885" s="1"/>
      <c r="H885" s="1"/>
      <c r="I885" s="109"/>
      <c r="J885" s="1"/>
      <c r="K885" s="10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09"/>
      <c r="D886" s="1"/>
      <c r="E886" s="1"/>
      <c r="F886" s="1"/>
      <c r="G886" s="1"/>
      <c r="H886" s="1"/>
      <c r="I886" s="109"/>
      <c r="J886" s="1"/>
      <c r="K886" s="10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09"/>
      <c r="D887" s="1"/>
      <c r="E887" s="1"/>
      <c r="F887" s="1"/>
      <c r="G887" s="1"/>
      <c r="H887" s="1"/>
      <c r="I887" s="109"/>
      <c r="J887" s="1"/>
      <c r="K887" s="10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09"/>
      <c r="D888" s="1"/>
      <c r="E888" s="1"/>
      <c r="F888" s="1"/>
      <c r="G888" s="1"/>
      <c r="H888" s="1"/>
      <c r="I888" s="109"/>
      <c r="J888" s="1"/>
      <c r="K888" s="10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09"/>
      <c r="D889" s="1"/>
      <c r="E889" s="1"/>
      <c r="F889" s="1"/>
      <c r="G889" s="1"/>
      <c r="H889" s="1"/>
      <c r="I889" s="109"/>
      <c r="J889" s="1"/>
      <c r="K889" s="10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09"/>
      <c r="D890" s="1"/>
      <c r="E890" s="1"/>
      <c r="F890" s="1"/>
      <c r="G890" s="1"/>
      <c r="H890" s="1"/>
      <c r="I890" s="109"/>
      <c r="J890" s="1"/>
      <c r="K890" s="10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09"/>
      <c r="D891" s="1"/>
      <c r="E891" s="1"/>
      <c r="F891" s="1"/>
      <c r="G891" s="1"/>
      <c r="H891" s="1"/>
      <c r="I891" s="109"/>
      <c r="J891" s="1"/>
      <c r="K891" s="10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09"/>
      <c r="D892" s="1"/>
      <c r="E892" s="1"/>
      <c r="F892" s="1"/>
      <c r="G892" s="1"/>
      <c r="H892" s="1"/>
      <c r="I892" s="109"/>
      <c r="J892" s="1"/>
      <c r="K892" s="10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09"/>
      <c r="D893" s="1"/>
      <c r="E893" s="1"/>
      <c r="F893" s="1"/>
      <c r="G893" s="1"/>
      <c r="H893" s="1"/>
      <c r="I893" s="109"/>
      <c r="J893" s="1"/>
      <c r="K893" s="10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09"/>
      <c r="D894" s="1"/>
      <c r="E894" s="1"/>
      <c r="F894" s="1"/>
      <c r="G894" s="1"/>
      <c r="H894" s="1"/>
      <c r="I894" s="109"/>
      <c r="J894" s="1"/>
      <c r="K894" s="10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09"/>
      <c r="D895" s="1"/>
      <c r="E895" s="1"/>
      <c r="F895" s="1"/>
      <c r="G895" s="1"/>
      <c r="H895" s="1"/>
      <c r="I895" s="109"/>
      <c r="J895" s="1"/>
      <c r="K895" s="10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09"/>
      <c r="D896" s="1"/>
      <c r="E896" s="1"/>
      <c r="F896" s="1"/>
      <c r="G896" s="1"/>
      <c r="H896" s="1"/>
      <c r="I896" s="109"/>
      <c r="J896" s="1"/>
      <c r="K896" s="10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09"/>
      <c r="D897" s="1"/>
      <c r="E897" s="1"/>
      <c r="F897" s="1"/>
      <c r="G897" s="1"/>
      <c r="H897" s="1"/>
      <c r="I897" s="109"/>
      <c r="J897" s="1"/>
      <c r="K897" s="10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09"/>
      <c r="D898" s="1"/>
      <c r="E898" s="1"/>
      <c r="F898" s="1"/>
      <c r="G898" s="1"/>
      <c r="H898" s="1"/>
      <c r="I898" s="109"/>
      <c r="J898" s="1"/>
      <c r="K898" s="10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09"/>
      <c r="D899" s="1"/>
      <c r="E899" s="1"/>
      <c r="F899" s="1"/>
      <c r="G899" s="1"/>
      <c r="H899" s="1"/>
      <c r="I899" s="109"/>
      <c r="J899" s="1"/>
      <c r="K899" s="10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09"/>
      <c r="D900" s="1"/>
      <c r="E900" s="1"/>
      <c r="F900" s="1"/>
      <c r="G900" s="1"/>
      <c r="H900" s="1"/>
      <c r="I900" s="109"/>
      <c r="J900" s="1"/>
      <c r="K900" s="10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09"/>
      <c r="D901" s="1"/>
      <c r="E901" s="1"/>
      <c r="F901" s="1"/>
      <c r="G901" s="1"/>
      <c r="H901" s="1"/>
      <c r="I901" s="109"/>
      <c r="J901" s="1"/>
      <c r="K901" s="10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09"/>
      <c r="D902" s="1"/>
      <c r="E902" s="1"/>
      <c r="F902" s="1"/>
      <c r="G902" s="1"/>
      <c r="H902" s="1"/>
      <c r="I902" s="109"/>
      <c r="J902" s="1"/>
      <c r="K902" s="10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09"/>
      <c r="D903" s="1"/>
      <c r="E903" s="1"/>
      <c r="F903" s="1"/>
      <c r="G903" s="1"/>
      <c r="H903" s="1"/>
      <c r="I903" s="109"/>
      <c r="J903" s="1"/>
      <c r="K903" s="10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09"/>
      <c r="D904" s="1"/>
      <c r="E904" s="1"/>
      <c r="F904" s="1"/>
      <c r="G904" s="1"/>
      <c r="H904" s="1"/>
      <c r="I904" s="109"/>
      <c r="J904" s="1"/>
      <c r="K904" s="10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09"/>
      <c r="D905" s="1"/>
      <c r="E905" s="1"/>
      <c r="F905" s="1"/>
      <c r="G905" s="1"/>
      <c r="H905" s="1"/>
      <c r="I905" s="109"/>
      <c r="J905" s="1"/>
      <c r="K905" s="10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09"/>
      <c r="D906" s="1"/>
      <c r="E906" s="1"/>
      <c r="F906" s="1"/>
      <c r="G906" s="1"/>
      <c r="H906" s="1"/>
      <c r="I906" s="109"/>
      <c r="J906" s="1"/>
      <c r="K906" s="10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09"/>
      <c r="D907" s="1"/>
      <c r="E907" s="1"/>
      <c r="F907" s="1"/>
      <c r="G907" s="1"/>
      <c r="H907" s="1"/>
      <c r="I907" s="109"/>
      <c r="J907" s="1"/>
      <c r="K907" s="10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09"/>
      <c r="D908" s="1"/>
      <c r="E908" s="1"/>
      <c r="F908" s="1"/>
      <c r="G908" s="1"/>
      <c r="H908" s="1"/>
      <c r="I908" s="109"/>
      <c r="J908" s="1"/>
      <c r="K908" s="10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09"/>
      <c r="D909" s="1"/>
      <c r="E909" s="1"/>
      <c r="F909" s="1"/>
      <c r="G909" s="1"/>
      <c r="H909" s="1"/>
      <c r="I909" s="109"/>
      <c r="J909" s="1"/>
      <c r="K909" s="10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09"/>
      <c r="D910" s="1"/>
      <c r="E910" s="1"/>
      <c r="F910" s="1"/>
      <c r="G910" s="1"/>
      <c r="H910" s="1"/>
      <c r="I910" s="109"/>
      <c r="J910" s="1"/>
      <c r="K910" s="10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09"/>
      <c r="D911" s="1"/>
      <c r="E911" s="1"/>
      <c r="F911" s="1"/>
      <c r="G911" s="1"/>
      <c r="H911" s="1"/>
      <c r="I911" s="109"/>
      <c r="J911" s="1"/>
      <c r="K911" s="10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09"/>
      <c r="D912" s="1"/>
      <c r="E912" s="1"/>
      <c r="F912" s="1"/>
      <c r="G912" s="1"/>
      <c r="H912" s="1"/>
      <c r="I912" s="109"/>
      <c r="J912" s="1"/>
      <c r="K912" s="10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09"/>
      <c r="D913" s="1"/>
      <c r="E913" s="1"/>
      <c r="F913" s="1"/>
      <c r="G913" s="1"/>
      <c r="H913" s="1"/>
      <c r="I913" s="109"/>
      <c r="J913" s="1"/>
      <c r="K913" s="10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09"/>
      <c r="D914" s="1"/>
      <c r="E914" s="1"/>
      <c r="F914" s="1"/>
      <c r="G914" s="1"/>
      <c r="H914" s="1"/>
      <c r="I914" s="109"/>
      <c r="J914" s="1"/>
      <c r="K914" s="10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09"/>
      <c r="D915" s="1"/>
      <c r="E915" s="1"/>
      <c r="F915" s="1"/>
      <c r="G915" s="1"/>
      <c r="H915" s="1"/>
      <c r="I915" s="109"/>
      <c r="J915" s="1"/>
      <c r="K915" s="10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09"/>
      <c r="D916" s="1"/>
      <c r="E916" s="1"/>
      <c r="F916" s="1"/>
      <c r="G916" s="1"/>
      <c r="H916" s="1"/>
      <c r="I916" s="109"/>
      <c r="J916" s="1"/>
      <c r="K916" s="10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09"/>
      <c r="D917" s="1"/>
      <c r="E917" s="1"/>
      <c r="F917" s="1"/>
      <c r="G917" s="1"/>
      <c r="H917" s="1"/>
      <c r="I917" s="109"/>
      <c r="J917" s="1"/>
      <c r="K917" s="10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09"/>
      <c r="D918" s="1"/>
      <c r="E918" s="1"/>
      <c r="F918" s="1"/>
      <c r="G918" s="1"/>
      <c r="H918" s="1"/>
      <c r="I918" s="109"/>
      <c r="J918" s="1"/>
      <c r="K918" s="10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09"/>
      <c r="D919" s="1"/>
      <c r="E919" s="1"/>
      <c r="F919" s="1"/>
      <c r="G919" s="1"/>
      <c r="H919" s="1"/>
      <c r="I919" s="109"/>
      <c r="J919" s="1"/>
      <c r="K919" s="10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09"/>
      <c r="D920" s="1"/>
      <c r="E920" s="1"/>
      <c r="F920" s="1"/>
      <c r="G920" s="1"/>
      <c r="H920" s="1"/>
      <c r="I920" s="109"/>
      <c r="J920" s="1"/>
      <c r="K920" s="10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09"/>
      <c r="D921" s="1"/>
      <c r="E921" s="1"/>
      <c r="F921" s="1"/>
      <c r="G921" s="1"/>
      <c r="H921" s="1"/>
      <c r="I921" s="109"/>
      <c r="J921" s="1"/>
      <c r="K921" s="10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09"/>
      <c r="D922" s="1"/>
      <c r="E922" s="1"/>
      <c r="F922" s="1"/>
      <c r="G922" s="1"/>
      <c r="H922" s="1"/>
      <c r="I922" s="109"/>
      <c r="J922" s="1"/>
      <c r="K922" s="10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09"/>
      <c r="D923" s="1"/>
      <c r="E923" s="1"/>
      <c r="F923" s="1"/>
      <c r="G923" s="1"/>
      <c r="H923" s="1"/>
      <c r="I923" s="109"/>
      <c r="J923" s="1"/>
      <c r="K923" s="10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09"/>
      <c r="D924" s="1"/>
      <c r="E924" s="1"/>
      <c r="F924" s="1"/>
      <c r="G924" s="1"/>
      <c r="H924" s="1"/>
      <c r="I924" s="109"/>
      <c r="J924" s="1"/>
      <c r="K924" s="10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09"/>
      <c r="D925" s="1"/>
      <c r="E925" s="1"/>
      <c r="F925" s="1"/>
      <c r="G925" s="1"/>
      <c r="H925" s="1"/>
      <c r="I925" s="109"/>
      <c r="J925" s="1"/>
      <c r="K925" s="10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09"/>
      <c r="D926" s="1"/>
      <c r="E926" s="1"/>
      <c r="F926" s="1"/>
      <c r="G926" s="1"/>
      <c r="H926" s="1"/>
      <c r="I926" s="109"/>
      <c r="J926" s="1"/>
      <c r="K926" s="10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09"/>
      <c r="D927" s="1"/>
      <c r="E927" s="1"/>
      <c r="F927" s="1"/>
      <c r="G927" s="1"/>
      <c r="H927" s="1"/>
      <c r="I927" s="109"/>
      <c r="J927" s="1"/>
      <c r="K927" s="10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09"/>
      <c r="D928" s="1"/>
      <c r="E928" s="1"/>
      <c r="F928" s="1"/>
      <c r="G928" s="1"/>
      <c r="H928" s="1"/>
      <c r="I928" s="109"/>
      <c r="J928" s="1"/>
      <c r="K928" s="10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09"/>
      <c r="D929" s="1"/>
      <c r="E929" s="1"/>
      <c r="F929" s="1"/>
      <c r="G929" s="1"/>
      <c r="H929" s="1"/>
      <c r="I929" s="109"/>
      <c r="J929" s="1"/>
      <c r="K929" s="10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09"/>
      <c r="D930" s="1"/>
      <c r="E930" s="1"/>
      <c r="F930" s="1"/>
      <c r="G930" s="1"/>
      <c r="H930" s="1"/>
      <c r="I930" s="109"/>
      <c r="J930" s="1"/>
      <c r="K930" s="10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09"/>
      <c r="D931" s="1"/>
      <c r="E931" s="1"/>
      <c r="F931" s="1"/>
      <c r="G931" s="1"/>
      <c r="H931" s="1"/>
      <c r="I931" s="109"/>
      <c r="J931" s="1"/>
      <c r="K931" s="10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09"/>
      <c r="D932" s="1"/>
      <c r="E932" s="1"/>
      <c r="F932" s="1"/>
      <c r="G932" s="1"/>
      <c r="H932" s="1"/>
      <c r="I932" s="109"/>
      <c r="J932" s="1"/>
      <c r="K932" s="10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09"/>
      <c r="D933" s="1"/>
      <c r="E933" s="1"/>
      <c r="F933" s="1"/>
      <c r="G933" s="1"/>
      <c r="H933" s="1"/>
      <c r="I933" s="109"/>
      <c r="J933" s="1"/>
      <c r="K933" s="10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09"/>
      <c r="D934" s="1"/>
      <c r="E934" s="1"/>
      <c r="F934" s="1"/>
      <c r="G934" s="1"/>
      <c r="H934" s="1"/>
      <c r="I934" s="109"/>
      <c r="J934" s="1"/>
      <c r="K934" s="10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09"/>
      <c r="D935" s="1"/>
      <c r="E935" s="1"/>
      <c r="F935" s="1"/>
      <c r="G935" s="1"/>
      <c r="H935" s="1"/>
      <c r="I935" s="109"/>
      <c r="J935" s="1"/>
      <c r="K935" s="10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09"/>
      <c r="D936" s="1"/>
      <c r="E936" s="1"/>
      <c r="F936" s="1"/>
      <c r="G936" s="1"/>
      <c r="H936" s="1"/>
      <c r="I936" s="109"/>
      <c r="J936" s="1"/>
      <c r="K936" s="10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09"/>
      <c r="D937" s="1"/>
      <c r="E937" s="1"/>
      <c r="F937" s="1"/>
      <c r="G937" s="1"/>
      <c r="H937" s="1"/>
      <c r="I937" s="109"/>
      <c r="J937" s="1"/>
      <c r="K937" s="10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09"/>
      <c r="D938" s="1"/>
      <c r="E938" s="1"/>
      <c r="F938" s="1"/>
      <c r="G938" s="1"/>
      <c r="H938" s="1"/>
      <c r="I938" s="109"/>
      <c r="J938" s="1"/>
      <c r="K938" s="10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09"/>
      <c r="D939" s="1"/>
      <c r="E939" s="1"/>
      <c r="F939" s="1"/>
      <c r="G939" s="1"/>
      <c r="H939" s="1"/>
      <c r="I939" s="109"/>
      <c r="J939" s="1"/>
      <c r="K939" s="10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09"/>
      <c r="D940" s="1"/>
      <c r="E940" s="1"/>
      <c r="F940" s="1"/>
      <c r="G940" s="1"/>
      <c r="H940" s="1"/>
      <c r="I940" s="109"/>
      <c r="J940" s="1"/>
      <c r="K940" s="10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09"/>
      <c r="D941" s="1"/>
      <c r="E941" s="1"/>
      <c r="F941" s="1"/>
      <c r="G941" s="1"/>
      <c r="H941" s="1"/>
      <c r="I941" s="109"/>
      <c r="J941" s="1"/>
      <c r="K941" s="10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09"/>
      <c r="D942" s="1"/>
      <c r="E942" s="1"/>
      <c r="F942" s="1"/>
      <c r="G942" s="1"/>
      <c r="H942" s="1"/>
      <c r="I942" s="109"/>
      <c r="J942" s="1"/>
      <c r="K942" s="10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09"/>
      <c r="D943" s="1"/>
      <c r="E943" s="1"/>
      <c r="F943" s="1"/>
      <c r="G943" s="1"/>
      <c r="H943" s="1"/>
      <c r="I943" s="109"/>
      <c r="J943" s="1"/>
      <c r="K943" s="10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09"/>
      <c r="D944" s="1"/>
      <c r="E944" s="1"/>
      <c r="F944" s="1"/>
      <c r="G944" s="1"/>
      <c r="H944" s="1"/>
      <c r="I944" s="109"/>
      <c r="J944" s="1"/>
      <c r="K944" s="10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09"/>
      <c r="D945" s="1"/>
      <c r="E945" s="1"/>
      <c r="F945" s="1"/>
      <c r="G945" s="1"/>
      <c r="H945" s="1"/>
      <c r="I945" s="109"/>
      <c r="J945" s="1"/>
      <c r="K945" s="10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09"/>
      <c r="D946" s="1"/>
      <c r="E946" s="1"/>
      <c r="F946" s="1"/>
      <c r="G946" s="1"/>
      <c r="H946" s="1"/>
      <c r="I946" s="109"/>
      <c r="J946" s="1"/>
      <c r="K946" s="10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09"/>
      <c r="D947" s="1"/>
      <c r="E947" s="1"/>
      <c r="F947" s="1"/>
      <c r="G947" s="1"/>
      <c r="H947" s="1"/>
      <c r="I947" s="109"/>
      <c r="J947" s="1"/>
      <c r="K947" s="10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09"/>
      <c r="D948" s="1"/>
      <c r="E948" s="1"/>
      <c r="F948" s="1"/>
      <c r="G948" s="1"/>
      <c r="H948" s="1"/>
      <c r="I948" s="109"/>
      <c r="J948" s="1"/>
      <c r="K948" s="10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09"/>
      <c r="D949" s="1"/>
      <c r="E949" s="1"/>
      <c r="F949" s="1"/>
      <c r="G949" s="1"/>
      <c r="H949" s="1"/>
      <c r="I949" s="109"/>
      <c r="J949" s="1"/>
      <c r="K949" s="10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09"/>
      <c r="D950" s="1"/>
      <c r="E950" s="1"/>
      <c r="F950" s="1"/>
      <c r="G950" s="1"/>
      <c r="H950" s="1"/>
      <c r="I950" s="109"/>
      <c r="J950" s="1"/>
      <c r="K950" s="10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09"/>
      <c r="D951" s="1"/>
      <c r="E951" s="1"/>
      <c r="F951" s="1"/>
      <c r="G951" s="1"/>
      <c r="H951" s="1"/>
      <c r="I951" s="109"/>
      <c r="J951" s="1"/>
      <c r="K951" s="10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09"/>
      <c r="D952" s="1"/>
      <c r="E952" s="1"/>
      <c r="F952" s="1"/>
      <c r="G952" s="1"/>
      <c r="H952" s="1"/>
      <c r="I952" s="109"/>
      <c r="J952" s="1"/>
      <c r="K952" s="10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09"/>
      <c r="D953" s="1"/>
      <c r="E953" s="1"/>
      <c r="F953" s="1"/>
      <c r="G953" s="1"/>
      <c r="H953" s="1"/>
      <c r="I953" s="109"/>
      <c r="J953" s="1"/>
      <c r="K953" s="10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09"/>
      <c r="D954" s="1"/>
      <c r="E954" s="1"/>
      <c r="F954" s="1"/>
      <c r="G954" s="1"/>
      <c r="H954" s="1"/>
      <c r="I954" s="109"/>
      <c r="J954" s="1"/>
      <c r="K954" s="10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09"/>
      <c r="D955" s="1"/>
      <c r="E955" s="1"/>
      <c r="F955" s="1"/>
      <c r="G955" s="1"/>
      <c r="H955" s="1"/>
      <c r="I955" s="109"/>
      <c r="J955" s="1"/>
      <c r="K955" s="10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09"/>
      <c r="D956" s="1"/>
      <c r="E956" s="1"/>
      <c r="F956" s="1"/>
      <c r="G956" s="1"/>
      <c r="H956" s="1"/>
      <c r="I956" s="109"/>
      <c r="J956" s="1"/>
      <c r="K956" s="10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09"/>
      <c r="D957" s="1"/>
      <c r="E957" s="1"/>
      <c r="F957" s="1"/>
      <c r="G957" s="1"/>
      <c r="H957" s="1"/>
      <c r="I957" s="109"/>
      <c r="J957" s="1"/>
      <c r="K957" s="10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09"/>
      <c r="D958" s="1"/>
      <c r="E958" s="1"/>
      <c r="F958" s="1"/>
      <c r="G958" s="1"/>
      <c r="H958" s="1"/>
      <c r="I958" s="109"/>
      <c r="J958" s="1"/>
      <c r="K958" s="10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09"/>
      <c r="D959" s="1"/>
      <c r="E959" s="1"/>
      <c r="F959" s="1"/>
      <c r="G959" s="1"/>
      <c r="H959" s="1"/>
      <c r="I959" s="109"/>
      <c r="J959" s="1"/>
      <c r="K959" s="10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09"/>
      <c r="D960" s="1"/>
      <c r="E960" s="1"/>
      <c r="F960" s="1"/>
      <c r="G960" s="1"/>
      <c r="H960" s="1"/>
      <c r="I960" s="109"/>
      <c r="J960" s="1"/>
      <c r="K960" s="10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09"/>
      <c r="D961" s="1"/>
      <c r="E961" s="1"/>
      <c r="F961" s="1"/>
      <c r="G961" s="1"/>
      <c r="H961" s="1"/>
      <c r="I961" s="109"/>
      <c r="J961" s="1"/>
      <c r="K961" s="10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09"/>
      <c r="D962" s="1"/>
      <c r="E962" s="1"/>
      <c r="F962" s="1"/>
      <c r="G962" s="1"/>
      <c r="H962" s="1"/>
      <c r="I962" s="109"/>
      <c r="J962" s="1"/>
      <c r="K962" s="10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09"/>
      <c r="D963" s="1"/>
      <c r="E963" s="1"/>
      <c r="F963" s="1"/>
      <c r="G963" s="1"/>
      <c r="H963" s="1"/>
      <c r="I963" s="109"/>
      <c r="J963" s="1"/>
      <c r="K963" s="10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09"/>
      <c r="D964" s="1"/>
      <c r="E964" s="1"/>
      <c r="F964" s="1"/>
      <c r="G964" s="1"/>
      <c r="H964" s="1"/>
      <c r="I964" s="109"/>
      <c r="J964" s="1"/>
      <c r="K964" s="10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09"/>
      <c r="D965" s="1"/>
      <c r="E965" s="1"/>
      <c r="F965" s="1"/>
      <c r="G965" s="1"/>
      <c r="H965" s="1"/>
      <c r="I965" s="109"/>
      <c r="J965" s="1"/>
      <c r="K965" s="10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09"/>
      <c r="D966" s="1"/>
      <c r="E966" s="1"/>
      <c r="F966" s="1"/>
      <c r="G966" s="1"/>
      <c r="H966" s="1"/>
      <c r="I966" s="109"/>
      <c r="J966" s="1"/>
      <c r="K966" s="10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09"/>
      <c r="D967" s="1"/>
      <c r="E967" s="1"/>
      <c r="F967" s="1"/>
      <c r="G967" s="1"/>
      <c r="H967" s="1"/>
      <c r="I967" s="109"/>
      <c r="J967" s="1"/>
      <c r="K967" s="10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09"/>
      <c r="D968" s="1"/>
      <c r="E968" s="1"/>
      <c r="F968" s="1"/>
      <c r="G968" s="1"/>
      <c r="H968" s="1"/>
      <c r="I968" s="109"/>
      <c r="J968" s="1"/>
      <c r="K968" s="10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09"/>
      <c r="D969" s="1"/>
      <c r="E969" s="1"/>
      <c r="F969" s="1"/>
      <c r="G969" s="1"/>
      <c r="H969" s="1"/>
      <c r="I969" s="109"/>
      <c r="J969" s="1"/>
      <c r="K969" s="10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09"/>
      <c r="D970" s="1"/>
      <c r="E970" s="1"/>
      <c r="F970" s="1"/>
      <c r="G970" s="1"/>
      <c r="H970" s="1"/>
      <c r="I970" s="109"/>
      <c r="J970" s="1"/>
      <c r="K970" s="10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09"/>
      <c r="D971" s="1"/>
      <c r="E971" s="1"/>
      <c r="F971" s="1"/>
      <c r="G971" s="1"/>
      <c r="H971" s="1"/>
      <c r="I971" s="109"/>
      <c r="J971" s="1"/>
      <c r="K971" s="10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09"/>
      <c r="D972" s="1"/>
      <c r="E972" s="1"/>
      <c r="F972" s="1"/>
      <c r="G972" s="1"/>
      <c r="H972" s="1"/>
      <c r="I972" s="109"/>
      <c r="J972" s="1"/>
      <c r="K972" s="10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09"/>
      <c r="D973" s="1"/>
      <c r="E973" s="1"/>
      <c r="F973" s="1"/>
      <c r="G973" s="1"/>
      <c r="H973" s="1"/>
      <c r="I973" s="109"/>
      <c r="J973" s="1"/>
      <c r="K973" s="10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09"/>
      <c r="D974" s="1"/>
      <c r="E974" s="1"/>
      <c r="F974" s="1"/>
      <c r="G974" s="1"/>
      <c r="H974" s="1"/>
      <c r="I974" s="109"/>
      <c r="J974" s="1"/>
      <c r="K974" s="10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09"/>
      <c r="D975" s="1"/>
      <c r="E975" s="1"/>
      <c r="F975" s="1"/>
      <c r="G975" s="1"/>
      <c r="H975" s="1"/>
      <c r="I975" s="109"/>
      <c r="J975" s="1"/>
      <c r="K975" s="10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09"/>
      <c r="D976" s="1"/>
      <c r="E976" s="1"/>
      <c r="F976" s="1"/>
      <c r="G976" s="1"/>
      <c r="H976" s="1"/>
      <c r="I976" s="109"/>
      <c r="J976" s="1"/>
      <c r="K976" s="10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09"/>
      <c r="D977" s="1"/>
      <c r="E977" s="1"/>
      <c r="F977" s="1"/>
      <c r="G977" s="1"/>
      <c r="H977" s="1"/>
      <c r="I977" s="109"/>
      <c r="J977" s="1"/>
      <c r="K977" s="10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09"/>
      <c r="D978" s="1"/>
      <c r="E978" s="1"/>
      <c r="F978" s="1"/>
      <c r="G978" s="1"/>
      <c r="H978" s="1"/>
      <c r="I978" s="109"/>
      <c r="J978" s="1"/>
      <c r="K978" s="10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09"/>
      <c r="D979" s="1"/>
      <c r="E979" s="1"/>
      <c r="F979" s="1"/>
      <c r="G979" s="1"/>
      <c r="H979" s="1"/>
      <c r="I979" s="109"/>
      <c r="J979" s="1"/>
      <c r="K979" s="10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09"/>
      <c r="D980" s="1"/>
      <c r="E980" s="1"/>
      <c r="F980" s="1"/>
      <c r="G980" s="1"/>
      <c r="H980" s="1"/>
      <c r="I980" s="109"/>
      <c r="J980" s="1"/>
      <c r="K980" s="10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09"/>
      <c r="D981" s="1"/>
      <c r="E981" s="1"/>
      <c r="F981" s="1"/>
      <c r="G981" s="1"/>
      <c r="H981" s="1"/>
      <c r="I981" s="109"/>
      <c r="J981" s="1"/>
      <c r="K981" s="10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09"/>
      <c r="D982" s="1"/>
      <c r="E982" s="1"/>
      <c r="F982" s="1"/>
      <c r="G982" s="1"/>
      <c r="H982" s="1"/>
      <c r="I982" s="109"/>
      <c r="J982" s="1"/>
      <c r="K982" s="10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09"/>
      <c r="D983" s="1"/>
      <c r="E983" s="1"/>
      <c r="F983" s="1"/>
      <c r="G983" s="1"/>
      <c r="H983" s="1"/>
      <c r="I983" s="109"/>
      <c r="J983" s="1"/>
      <c r="K983" s="10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09"/>
      <c r="D984" s="1"/>
      <c r="E984" s="1"/>
      <c r="F984" s="1"/>
      <c r="G984" s="1"/>
      <c r="H984" s="1"/>
      <c r="I984" s="109"/>
      <c r="J984" s="1"/>
      <c r="K984" s="10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09"/>
      <c r="D985" s="1"/>
      <c r="E985" s="1"/>
      <c r="F985" s="1"/>
      <c r="G985" s="1"/>
      <c r="H985" s="1"/>
      <c r="I985" s="109"/>
      <c r="J985" s="1"/>
      <c r="K985" s="10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09"/>
      <c r="D986" s="1"/>
      <c r="E986" s="1"/>
      <c r="F986" s="1"/>
      <c r="G986" s="1"/>
      <c r="H986" s="1"/>
      <c r="I986" s="109"/>
      <c r="J986" s="1"/>
      <c r="K986" s="10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09"/>
      <c r="D987" s="1"/>
      <c r="E987" s="1"/>
      <c r="F987" s="1"/>
      <c r="G987" s="1"/>
      <c r="H987" s="1"/>
      <c r="I987" s="109"/>
      <c r="J987" s="1"/>
      <c r="K987" s="10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09"/>
      <c r="D988" s="1"/>
      <c r="E988" s="1"/>
      <c r="F988" s="1"/>
      <c r="G988" s="1"/>
      <c r="H988" s="1"/>
      <c r="I988" s="109"/>
      <c r="J988" s="1"/>
      <c r="K988" s="10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09"/>
      <c r="D989" s="1"/>
      <c r="E989" s="1"/>
      <c r="F989" s="1"/>
      <c r="G989" s="1"/>
      <c r="H989" s="1"/>
      <c r="I989" s="109"/>
      <c r="J989" s="1"/>
      <c r="K989" s="10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09"/>
      <c r="D990" s="1"/>
      <c r="E990" s="1"/>
      <c r="F990" s="1"/>
      <c r="G990" s="1"/>
      <c r="H990" s="1"/>
      <c r="I990" s="109"/>
      <c r="J990" s="1"/>
      <c r="K990" s="10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09"/>
      <c r="D991" s="1"/>
      <c r="E991" s="1"/>
      <c r="F991" s="1"/>
      <c r="G991" s="1"/>
      <c r="H991" s="1"/>
      <c r="I991" s="109"/>
      <c r="J991" s="1"/>
      <c r="K991" s="10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09"/>
      <c r="D992" s="1"/>
      <c r="E992" s="1"/>
      <c r="F992" s="1"/>
      <c r="G992" s="1"/>
      <c r="H992" s="1"/>
      <c r="I992" s="109"/>
      <c r="J992" s="1"/>
      <c r="K992" s="10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09"/>
      <c r="D993" s="1"/>
      <c r="E993" s="1"/>
      <c r="F993" s="1"/>
      <c r="G993" s="1"/>
      <c r="H993" s="1"/>
      <c r="I993" s="109"/>
      <c r="J993" s="1"/>
      <c r="K993" s="10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09"/>
      <c r="D994" s="1"/>
      <c r="E994" s="1"/>
      <c r="F994" s="1"/>
      <c r="G994" s="1"/>
      <c r="H994" s="1"/>
      <c r="I994" s="109"/>
      <c r="J994" s="1"/>
      <c r="K994" s="10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271"/>
      <c r="B995" s="271"/>
      <c r="C995" s="270"/>
      <c r="D995" s="271"/>
      <c r="E995" s="271"/>
      <c r="F995" s="271"/>
      <c r="G995" s="271"/>
      <c r="H995" s="271"/>
      <c r="I995" s="109"/>
      <c r="J995" s="1"/>
      <c r="K995" s="10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5">
    <mergeCell ref="A2:G2"/>
    <mergeCell ref="I22:I24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0"/>
  <sheetViews>
    <sheetView showGridLines="0" view="pageLayout" zoomScale="70" zoomScaleNormal="50" zoomScalePageLayoutView="70" workbookViewId="0">
      <selection activeCell="A6" sqref="A6"/>
    </sheetView>
  </sheetViews>
  <sheetFormatPr baseColWidth="10" defaultColWidth="14.42578125" defaultRowHeight="15" customHeight="1" x14ac:dyDescent="0.2"/>
  <cols>
    <col min="1" max="1" width="11.140625" style="277" customWidth="1"/>
    <col min="2" max="2" width="15.140625" style="277" customWidth="1"/>
    <col min="3" max="3" width="48.5703125" style="276" customWidth="1"/>
    <col min="4" max="4" width="38.42578125" style="277" customWidth="1"/>
    <col min="5" max="5" width="12.7109375" style="277" customWidth="1"/>
    <col min="6" max="6" width="38.42578125" style="189" customWidth="1"/>
    <col min="7" max="7" width="20.5703125" style="277" bestFit="1" customWidth="1"/>
    <col min="8" max="8" width="37.5703125" style="277" customWidth="1"/>
    <col min="9" max="9" width="23.5703125" style="276" customWidth="1"/>
    <col min="10" max="10" width="21.5703125" style="277" customWidth="1"/>
    <col min="11" max="11" width="10.7109375" style="276" customWidth="1"/>
    <col min="12" max="22" width="10.7109375" style="277" customWidth="1"/>
    <col min="23" max="16384" width="14.42578125" style="277"/>
  </cols>
  <sheetData>
    <row r="1" spans="1:26" ht="12" customHeight="1" x14ac:dyDescent="0.2">
      <c r="A1" s="1"/>
      <c r="B1" s="23"/>
      <c r="C1" s="106"/>
      <c r="D1" s="8"/>
      <c r="E1" s="8"/>
      <c r="F1" s="234"/>
      <c r="G1" s="14"/>
      <c r="H1" s="8"/>
      <c r="I1" s="106"/>
      <c r="J1" s="8"/>
      <c r="K1" s="10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01" t="s">
        <v>128</v>
      </c>
      <c r="B2" s="301"/>
      <c r="C2" s="301"/>
      <c r="D2" s="301"/>
      <c r="E2" s="301"/>
      <c r="F2" s="301"/>
      <c r="G2" s="301"/>
      <c r="H2" s="13"/>
      <c r="I2" s="129"/>
      <c r="J2" s="13"/>
      <c r="K2" s="129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8"/>
      <c r="X2" s="8"/>
      <c r="Y2" s="8"/>
      <c r="Z2" s="8"/>
    </row>
    <row r="3" spans="1:26" ht="15.75" customHeight="1" x14ac:dyDescent="0.2">
      <c r="A3" s="301" t="s">
        <v>43</v>
      </c>
      <c r="B3" s="312"/>
      <c r="C3" s="312"/>
      <c r="D3" s="312"/>
      <c r="E3" s="312"/>
      <c r="F3" s="312"/>
      <c r="G3" s="312"/>
      <c r="H3" s="13"/>
      <c r="I3" s="129"/>
      <c r="J3" s="13"/>
      <c r="K3" s="129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8"/>
      <c r="X3" s="8"/>
      <c r="Y3" s="8"/>
      <c r="Z3" s="8"/>
    </row>
    <row r="4" spans="1:26" ht="15.75" customHeight="1" x14ac:dyDescent="0.2">
      <c r="A4" s="301" t="s">
        <v>107</v>
      </c>
      <c r="B4" s="312"/>
      <c r="C4" s="312"/>
      <c r="D4" s="312"/>
      <c r="E4" s="312"/>
      <c r="F4" s="312"/>
      <c r="G4" s="312"/>
      <c r="H4" s="13"/>
      <c r="I4" s="129"/>
      <c r="J4" s="13"/>
      <c r="K4" s="129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8"/>
      <c r="X4" s="8"/>
      <c r="Y4" s="8"/>
      <c r="Z4" s="8"/>
    </row>
    <row r="5" spans="1:26" ht="15.75" customHeight="1" x14ac:dyDescent="0.2">
      <c r="A5" s="301" t="s">
        <v>572</v>
      </c>
      <c r="B5" s="301"/>
      <c r="C5" s="301"/>
      <c r="D5" s="301"/>
      <c r="E5" s="301"/>
      <c r="F5" s="301"/>
      <c r="G5" s="301"/>
      <c r="H5" s="13"/>
      <c r="I5" s="129"/>
      <c r="J5" s="13"/>
      <c r="K5" s="129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  <c r="X5" s="8"/>
      <c r="Y5" s="8"/>
      <c r="Z5" s="8"/>
    </row>
    <row r="6" spans="1:26" ht="15" customHeight="1" x14ac:dyDescent="0.2">
      <c r="A6" s="275"/>
      <c r="B6" s="5"/>
      <c r="C6" s="128"/>
      <c r="D6" s="275"/>
      <c r="E6" s="275"/>
      <c r="F6" s="74"/>
      <c r="G6" s="11"/>
      <c r="H6" s="275"/>
      <c r="I6" s="128"/>
      <c r="J6" s="275"/>
      <c r="K6" s="129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8"/>
      <c r="Y6" s="8"/>
      <c r="Z6" s="8"/>
    </row>
    <row r="7" spans="1:26" ht="15" customHeight="1" x14ac:dyDescent="0.2">
      <c r="A7" s="8"/>
      <c r="B7" s="13"/>
      <c r="C7" s="129"/>
      <c r="D7" s="275" t="s">
        <v>3</v>
      </c>
      <c r="E7" s="275"/>
      <c r="F7" s="68" t="s">
        <v>3</v>
      </c>
      <c r="G7" s="14"/>
      <c r="H7" s="8"/>
      <c r="I7" s="128"/>
      <c r="J7" s="275"/>
      <c r="K7" s="10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8"/>
      <c r="B8" s="13"/>
      <c r="C8" s="129" t="s">
        <v>4</v>
      </c>
      <c r="D8" s="5">
        <v>2021</v>
      </c>
      <c r="E8" s="5"/>
      <c r="F8" s="70">
        <v>2020</v>
      </c>
      <c r="G8" s="14"/>
      <c r="H8" s="8"/>
      <c r="I8" s="149"/>
      <c r="J8" s="8"/>
      <c r="K8" s="10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8"/>
      <c r="B9" s="13" t="s">
        <v>108</v>
      </c>
      <c r="C9" s="129" t="s">
        <v>109</v>
      </c>
      <c r="D9" s="13"/>
      <c r="E9" s="13"/>
      <c r="F9" s="234"/>
      <c r="G9" s="14"/>
      <c r="H9" s="275"/>
      <c r="I9" s="106"/>
      <c r="J9" s="8"/>
      <c r="K9" s="10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8"/>
      <c r="B10" s="13"/>
      <c r="C10" s="129"/>
      <c r="D10" s="13"/>
      <c r="E10" s="13"/>
      <c r="F10" s="234"/>
      <c r="G10" s="14"/>
      <c r="H10" s="275"/>
      <c r="I10" s="106"/>
      <c r="J10" s="8"/>
      <c r="K10" s="10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8"/>
      <c r="B11" s="13"/>
      <c r="C11" s="129" t="s">
        <v>110</v>
      </c>
      <c r="D11" s="13">
        <f>D13+D16+D21+D24+D27</f>
        <v>523502106.55000001</v>
      </c>
      <c r="E11" s="13"/>
      <c r="F11" s="13">
        <f>F13+F16+F21+F24+F27</f>
        <v>206563782</v>
      </c>
      <c r="G11" s="188"/>
      <c r="H11" s="7"/>
      <c r="I11" s="129"/>
      <c r="J11" s="8"/>
      <c r="K11" s="10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8"/>
      <c r="B12" s="8"/>
      <c r="C12" s="106"/>
      <c r="D12" s="8"/>
      <c r="E12" s="8"/>
      <c r="F12" s="234"/>
      <c r="G12" s="11"/>
      <c r="H12" s="7"/>
      <c r="I12" s="129"/>
      <c r="J12" s="8"/>
      <c r="K12" s="10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" customHeight="1" x14ac:dyDescent="0.25">
      <c r="A13" s="8"/>
      <c r="B13" s="30">
        <v>41</v>
      </c>
      <c r="C13" s="115" t="s">
        <v>111</v>
      </c>
      <c r="D13" s="100">
        <f>D14</f>
        <v>0</v>
      </c>
      <c r="E13" s="8"/>
      <c r="F13" s="13">
        <f>F14</f>
        <v>0</v>
      </c>
      <c r="G13" s="11"/>
      <c r="H13" s="7"/>
      <c r="I13" s="129"/>
      <c r="J13" s="8"/>
      <c r="K13" s="106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" customHeight="1" x14ac:dyDescent="0.2">
      <c r="A14" s="8"/>
      <c r="B14" s="1">
        <v>4110</v>
      </c>
      <c r="C14" s="106" t="s">
        <v>129</v>
      </c>
      <c r="D14" s="8">
        <f>'NOTAS A LOS ESTADOS FINANCIEROS'!G242</f>
        <v>0</v>
      </c>
      <c r="E14" s="8"/>
      <c r="F14" s="8">
        <v>0</v>
      </c>
      <c r="G14" s="11"/>
      <c r="H14" s="7"/>
      <c r="I14" s="129"/>
      <c r="J14" s="8"/>
      <c r="K14" s="106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8"/>
      <c r="B15" s="8"/>
      <c r="C15" s="106"/>
      <c r="D15" s="8"/>
      <c r="E15" s="8"/>
      <c r="F15" s="8"/>
      <c r="G15" s="11"/>
      <c r="H15" s="7"/>
      <c r="I15" s="129"/>
      <c r="J15" s="8"/>
      <c r="K15" s="10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8"/>
      <c r="B16" s="23">
        <v>42</v>
      </c>
      <c r="C16" s="129" t="s">
        <v>112</v>
      </c>
      <c r="D16" s="13">
        <f>SUM(D17:D19)</f>
        <v>21825308</v>
      </c>
      <c r="E16" s="13"/>
      <c r="F16" s="13">
        <f>F17+F18+F19</f>
        <v>8173467</v>
      </c>
      <c r="G16" s="11"/>
      <c r="H16" s="13"/>
      <c r="I16" s="129"/>
      <c r="J16" s="8"/>
      <c r="K16" s="10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8"/>
      <c r="B17" s="1">
        <v>4204</v>
      </c>
      <c r="C17" s="106" t="s">
        <v>130</v>
      </c>
      <c r="D17" s="8">
        <f>'NOTAS A LOS ESTADOS FINANCIEROS'!G245</f>
        <v>16658758</v>
      </c>
      <c r="E17" s="8"/>
      <c r="F17" s="8">
        <v>1736549</v>
      </c>
      <c r="G17" s="14"/>
      <c r="H17" s="8"/>
      <c r="I17" s="106"/>
      <c r="J17" s="8"/>
      <c r="K17" s="106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8"/>
      <c r="B18" s="1">
        <v>4210</v>
      </c>
      <c r="C18" s="106" t="s">
        <v>131</v>
      </c>
      <c r="D18" s="8">
        <f>'NOTAS A LOS ESTADOS FINANCIEROS'!G249</f>
        <v>5166550</v>
      </c>
      <c r="E18" s="8"/>
      <c r="F18" s="8">
        <v>6620918</v>
      </c>
      <c r="G18" s="14"/>
      <c r="H18" s="8"/>
      <c r="I18" s="106"/>
      <c r="J18" s="8"/>
      <c r="K18" s="106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8"/>
      <c r="B19" s="1">
        <v>4295</v>
      </c>
      <c r="C19" s="106" t="s">
        <v>132</v>
      </c>
      <c r="D19" s="8">
        <f>'NOTAS A LOS ESTADOS FINANCIEROS'!G250</f>
        <v>0</v>
      </c>
      <c r="E19" s="8"/>
      <c r="F19" s="8">
        <v>-184000</v>
      </c>
      <c r="G19" s="14"/>
      <c r="H19" s="8"/>
      <c r="I19" s="106"/>
      <c r="J19" s="8"/>
      <c r="K19" s="106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8"/>
      <c r="B20" s="23"/>
      <c r="C20" s="129"/>
      <c r="D20" s="13"/>
      <c r="E20" s="13"/>
      <c r="F20" s="74"/>
      <c r="G20" s="14"/>
      <c r="H20" s="8"/>
      <c r="I20" s="106"/>
      <c r="J20" s="8"/>
      <c r="K20" s="10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8"/>
      <c r="B21" s="23">
        <v>43</v>
      </c>
      <c r="C21" s="129" t="s">
        <v>133</v>
      </c>
      <c r="D21" s="13">
        <f>D22</f>
        <v>0</v>
      </c>
      <c r="E21" s="13"/>
      <c r="F21" s="13">
        <f>F22</f>
        <v>0</v>
      </c>
      <c r="G21" s="14"/>
      <c r="H21" s="8"/>
      <c r="I21" s="106"/>
      <c r="J21" s="8"/>
      <c r="K21" s="106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8"/>
      <c r="B22" s="1">
        <v>4390</v>
      </c>
      <c r="C22" s="106" t="s">
        <v>134</v>
      </c>
      <c r="D22" s="8">
        <v>0</v>
      </c>
      <c r="E22" s="8"/>
      <c r="F22" s="8">
        <v>0</v>
      </c>
      <c r="G22" s="14"/>
      <c r="H22" s="8"/>
      <c r="I22" s="106"/>
      <c r="J22" s="8"/>
      <c r="K22" s="106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8"/>
      <c r="B23" s="1"/>
      <c r="C23" s="106"/>
      <c r="D23" s="8"/>
      <c r="E23" s="8"/>
      <c r="F23" s="187"/>
      <c r="G23" s="14"/>
      <c r="H23" s="8"/>
      <c r="I23" s="106"/>
      <c r="J23" s="8"/>
      <c r="K23" s="10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8"/>
      <c r="B24" s="23">
        <v>44</v>
      </c>
      <c r="C24" s="129" t="s">
        <v>114</v>
      </c>
      <c r="D24" s="13">
        <f>D25</f>
        <v>0</v>
      </c>
      <c r="E24" s="8"/>
      <c r="F24" s="13">
        <f>F25</f>
        <v>0</v>
      </c>
      <c r="G24" s="14"/>
      <c r="H24" s="8"/>
      <c r="I24" s="106"/>
      <c r="J24" s="8"/>
      <c r="K24" s="10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8"/>
      <c r="B25" s="1">
        <v>4428</v>
      </c>
      <c r="C25" s="106" t="s">
        <v>135</v>
      </c>
      <c r="D25" s="8">
        <f>'NOTAS A LOS ESTADOS FINANCIEROS'!I254</f>
        <v>0</v>
      </c>
      <c r="E25" s="8"/>
      <c r="F25" s="8">
        <v>0</v>
      </c>
      <c r="G25" s="14"/>
      <c r="H25" s="8"/>
      <c r="I25" s="106"/>
      <c r="J25" s="8"/>
      <c r="K25" s="106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8"/>
      <c r="B26" s="1"/>
      <c r="C26" s="106"/>
      <c r="D26" s="8"/>
      <c r="E26" s="8"/>
      <c r="F26" s="187"/>
      <c r="G26" s="14"/>
      <c r="H26" s="8"/>
      <c r="I26" s="106"/>
      <c r="J26" s="8"/>
      <c r="K26" s="106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1"/>
      <c r="B27" s="23">
        <v>47</v>
      </c>
      <c r="C27" s="130" t="s">
        <v>136</v>
      </c>
      <c r="D27" s="13">
        <f>D28+D29</f>
        <v>501676798.55000001</v>
      </c>
      <c r="E27" s="13"/>
      <c r="F27" s="13">
        <f>F28+F29</f>
        <v>198390315</v>
      </c>
      <c r="G27" s="14"/>
      <c r="H27" s="303"/>
      <c r="I27" s="106"/>
      <c r="J27" s="8"/>
      <c r="K27" s="106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">
      <c r="A28" s="23"/>
      <c r="B28" s="1">
        <v>4705</v>
      </c>
      <c r="C28" s="106" t="s">
        <v>137</v>
      </c>
      <c r="D28" s="8">
        <f>'NOTAS A LOS ESTADOS FINANCIEROS'!G257</f>
        <v>487981282.55000001</v>
      </c>
      <c r="E28" s="8"/>
      <c r="F28" s="8">
        <v>175685691</v>
      </c>
      <c r="G28" s="14"/>
      <c r="H28" s="312"/>
      <c r="I28" s="106"/>
      <c r="J28" s="8"/>
      <c r="K28" s="106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1"/>
      <c r="B29" s="1">
        <v>4722</v>
      </c>
      <c r="C29" s="106" t="s">
        <v>138</v>
      </c>
      <c r="D29" s="8">
        <f>'NOTAS A LOS ESTADOS FINANCIEROS'!G260</f>
        <v>13695516</v>
      </c>
      <c r="E29" s="8"/>
      <c r="F29" s="8">
        <v>22704624</v>
      </c>
      <c r="G29" s="14"/>
      <c r="H29" s="8"/>
      <c r="I29" s="106"/>
      <c r="J29" s="8"/>
      <c r="K29" s="106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1"/>
      <c r="B30" s="1"/>
      <c r="C30" s="106"/>
      <c r="D30" s="8"/>
      <c r="E30" s="8"/>
      <c r="F30" s="234"/>
      <c r="G30" s="14"/>
      <c r="H30" s="8"/>
      <c r="I30" s="106"/>
      <c r="J30" s="8"/>
      <c r="K30" s="106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 x14ac:dyDescent="0.2">
      <c r="A31" s="1"/>
      <c r="B31" s="1"/>
      <c r="C31" s="106"/>
      <c r="D31" s="8"/>
      <c r="E31" s="8"/>
      <c r="F31" s="234"/>
      <c r="G31" s="14"/>
      <c r="H31" s="8"/>
      <c r="I31" s="106"/>
      <c r="J31" s="8"/>
      <c r="K31" s="106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1"/>
      <c r="B32" s="23"/>
      <c r="C32" s="128" t="s">
        <v>116</v>
      </c>
      <c r="D32" s="13">
        <f>D34</f>
        <v>0</v>
      </c>
      <c r="E32" s="13"/>
      <c r="F32" s="13">
        <f>F34</f>
        <v>6426025.4900000002</v>
      </c>
      <c r="G32" s="14"/>
      <c r="H32" s="8"/>
      <c r="I32" s="106"/>
      <c r="J32" s="8"/>
      <c r="K32" s="106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1"/>
      <c r="B33" s="1"/>
      <c r="C33" s="106"/>
      <c r="D33" s="8"/>
      <c r="E33" s="8"/>
      <c r="F33" s="234"/>
      <c r="G33" s="14"/>
      <c r="H33" s="8"/>
      <c r="I33" s="106"/>
      <c r="J33" s="8"/>
      <c r="K33" s="106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23"/>
      <c r="B34" s="23">
        <v>62</v>
      </c>
      <c r="C34" s="129" t="s">
        <v>139</v>
      </c>
      <c r="D34" s="13">
        <f>D35+D36</f>
        <v>0</v>
      </c>
      <c r="E34" s="13"/>
      <c r="F34" s="13">
        <f>F36+F35</f>
        <v>6426025.4900000002</v>
      </c>
      <c r="G34" s="14"/>
      <c r="H34" s="8"/>
      <c r="I34" s="106"/>
      <c r="J34" s="8"/>
      <c r="K34" s="106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">
      <c r="A35" s="23"/>
      <c r="B35" s="1">
        <v>6205</v>
      </c>
      <c r="C35" s="106" t="s">
        <v>59</v>
      </c>
      <c r="D35" s="8">
        <f>'NOTAS A LOS ESTADOS FINANCIEROS'!G369</f>
        <v>0</v>
      </c>
      <c r="E35" s="13"/>
      <c r="F35" s="8">
        <v>1407147.92</v>
      </c>
      <c r="G35" s="14"/>
      <c r="H35" s="8"/>
      <c r="I35" s="106"/>
      <c r="J35" s="8"/>
      <c r="K35" s="106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1"/>
      <c r="B36" s="1">
        <v>6210</v>
      </c>
      <c r="C36" s="131" t="s">
        <v>131</v>
      </c>
      <c r="D36" s="8">
        <f>'NOTAS A LOS ESTADOS FINANCIEROS'!G371</f>
        <v>0</v>
      </c>
      <c r="E36" s="8"/>
      <c r="F36" s="8">
        <v>5018877.57</v>
      </c>
      <c r="G36" s="14"/>
      <c r="H36" s="13"/>
      <c r="I36" s="129"/>
      <c r="J36" s="8"/>
      <c r="K36" s="106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1"/>
      <c r="B37" s="1"/>
      <c r="C37" s="106"/>
      <c r="D37" s="8"/>
      <c r="E37" s="8"/>
      <c r="F37" s="234"/>
      <c r="G37" s="188"/>
      <c r="H37" s="8"/>
      <c r="I37" s="106"/>
      <c r="J37" s="8"/>
      <c r="K37" s="106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1"/>
      <c r="B38" s="1"/>
      <c r="C38" s="128" t="s">
        <v>140</v>
      </c>
      <c r="D38" s="13">
        <f>D40+D49+D63</f>
        <v>361881504.97000003</v>
      </c>
      <c r="E38" s="13"/>
      <c r="F38" s="13">
        <f>F40+F49+F63</f>
        <v>386847682.67000002</v>
      </c>
      <c r="G38" s="14"/>
      <c r="H38" s="8"/>
      <c r="I38" s="106"/>
      <c r="J38" s="8"/>
      <c r="K38" s="106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">
      <c r="A39" s="1"/>
      <c r="B39" s="1"/>
      <c r="C39" s="106"/>
      <c r="D39" s="8"/>
      <c r="E39" s="8"/>
      <c r="F39" s="234"/>
      <c r="G39" s="14"/>
      <c r="H39" s="13"/>
      <c r="I39" s="129"/>
      <c r="J39" s="8"/>
      <c r="K39" s="106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">
      <c r="A40" s="1"/>
      <c r="B40" s="23">
        <v>51</v>
      </c>
      <c r="C40" s="130" t="s">
        <v>141</v>
      </c>
      <c r="D40" s="13">
        <f>SUM(D41:D47)</f>
        <v>334493326.97000003</v>
      </c>
      <c r="E40" s="13"/>
      <c r="F40" s="13">
        <f>SUM(F41:F47)</f>
        <v>352876952</v>
      </c>
      <c r="G40" s="11"/>
      <c r="H40" s="13"/>
      <c r="I40" s="129"/>
      <c r="J40" s="8"/>
      <c r="K40" s="106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23"/>
      <c r="B41" s="1">
        <v>5101</v>
      </c>
      <c r="C41" s="106" t="s">
        <v>142</v>
      </c>
      <c r="D41" s="55">
        <f>'NOTAS A LOS ESTADOS FINANCIEROS'!G276</f>
        <v>161858800</v>
      </c>
      <c r="E41" s="187"/>
      <c r="F41" s="187">
        <v>176531817</v>
      </c>
      <c r="G41" s="11"/>
      <c r="H41" s="13"/>
      <c r="I41" s="129"/>
      <c r="J41" s="8"/>
      <c r="K41" s="106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1"/>
      <c r="B42" s="1">
        <v>5103</v>
      </c>
      <c r="C42" s="106" t="s">
        <v>143</v>
      </c>
      <c r="D42" s="8">
        <f>'NOTAS A LOS ESTADOS FINANCIEROS'!G295</f>
        <v>60941567</v>
      </c>
      <c r="E42" s="187"/>
      <c r="F42" s="8">
        <v>58056605</v>
      </c>
      <c r="G42" s="23"/>
      <c r="H42" s="8"/>
      <c r="I42" s="106"/>
      <c r="J42" s="8"/>
      <c r="K42" s="106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1">
        <v>5104</v>
      </c>
      <c r="C43" s="106" t="s">
        <v>144</v>
      </c>
      <c r="D43" s="8">
        <f>'NOTAS A LOS ESTADOS FINANCIEROS'!G301</f>
        <v>8311900</v>
      </c>
      <c r="E43" s="8"/>
      <c r="F43" s="8">
        <v>8617900</v>
      </c>
      <c r="G43" s="14"/>
      <c r="H43" s="8"/>
      <c r="I43" s="106"/>
      <c r="J43" s="8"/>
      <c r="K43" s="106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1">
        <v>5107</v>
      </c>
      <c r="C44" s="106" t="s">
        <v>145</v>
      </c>
      <c r="D44" s="8">
        <f>'NOTAS A LOS ESTADOS FINANCIEROS'!G304</f>
        <v>86434268</v>
      </c>
      <c r="E44" s="8"/>
      <c r="F44" s="8">
        <v>101784132</v>
      </c>
      <c r="G44" s="14"/>
      <c r="H44" s="275"/>
      <c r="I44" s="129"/>
      <c r="J44" s="8"/>
      <c r="K44" s="106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1"/>
      <c r="B45" s="1">
        <v>5108</v>
      </c>
      <c r="C45" s="106" t="s">
        <v>146</v>
      </c>
      <c r="D45" s="8">
        <f>'NOTAS A LOS ESTADOS FINANCIEROS'!G314</f>
        <v>0</v>
      </c>
      <c r="E45" s="8"/>
      <c r="F45" s="8">
        <v>0</v>
      </c>
      <c r="G45" s="14"/>
      <c r="H45" s="8"/>
      <c r="I45" s="106"/>
      <c r="J45" s="8"/>
      <c r="K45" s="106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1">
        <v>5111</v>
      </c>
      <c r="C46" s="106" t="s">
        <v>147</v>
      </c>
      <c r="D46" s="8">
        <f>'NOTAS A LOS ESTADOS FINANCIEROS'!G317</f>
        <v>16946791.969999999</v>
      </c>
      <c r="E46" s="8"/>
      <c r="F46" s="8">
        <v>7886498</v>
      </c>
      <c r="G46" s="14"/>
      <c r="H46" s="275"/>
      <c r="I46" s="106"/>
      <c r="J46" s="8"/>
      <c r="K46" s="106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">
      <c r="A47" s="1"/>
      <c r="B47" s="1">
        <v>5120</v>
      </c>
      <c r="C47" s="106" t="s">
        <v>148</v>
      </c>
      <c r="D47" s="8">
        <f>'NOTAS A LOS ESTADOS FINANCIEROS'!G324</f>
        <v>0</v>
      </c>
      <c r="E47" s="8"/>
      <c r="F47" s="8">
        <v>0</v>
      </c>
      <c r="G47" s="14"/>
      <c r="H47" s="275"/>
      <c r="I47" s="106"/>
      <c r="J47" s="8"/>
      <c r="K47" s="10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1"/>
      <c r="B48" s="1"/>
      <c r="C48" s="106"/>
      <c r="D48" s="8"/>
      <c r="E48" s="8"/>
      <c r="F48" s="234"/>
      <c r="G48" s="14"/>
      <c r="H48" s="12"/>
      <c r="I48" s="129"/>
      <c r="J48" s="8"/>
      <c r="K48" s="106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"/>
      <c r="B49" s="23">
        <v>53</v>
      </c>
      <c r="C49" s="129" t="s">
        <v>120</v>
      </c>
      <c r="D49" s="54">
        <f>SUM(D50:D52)</f>
        <v>27388178</v>
      </c>
      <c r="E49" s="54"/>
      <c r="F49" s="13">
        <f>SUM(F50:F52)</f>
        <v>31911954.670000002</v>
      </c>
      <c r="G49" s="11"/>
      <c r="H49" s="12"/>
      <c r="I49" s="129"/>
      <c r="J49" s="8"/>
      <c r="K49" s="106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">
      <c r="A50" s="1"/>
      <c r="B50" s="1">
        <v>5360</v>
      </c>
      <c r="C50" s="106" t="s">
        <v>149</v>
      </c>
      <c r="D50" s="8">
        <f>'NOTAS A LOS ESTADOS FINANCIEROS'!G332</f>
        <v>24556862</v>
      </c>
      <c r="E50" s="8"/>
      <c r="F50" s="8">
        <v>27983581.25</v>
      </c>
      <c r="G50" s="14"/>
      <c r="H50" s="17"/>
      <c r="I50" s="106"/>
      <c r="J50" s="8"/>
      <c r="K50" s="106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23"/>
      <c r="B51" s="1">
        <v>5366</v>
      </c>
      <c r="C51" s="106" t="s">
        <v>150</v>
      </c>
      <c r="D51" s="8">
        <f>'NOTAS A LOS ESTADOS FINANCIEROS'!G351</f>
        <v>2831316</v>
      </c>
      <c r="E51" s="8"/>
      <c r="F51" s="8">
        <v>3928373.42</v>
      </c>
      <c r="G51" s="14"/>
      <c r="H51" s="13"/>
      <c r="I51" s="129"/>
      <c r="J51" s="8"/>
      <c r="K51" s="106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"/>
      <c r="X51" s="1"/>
      <c r="Y51" s="1"/>
      <c r="Z51" s="1"/>
    </row>
    <row r="52" spans="1:26" ht="15" customHeight="1" x14ac:dyDescent="0.2">
      <c r="A52" s="1"/>
      <c r="B52" s="1">
        <v>5368</v>
      </c>
      <c r="C52" s="106" t="s">
        <v>151</v>
      </c>
      <c r="D52" s="8">
        <f>'NOTAS A LOS ESTADOS FINANCIEROS'!G355</f>
        <v>0</v>
      </c>
      <c r="E52" s="8"/>
      <c r="F52" s="8">
        <v>0</v>
      </c>
      <c r="G52" s="11"/>
      <c r="H52" s="8"/>
      <c r="I52" s="106"/>
      <c r="J52" s="8"/>
      <c r="K52" s="106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"/>
      <c r="X52" s="1"/>
      <c r="Y52" s="1"/>
      <c r="Z52" s="1"/>
    </row>
    <row r="53" spans="1:26" ht="15" customHeight="1" x14ac:dyDescent="0.2">
      <c r="A53" s="1"/>
      <c r="B53" s="1"/>
      <c r="C53" s="106"/>
      <c r="D53" s="8"/>
      <c r="E53" s="8"/>
      <c r="F53" s="234"/>
      <c r="G53" s="14"/>
      <c r="H53" s="8"/>
      <c r="I53" s="106"/>
      <c r="J53" s="8"/>
      <c r="K53" s="106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"/>
      <c r="X53" s="1"/>
      <c r="Y53" s="1"/>
      <c r="Z53" s="1"/>
    </row>
    <row r="54" spans="1:26" ht="15" customHeight="1" x14ac:dyDescent="0.2">
      <c r="A54" s="1"/>
      <c r="B54" s="1"/>
      <c r="C54" s="106"/>
      <c r="D54" s="8"/>
      <c r="E54" s="8"/>
      <c r="F54" s="234"/>
      <c r="G54" s="14"/>
      <c r="H54" s="8"/>
      <c r="I54" s="106"/>
      <c r="J54" s="8"/>
      <c r="K54" s="106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"/>
      <c r="X54" s="1"/>
      <c r="Y54" s="1"/>
      <c r="Z54" s="1"/>
    </row>
    <row r="55" spans="1:26" ht="15" customHeight="1" x14ac:dyDescent="0.2">
      <c r="A55" s="1"/>
      <c r="B55" s="1"/>
      <c r="C55" s="106"/>
      <c r="D55" s="8"/>
      <c r="E55" s="8"/>
      <c r="F55" s="234"/>
      <c r="G55" s="14"/>
      <c r="H55" s="8"/>
      <c r="I55" s="106"/>
      <c r="J55" s="8"/>
      <c r="K55" s="106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"/>
      <c r="X55" s="1"/>
      <c r="Y55" s="1"/>
      <c r="Z55" s="1"/>
    </row>
    <row r="56" spans="1:26" ht="15" customHeight="1" x14ac:dyDescent="0.2">
      <c r="A56" s="1"/>
      <c r="B56" s="1"/>
      <c r="C56" s="106"/>
      <c r="D56" s="8"/>
      <c r="E56" s="8"/>
      <c r="F56" s="234"/>
      <c r="G56" s="14"/>
      <c r="H56" s="8"/>
      <c r="I56" s="106"/>
      <c r="J56" s="8"/>
      <c r="K56" s="106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"/>
      <c r="X56" s="1"/>
      <c r="Y56" s="1"/>
      <c r="Z56" s="1"/>
    </row>
    <row r="57" spans="1:26" ht="15" customHeight="1" x14ac:dyDescent="0.2">
      <c r="A57" s="1"/>
      <c r="B57" s="1"/>
      <c r="C57" s="106"/>
      <c r="D57" s="8"/>
      <c r="E57" s="8"/>
      <c r="F57" s="234"/>
      <c r="G57" s="14"/>
      <c r="H57" s="8"/>
      <c r="I57" s="106"/>
      <c r="J57" s="8"/>
      <c r="K57" s="106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"/>
      <c r="X57" s="1"/>
      <c r="Y57" s="1"/>
      <c r="Z57" s="1"/>
    </row>
    <row r="58" spans="1:26" ht="15" customHeight="1" x14ac:dyDescent="0.2">
      <c r="A58" s="1"/>
      <c r="B58" s="1"/>
      <c r="C58" s="106"/>
      <c r="D58" s="8"/>
      <c r="E58" s="8"/>
      <c r="F58" s="234"/>
      <c r="G58" s="14"/>
      <c r="H58" s="8"/>
      <c r="I58" s="106"/>
      <c r="J58" s="8"/>
      <c r="K58" s="106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"/>
      <c r="X58" s="1"/>
      <c r="Y58" s="1"/>
      <c r="Z58" s="1"/>
    </row>
    <row r="59" spans="1:26" ht="15" customHeight="1" x14ac:dyDescent="0.2">
      <c r="A59" s="1"/>
      <c r="B59" s="1"/>
      <c r="C59" s="106"/>
      <c r="D59" s="8"/>
      <c r="E59" s="8"/>
      <c r="F59" s="234"/>
      <c r="G59" s="14"/>
      <c r="H59" s="8"/>
      <c r="I59" s="106"/>
      <c r="J59" s="8"/>
      <c r="K59" s="106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/>
      <c r="X59" s="1"/>
      <c r="Y59" s="1"/>
      <c r="Z59" s="1"/>
    </row>
    <row r="60" spans="1:26" ht="15" customHeight="1" x14ac:dyDescent="0.2">
      <c r="A60" s="1"/>
      <c r="B60" s="1"/>
      <c r="C60" s="106"/>
      <c r="D60" s="8"/>
      <c r="E60" s="8"/>
      <c r="F60" s="234"/>
      <c r="G60" s="14"/>
      <c r="H60" s="8"/>
      <c r="I60" s="106"/>
      <c r="J60" s="8"/>
      <c r="K60" s="106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/>
      <c r="X60" s="1"/>
      <c r="Y60" s="1"/>
      <c r="Z60" s="1"/>
    </row>
    <row r="61" spans="1:26" ht="15" customHeight="1" x14ac:dyDescent="0.2">
      <c r="A61" s="1"/>
      <c r="B61" s="1"/>
      <c r="C61" s="106"/>
      <c r="D61" s="8"/>
      <c r="E61" s="8"/>
      <c r="F61" s="234"/>
      <c r="G61" s="14"/>
      <c r="H61" s="8"/>
      <c r="I61" s="106"/>
      <c r="J61" s="8"/>
      <c r="K61" s="106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/>
      <c r="X61" s="1"/>
      <c r="Y61" s="1"/>
      <c r="Z61" s="1"/>
    </row>
    <row r="62" spans="1:26" ht="15" customHeight="1" x14ac:dyDescent="0.2">
      <c r="A62" s="1"/>
      <c r="B62" s="1"/>
      <c r="C62" s="106"/>
      <c r="D62" s="8"/>
      <c r="E62" s="8"/>
      <c r="F62" s="234"/>
      <c r="G62" s="14"/>
      <c r="H62" s="8"/>
      <c r="I62" s="106"/>
      <c r="J62" s="8"/>
      <c r="K62" s="106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/>
      <c r="X62" s="1"/>
      <c r="Y62" s="1"/>
      <c r="Z62" s="1"/>
    </row>
    <row r="63" spans="1:26" ht="15" customHeight="1" x14ac:dyDescent="0.2">
      <c r="A63" s="1"/>
      <c r="B63" s="23">
        <v>57</v>
      </c>
      <c r="C63" s="129" t="s">
        <v>121</v>
      </c>
      <c r="D63" s="13">
        <f>D64</f>
        <v>0</v>
      </c>
      <c r="E63" s="8"/>
      <c r="F63" s="13">
        <f>F64</f>
        <v>2058776</v>
      </c>
      <c r="G63" s="14"/>
      <c r="H63" s="1"/>
      <c r="I63" s="106"/>
      <c r="J63" s="8"/>
      <c r="K63" s="106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/>
      <c r="X63" s="1"/>
      <c r="Y63" s="1"/>
      <c r="Z63" s="1"/>
    </row>
    <row r="64" spans="1:26" ht="15" customHeight="1" x14ac:dyDescent="0.2">
      <c r="A64" s="23"/>
      <c r="B64" s="1">
        <v>5720</v>
      </c>
      <c r="C64" s="106" t="s">
        <v>152</v>
      </c>
      <c r="D64" s="8">
        <f>'NOTAS A LOS ESTADOS FINANCIEROS'!G357</f>
        <v>0</v>
      </c>
      <c r="E64" s="8"/>
      <c r="F64" s="8">
        <v>2058776</v>
      </c>
      <c r="G64" s="1"/>
      <c r="H64" s="13"/>
      <c r="I64" s="129"/>
      <c r="J64" s="8"/>
      <c r="K64" s="10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"/>
      <c r="X64" s="1"/>
      <c r="Y64" s="1"/>
      <c r="Z64" s="1"/>
    </row>
    <row r="65" spans="1:26" ht="15" customHeight="1" x14ac:dyDescent="0.2">
      <c r="A65" s="1"/>
      <c r="B65" s="1"/>
      <c r="C65" s="106"/>
      <c r="D65" s="8"/>
      <c r="E65" s="8"/>
      <c r="F65" s="187"/>
      <c r="G65" s="11"/>
      <c r="H65" s="8"/>
      <c r="I65" s="106"/>
      <c r="J65" s="8"/>
      <c r="K65" s="106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/>
      <c r="X65" s="1"/>
      <c r="Y65" s="1"/>
      <c r="Z65" s="1"/>
    </row>
    <row r="66" spans="1:26" ht="15" customHeight="1" x14ac:dyDescent="0.2">
      <c r="A66" s="1"/>
      <c r="B66" s="23"/>
      <c r="C66" s="129" t="s">
        <v>122</v>
      </c>
      <c r="D66" s="13">
        <f>D11-D32-D38</f>
        <v>161620601.57999998</v>
      </c>
      <c r="E66" s="13"/>
      <c r="F66" s="13">
        <f>F11-F32-F38</f>
        <v>-186709926.16000003</v>
      </c>
      <c r="G66" s="14"/>
      <c r="H66" s="8"/>
      <c r="I66" s="106"/>
      <c r="J66" s="8"/>
      <c r="K66" s="106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"/>
      <c r="X66" s="1"/>
      <c r="Y66" s="1"/>
      <c r="Z66" s="1"/>
    </row>
    <row r="67" spans="1:26" ht="15" customHeight="1" x14ac:dyDescent="0.2">
      <c r="A67" s="1"/>
      <c r="B67" s="3"/>
      <c r="C67" s="127"/>
      <c r="D67" s="8"/>
      <c r="E67" s="8"/>
      <c r="F67" s="234"/>
      <c r="G67" s="14"/>
      <c r="H67" s="1"/>
      <c r="I67" s="106"/>
      <c r="J67" s="8"/>
      <c r="K67" s="106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"/>
      <c r="X67" s="1"/>
      <c r="Y67" s="1"/>
      <c r="Z67" s="1"/>
    </row>
    <row r="68" spans="1:26" ht="15" customHeight="1" x14ac:dyDescent="0.2">
      <c r="A68" s="1"/>
      <c r="B68" s="23"/>
      <c r="C68" s="128" t="s">
        <v>123</v>
      </c>
      <c r="D68" s="13">
        <f>D70</f>
        <v>391</v>
      </c>
      <c r="E68" s="13"/>
      <c r="F68" s="13">
        <f>F70</f>
        <v>6247129.3899999997</v>
      </c>
      <c r="G68" s="1"/>
      <c r="H68" s="8"/>
      <c r="I68" s="106"/>
      <c r="J68" s="8"/>
      <c r="K68" s="106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"/>
      <c r="X68" s="1"/>
      <c r="Y68" s="1"/>
      <c r="Z68" s="1"/>
    </row>
    <row r="69" spans="1:26" ht="15" customHeight="1" x14ac:dyDescent="0.2">
      <c r="A69" s="1"/>
      <c r="B69" s="23"/>
      <c r="C69" s="128"/>
      <c r="D69" s="56"/>
      <c r="E69" s="56"/>
      <c r="F69" s="234"/>
      <c r="G69" s="8"/>
      <c r="H69" s="8"/>
      <c r="I69" s="106"/>
      <c r="J69" s="8"/>
      <c r="K69" s="106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/>
      <c r="X69" s="1"/>
      <c r="Y69" s="1"/>
      <c r="Z69" s="1"/>
    </row>
    <row r="70" spans="1:26" ht="15" customHeight="1" x14ac:dyDescent="0.2">
      <c r="A70" s="1"/>
      <c r="B70" s="23">
        <v>48</v>
      </c>
      <c r="C70" s="129" t="s">
        <v>123</v>
      </c>
      <c r="D70" s="13">
        <f>D71</f>
        <v>391</v>
      </c>
      <c r="E70" s="13"/>
      <c r="F70" s="13">
        <f>F71</f>
        <v>6247129.3899999997</v>
      </c>
      <c r="G70" s="16"/>
      <c r="H70" s="8"/>
      <c r="I70" s="106"/>
      <c r="J70" s="8"/>
      <c r="K70" s="106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/>
      <c r="X70" s="1"/>
      <c r="Y70" s="1"/>
      <c r="Z70" s="1"/>
    </row>
    <row r="71" spans="1:26" ht="15" customHeight="1" x14ac:dyDescent="0.2">
      <c r="A71" s="1"/>
      <c r="B71" s="1">
        <v>4808</v>
      </c>
      <c r="C71" s="106" t="s">
        <v>153</v>
      </c>
      <c r="D71" s="8">
        <f>'NOTAS A LOS ESTADOS FINANCIEROS'!G264</f>
        <v>391</v>
      </c>
      <c r="E71" s="8"/>
      <c r="F71" s="8">
        <v>6247129.3899999997</v>
      </c>
      <c r="G71" s="16"/>
      <c r="H71" s="8"/>
      <c r="I71" s="106"/>
      <c r="J71" s="8"/>
      <c r="K71" s="106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/>
      <c r="X71" s="1"/>
      <c r="Y71" s="1"/>
      <c r="Z71" s="1"/>
    </row>
    <row r="72" spans="1:26" ht="15" customHeight="1" x14ac:dyDescent="0.2">
      <c r="A72" s="1"/>
      <c r="B72" s="23"/>
      <c r="C72" s="106"/>
      <c r="D72" s="8"/>
      <c r="E72" s="8"/>
      <c r="F72" s="187"/>
      <c r="G72" s="16"/>
      <c r="H72" s="8"/>
      <c r="I72" s="106"/>
      <c r="J72" s="8"/>
      <c r="K72" s="106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/>
      <c r="X72" s="1"/>
      <c r="Y72" s="1"/>
      <c r="Z72" s="1"/>
    </row>
    <row r="73" spans="1:26" ht="15" customHeight="1" x14ac:dyDescent="0.2">
      <c r="A73" s="1"/>
      <c r="B73" s="23"/>
      <c r="C73" s="128" t="s">
        <v>125</v>
      </c>
      <c r="D73" s="13">
        <f>D75</f>
        <v>0</v>
      </c>
      <c r="E73" s="13"/>
      <c r="F73" s="13">
        <f>F75</f>
        <v>0</v>
      </c>
      <c r="G73" s="16"/>
      <c r="H73" s="8"/>
      <c r="I73" s="106"/>
      <c r="J73" s="8"/>
      <c r="K73" s="106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/>
      <c r="X73" s="1"/>
      <c r="Y73" s="1"/>
      <c r="Z73" s="1"/>
    </row>
    <row r="74" spans="1:26" ht="15" customHeight="1" x14ac:dyDescent="0.2">
      <c r="A74" s="16"/>
      <c r="B74" s="23"/>
      <c r="C74" s="129"/>
      <c r="D74" s="8"/>
      <c r="E74" s="8"/>
      <c r="F74" s="234"/>
      <c r="G74" s="14"/>
      <c r="H74" s="8"/>
      <c r="I74" s="106"/>
      <c r="J74" s="8"/>
      <c r="K74" s="106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"/>
      <c r="X74" s="1"/>
      <c r="Y74" s="1"/>
      <c r="Z74" s="1"/>
    </row>
    <row r="75" spans="1:26" ht="15" customHeight="1" x14ac:dyDescent="0.2">
      <c r="A75" s="16"/>
      <c r="B75" s="23">
        <v>58</v>
      </c>
      <c r="C75" s="129" t="s">
        <v>125</v>
      </c>
      <c r="D75" s="13">
        <f>D76</f>
        <v>0</v>
      </c>
      <c r="E75" s="13"/>
      <c r="F75" s="13">
        <f>F76</f>
        <v>0</v>
      </c>
      <c r="G75" s="14"/>
      <c r="H75" s="8"/>
      <c r="I75" s="106"/>
      <c r="J75" s="8"/>
      <c r="K75" s="106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/>
      <c r="X75" s="1"/>
      <c r="Y75" s="1"/>
      <c r="Z75" s="1"/>
    </row>
    <row r="76" spans="1:26" ht="15" customHeight="1" x14ac:dyDescent="0.2">
      <c r="A76" s="1"/>
      <c r="B76" s="1">
        <v>5890</v>
      </c>
      <c r="C76" s="106" t="s">
        <v>154</v>
      </c>
      <c r="D76" s="8">
        <f>'NOTAS A LOS ESTADOS FINANCIEROS'!I359</f>
        <v>0</v>
      </c>
      <c r="E76" s="8"/>
      <c r="F76" s="8">
        <v>0</v>
      </c>
      <c r="G76" s="1"/>
      <c r="H76" s="8"/>
      <c r="I76" s="106"/>
      <c r="J76" s="8"/>
      <c r="K76" s="106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"/>
      <c r="X76" s="1"/>
      <c r="Y76" s="1"/>
      <c r="Z76" s="1"/>
    </row>
    <row r="77" spans="1:26" ht="15" customHeight="1" x14ac:dyDescent="0.2">
      <c r="A77" s="1"/>
      <c r="B77" s="23"/>
      <c r="C77" s="106"/>
      <c r="D77" s="8"/>
      <c r="E77" s="8"/>
      <c r="F77" s="187"/>
      <c r="G77" s="280"/>
      <c r="H77" s="8"/>
      <c r="I77" s="106"/>
      <c r="J77" s="8"/>
      <c r="K77" s="106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"/>
      <c r="X77" s="1"/>
      <c r="Y77" s="1"/>
      <c r="Z77" s="1"/>
    </row>
    <row r="78" spans="1:26" ht="15" customHeight="1" x14ac:dyDescent="0.2">
      <c r="A78" s="1"/>
      <c r="B78" s="23"/>
      <c r="C78" s="129" t="s">
        <v>155</v>
      </c>
      <c r="D78" s="129">
        <f>D66+D68-D73</f>
        <v>161620992.57999998</v>
      </c>
      <c r="E78" s="129"/>
      <c r="F78" s="13">
        <f>F66+F68-F73</f>
        <v>-180462796.77000004</v>
      </c>
      <c r="G78" s="11"/>
      <c r="H78" s="8"/>
      <c r="I78" s="106"/>
      <c r="J78" s="8"/>
      <c r="K78" s="106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"/>
      <c r="X78" s="1"/>
      <c r="Y78" s="1"/>
      <c r="Z78" s="1"/>
    </row>
    <row r="79" spans="1:26" ht="15" customHeight="1" x14ac:dyDescent="0.2">
      <c r="A79" s="1"/>
      <c r="B79" s="23"/>
      <c r="C79" s="106"/>
      <c r="D79" s="106"/>
      <c r="E79" s="106"/>
      <c r="F79" s="234"/>
      <c r="G79" s="14"/>
      <c r="H79" s="8"/>
      <c r="I79" s="106"/>
      <c r="J79" s="8"/>
      <c r="K79" s="106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"/>
      <c r="X79" s="1"/>
      <c r="Y79" s="1"/>
      <c r="Z79" s="1"/>
    </row>
    <row r="80" spans="1:26" ht="15" customHeight="1" x14ac:dyDescent="0.2">
      <c r="A80" s="1"/>
      <c r="B80" s="23"/>
      <c r="C80" s="106"/>
      <c r="D80" s="8"/>
      <c r="E80" s="8"/>
      <c r="F80" s="234"/>
      <c r="G80" s="14"/>
      <c r="H80" s="8"/>
      <c r="I80" s="106"/>
      <c r="J80" s="8"/>
      <c r="K80" s="106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"/>
      <c r="X80" s="1"/>
      <c r="Y80" s="1"/>
      <c r="Z80" s="1"/>
    </row>
    <row r="81" spans="1:26" ht="15" customHeight="1" x14ac:dyDescent="0.2">
      <c r="A81" s="1"/>
      <c r="B81" s="1"/>
      <c r="C81" s="126"/>
      <c r="D81" s="8"/>
      <c r="E81" s="8"/>
      <c r="F81" s="234"/>
      <c r="G81" s="280"/>
      <c r="H81" s="8"/>
      <c r="I81" s="106"/>
      <c r="J81" s="8"/>
      <c r="K81" s="106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"/>
      <c r="X81" s="1"/>
      <c r="Y81" s="1"/>
      <c r="Z81" s="1"/>
    </row>
    <row r="82" spans="1:26" ht="15" customHeight="1" x14ac:dyDescent="0.2">
      <c r="A82" s="1"/>
      <c r="B82" s="1"/>
      <c r="C82" s="80"/>
      <c r="D82" s="1"/>
      <c r="E82" s="46"/>
      <c r="F82" s="1"/>
      <c r="G82" s="280"/>
      <c r="H82" s="8"/>
      <c r="I82" s="106"/>
      <c r="J82" s="8"/>
      <c r="K82" s="106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"/>
      <c r="X82" s="1"/>
      <c r="Y82" s="1"/>
      <c r="Z82" s="1"/>
    </row>
    <row r="83" spans="1:26" ht="15" customHeight="1" x14ac:dyDescent="0.25">
      <c r="A83" s="1"/>
      <c r="B83" s="126" t="s">
        <v>36</v>
      </c>
      <c r="C83" s="277"/>
      <c r="D83" s="23" t="s">
        <v>37</v>
      </c>
      <c r="E83" s="8"/>
      <c r="F83" s="45" t="s">
        <v>390</v>
      </c>
      <c r="G83" s="280"/>
      <c r="H83" s="8"/>
      <c r="I83" s="106"/>
      <c r="J83" s="8"/>
      <c r="K83" s="106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"/>
      <c r="X83" s="1"/>
      <c r="Y83" s="1"/>
      <c r="Z83" s="1"/>
    </row>
    <row r="84" spans="1:26" ht="15" customHeight="1" x14ac:dyDescent="0.2">
      <c r="A84" s="1"/>
      <c r="B84" s="109" t="s">
        <v>156</v>
      </c>
      <c r="C84" s="277"/>
      <c r="D84" s="1" t="s">
        <v>39</v>
      </c>
      <c r="E84" s="8"/>
      <c r="F84" s="104" t="s">
        <v>391</v>
      </c>
      <c r="G84" s="280"/>
      <c r="H84" s="8"/>
      <c r="I84" s="106"/>
      <c r="J84" s="8"/>
      <c r="K84" s="106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"/>
      <c r="X84" s="1"/>
      <c r="Y84" s="1"/>
      <c r="Z84" s="1"/>
    </row>
    <row r="85" spans="1:26" ht="15" customHeight="1" x14ac:dyDescent="0.2">
      <c r="A85" s="1"/>
      <c r="B85" s="1"/>
      <c r="C85" s="126"/>
      <c r="D85" s="16"/>
      <c r="E85" s="8"/>
      <c r="F85" s="16" t="s">
        <v>40</v>
      </c>
      <c r="G85" s="280"/>
      <c r="H85" s="8"/>
      <c r="I85" s="106"/>
      <c r="J85" s="8"/>
      <c r="K85" s="106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"/>
      <c r="X85" s="1"/>
      <c r="Y85" s="1"/>
      <c r="Z85" s="1"/>
    </row>
    <row r="86" spans="1:26" ht="15" customHeight="1" x14ac:dyDescent="0.2">
      <c r="A86" s="1"/>
      <c r="B86" s="23"/>
      <c r="C86" s="106"/>
      <c r="D86" s="8"/>
      <c r="E86" s="8"/>
      <c r="F86" s="234"/>
      <c r="G86" s="8"/>
      <c r="H86" s="8"/>
      <c r="I86" s="106"/>
      <c r="J86" s="8"/>
      <c r="K86" s="106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"/>
      <c r="X86" s="1"/>
      <c r="Y86" s="1"/>
      <c r="Z86" s="1"/>
    </row>
    <row r="87" spans="1:26" ht="15" customHeight="1" x14ac:dyDescent="0.2">
      <c r="A87" s="1"/>
      <c r="B87" s="23"/>
      <c r="C87" s="106"/>
      <c r="D87" s="8"/>
      <c r="E87" s="8"/>
      <c r="F87" s="234"/>
      <c r="G87" s="16"/>
      <c r="H87" s="8"/>
      <c r="I87" s="106"/>
      <c r="J87" s="8"/>
      <c r="K87" s="106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"/>
      <c r="X87" s="1"/>
      <c r="Y87" s="1"/>
      <c r="Z87" s="1"/>
    </row>
    <row r="88" spans="1:26" ht="15" customHeight="1" x14ac:dyDescent="0.2">
      <c r="A88" s="1"/>
      <c r="B88" s="1"/>
      <c r="C88" s="281"/>
      <c r="D88" s="280"/>
      <c r="E88" s="280"/>
      <c r="F88" s="282"/>
      <c r="G88" s="16"/>
      <c r="H88" s="8"/>
      <c r="I88" s="106"/>
      <c r="J88" s="8"/>
      <c r="K88" s="106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"/>
      <c r="X88" s="1"/>
      <c r="Y88" s="1"/>
      <c r="Z88" s="1"/>
    </row>
    <row r="89" spans="1:26" ht="15" customHeight="1" x14ac:dyDescent="0.2">
      <c r="A89" s="1"/>
      <c r="B89" s="1"/>
      <c r="C89" s="281"/>
      <c r="D89" s="280"/>
      <c r="E89" s="280"/>
      <c r="F89" s="282"/>
      <c r="G89" s="16"/>
      <c r="H89" s="8"/>
      <c r="I89" s="106"/>
      <c r="J89" s="8"/>
      <c r="K89" s="106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"/>
      <c r="X89" s="1"/>
      <c r="Y89" s="1"/>
      <c r="Z89" s="1"/>
    </row>
    <row r="90" spans="1:26" ht="15" customHeight="1" x14ac:dyDescent="0.2">
      <c r="A90" s="1"/>
      <c r="C90" s="283"/>
      <c r="D90" s="280"/>
      <c r="E90" s="280"/>
      <c r="F90" s="282"/>
      <c r="G90" s="16"/>
      <c r="H90" s="8"/>
      <c r="I90" s="106"/>
      <c r="J90" s="8"/>
      <c r="K90" s="106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"/>
      <c r="X90" s="1"/>
      <c r="Y90" s="1"/>
      <c r="Z90" s="1"/>
    </row>
    <row r="91" spans="1:26" ht="15" customHeight="1" x14ac:dyDescent="0.2">
      <c r="A91" s="1"/>
      <c r="C91" s="281"/>
      <c r="D91" s="280"/>
      <c r="E91" s="280"/>
      <c r="F91" s="282"/>
      <c r="G91" s="8"/>
      <c r="H91" s="8"/>
      <c r="I91" s="106"/>
      <c r="J91" s="8"/>
      <c r="K91" s="106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"/>
      <c r="X91" s="1"/>
      <c r="Y91" s="1"/>
      <c r="Z91" s="1"/>
    </row>
    <row r="92" spans="1:26" ht="15" customHeight="1" x14ac:dyDescent="0.2">
      <c r="A92" s="1"/>
      <c r="C92" s="281"/>
      <c r="D92" s="280"/>
      <c r="E92" s="280"/>
      <c r="F92" s="282"/>
      <c r="G92" s="16"/>
      <c r="H92" s="8"/>
      <c r="I92" s="106"/>
      <c r="J92" s="8"/>
      <c r="K92" s="106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"/>
      <c r="X92" s="1"/>
      <c r="Y92" s="1"/>
      <c r="Z92" s="1"/>
    </row>
    <row r="93" spans="1:26" ht="15" customHeight="1" x14ac:dyDescent="0.2">
      <c r="A93" s="1"/>
      <c r="B93" s="93"/>
      <c r="C93" s="281"/>
      <c r="D93" s="280"/>
      <c r="E93" s="280"/>
      <c r="F93" s="282"/>
      <c r="G93" s="16"/>
      <c r="H93" s="8"/>
      <c r="I93" s="106"/>
      <c r="J93" s="8"/>
      <c r="K93" s="106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"/>
      <c r="X93" s="1"/>
      <c r="Y93" s="1"/>
      <c r="Z93" s="1"/>
    </row>
    <row r="94" spans="1:26" ht="15" customHeight="1" x14ac:dyDescent="0.2">
      <c r="A94" s="1"/>
      <c r="B94" s="23"/>
      <c r="C94" s="106"/>
      <c r="D94" s="8"/>
      <c r="E94" s="8"/>
      <c r="F94" s="234"/>
      <c r="G94" s="2"/>
      <c r="H94" s="8"/>
      <c r="I94" s="106"/>
      <c r="J94" s="8"/>
      <c r="K94" s="106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"/>
      <c r="X94" s="1"/>
      <c r="Y94" s="1"/>
      <c r="Z94" s="1"/>
    </row>
    <row r="95" spans="1:26" ht="15" customHeight="1" x14ac:dyDescent="0.2">
      <c r="A95" s="1"/>
      <c r="B95" s="23"/>
      <c r="C95" s="128"/>
      <c r="D95" s="13"/>
      <c r="E95" s="13"/>
      <c r="F95" s="74"/>
      <c r="G95" s="2"/>
      <c r="H95" s="8"/>
      <c r="I95" s="106"/>
      <c r="J95" s="8"/>
      <c r="K95" s="106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"/>
      <c r="X95" s="1"/>
      <c r="Y95" s="1"/>
      <c r="Z95" s="1"/>
    </row>
    <row r="96" spans="1:26" ht="15" customHeight="1" x14ac:dyDescent="0.2">
      <c r="A96" s="1"/>
      <c r="B96" s="23"/>
      <c r="C96" s="129"/>
      <c r="D96" s="8"/>
      <c r="E96" s="8"/>
      <c r="F96" s="234"/>
      <c r="G96" s="14"/>
      <c r="H96" s="8"/>
      <c r="I96" s="106"/>
      <c r="J96" s="8"/>
      <c r="K96" s="106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"/>
      <c r="X96" s="1"/>
      <c r="Y96" s="1"/>
      <c r="Z96" s="1"/>
    </row>
    <row r="97" spans="1:26" ht="15" customHeight="1" x14ac:dyDescent="0.2">
      <c r="A97" s="1"/>
      <c r="B97" s="23"/>
      <c r="C97" s="129"/>
      <c r="D97" s="13"/>
      <c r="E97" s="13"/>
      <c r="F97" s="74"/>
      <c r="G97" s="14"/>
      <c r="H97" s="8"/>
      <c r="I97" s="106"/>
      <c r="J97" s="8"/>
      <c r="K97" s="106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"/>
      <c r="X97" s="1"/>
      <c r="Y97" s="1"/>
      <c r="Z97" s="1"/>
    </row>
    <row r="98" spans="1:26" ht="15" customHeight="1" x14ac:dyDescent="0.2">
      <c r="A98" s="1"/>
      <c r="B98" s="1"/>
      <c r="C98" s="106"/>
      <c r="D98" s="8"/>
      <c r="E98" s="8"/>
      <c r="F98" s="234"/>
      <c r="G98" s="14"/>
      <c r="H98" s="8"/>
      <c r="I98" s="106"/>
      <c r="J98" s="8"/>
      <c r="K98" s="106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"/>
      <c r="X98" s="1"/>
      <c r="Y98" s="1"/>
      <c r="Z98" s="1"/>
    </row>
    <row r="99" spans="1:26" ht="15" customHeight="1" x14ac:dyDescent="0.2">
      <c r="A99" s="1"/>
      <c r="B99" s="1"/>
      <c r="C99" s="106"/>
      <c r="D99" s="8"/>
      <c r="E99" s="8"/>
      <c r="F99" s="234"/>
      <c r="G99" s="14"/>
      <c r="H99" s="8"/>
      <c r="I99" s="106"/>
      <c r="J99" s="8"/>
      <c r="K99" s="106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1"/>
      <c r="X99" s="1"/>
      <c r="Y99" s="1"/>
      <c r="Z99" s="1"/>
    </row>
    <row r="100" spans="1:26" ht="15" customHeight="1" x14ac:dyDescent="0.2">
      <c r="A100" s="1"/>
      <c r="B100" s="23"/>
      <c r="C100" s="106"/>
      <c r="D100" s="8"/>
      <c r="E100" s="8"/>
      <c r="F100" s="234"/>
      <c r="G100" s="14"/>
      <c r="H100" s="8"/>
      <c r="I100" s="106"/>
      <c r="J100" s="8"/>
      <c r="K100" s="106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"/>
      <c r="X100" s="1"/>
      <c r="Y100" s="1"/>
      <c r="Z100" s="1"/>
    </row>
    <row r="101" spans="1:26" ht="15" customHeight="1" x14ac:dyDescent="0.2">
      <c r="A101" s="1"/>
      <c r="B101" s="23"/>
      <c r="C101" s="129"/>
      <c r="D101" s="13"/>
      <c r="E101" s="13"/>
      <c r="F101" s="74"/>
      <c r="G101" s="14"/>
      <c r="H101" s="8"/>
      <c r="I101" s="106"/>
      <c r="J101" s="8"/>
      <c r="K101" s="106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1"/>
      <c r="X101" s="1"/>
      <c r="Y101" s="1"/>
      <c r="Z101" s="1"/>
    </row>
    <row r="102" spans="1:26" ht="15" customHeight="1" x14ac:dyDescent="0.2">
      <c r="A102" s="1"/>
      <c r="B102" s="23"/>
      <c r="C102" s="129"/>
      <c r="D102" s="8"/>
      <c r="E102" s="8"/>
      <c r="F102" s="234"/>
      <c r="G102" s="14"/>
      <c r="H102" s="8"/>
      <c r="I102" s="106"/>
      <c r="J102" s="8"/>
      <c r="K102" s="106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1"/>
      <c r="X102" s="1"/>
      <c r="Y102" s="1"/>
      <c r="Z102" s="1"/>
    </row>
    <row r="103" spans="1:26" ht="15" customHeight="1" x14ac:dyDescent="0.2">
      <c r="A103" s="1"/>
      <c r="B103" s="23"/>
      <c r="C103" s="129"/>
      <c r="D103" s="13"/>
      <c r="E103" s="13"/>
      <c r="F103" s="74"/>
      <c r="G103" s="14"/>
      <c r="H103" s="8"/>
      <c r="I103" s="106"/>
      <c r="J103" s="8"/>
      <c r="K103" s="106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"/>
      <c r="X103" s="1"/>
      <c r="Y103" s="1"/>
      <c r="Z103" s="1"/>
    </row>
    <row r="104" spans="1:26" ht="15" customHeight="1" x14ac:dyDescent="0.2">
      <c r="A104" s="1"/>
      <c r="B104" s="1"/>
      <c r="C104" s="106"/>
      <c r="D104" s="8"/>
      <c r="E104" s="8"/>
      <c r="F104" s="234"/>
      <c r="G104" s="14"/>
      <c r="H104" s="8"/>
      <c r="I104" s="106"/>
      <c r="J104" s="8"/>
      <c r="K104" s="106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"/>
      <c r="X104" s="1"/>
      <c r="Y104" s="1"/>
      <c r="Z104" s="1"/>
    </row>
    <row r="105" spans="1:26" ht="15" customHeight="1" x14ac:dyDescent="0.2">
      <c r="A105" s="1"/>
      <c r="B105" s="1"/>
      <c r="C105" s="106"/>
      <c r="D105" s="8"/>
      <c r="E105" s="8"/>
      <c r="F105" s="234"/>
      <c r="G105" s="14"/>
      <c r="H105" s="8"/>
      <c r="I105" s="106"/>
      <c r="J105" s="8"/>
      <c r="K105" s="106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"/>
      <c r="X105" s="1"/>
      <c r="Y105" s="1"/>
      <c r="Z105" s="1"/>
    </row>
    <row r="106" spans="1:26" ht="15" customHeight="1" x14ac:dyDescent="0.2">
      <c r="A106" s="1"/>
      <c r="B106" s="23"/>
      <c r="C106" s="106"/>
      <c r="D106" s="8"/>
      <c r="E106" s="8"/>
      <c r="F106" s="234"/>
      <c r="G106" s="14"/>
      <c r="H106" s="8"/>
      <c r="I106" s="106"/>
      <c r="J106" s="8"/>
      <c r="K106" s="106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"/>
      <c r="X106" s="1"/>
      <c r="Y106" s="1"/>
      <c r="Z106" s="1"/>
    </row>
    <row r="107" spans="1:26" ht="15" customHeight="1" x14ac:dyDescent="0.2">
      <c r="A107" s="1"/>
      <c r="B107" s="23"/>
      <c r="C107" s="129"/>
      <c r="D107" s="13"/>
      <c r="E107" s="13"/>
      <c r="F107" s="74"/>
      <c r="G107" s="14"/>
      <c r="H107" s="8"/>
      <c r="I107" s="106"/>
      <c r="J107" s="8"/>
      <c r="K107" s="106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"/>
      <c r="X107" s="1"/>
      <c r="Y107" s="1"/>
      <c r="Z107" s="1"/>
    </row>
    <row r="108" spans="1:26" ht="15" customHeight="1" x14ac:dyDescent="0.2">
      <c r="A108" s="1"/>
      <c r="B108" s="23"/>
      <c r="C108" s="106"/>
      <c r="D108" s="8"/>
      <c r="E108" s="8"/>
      <c r="F108" s="234"/>
      <c r="G108" s="14"/>
      <c r="H108" s="8"/>
      <c r="I108" s="106"/>
      <c r="J108" s="8"/>
      <c r="K108" s="106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"/>
      <c r="X108" s="1"/>
      <c r="Y108" s="1"/>
      <c r="Z108" s="1"/>
    </row>
    <row r="109" spans="1:26" ht="15" customHeight="1" x14ac:dyDescent="0.2">
      <c r="A109" s="1"/>
      <c r="B109" s="23"/>
      <c r="C109" s="106"/>
      <c r="D109" s="8"/>
      <c r="E109" s="8"/>
      <c r="F109" s="234"/>
      <c r="G109" s="14"/>
      <c r="H109" s="8"/>
      <c r="I109" s="106"/>
      <c r="J109" s="8"/>
      <c r="K109" s="106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"/>
      <c r="X109" s="1"/>
      <c r="Y109" s="1"/>
      <c r="Z109" s="1"/>
    </row>
    <row r="110" spans="1:26" ht="15" customHeight="1" x14ac:dyDescent="0.2">
      <c r="A110" s="1"/>
      <c r="B110" s="23"/>
      <c r="C110" s="106"/>
      <c r="D110" s="8"/>
      <c r="E110" s="8"/>
      <c r="F110" s="234"/>
      <c r="G110" s="14"/>
      <c r="H110" s="8"/>
      <c r="I110" s="106"/>
      <c r="J110" s="8"/>
      <c r="K110" s="106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"/>
      <c r="X110" s="1"/>
      <c r="Y110" s="1"/>
      <c r="Z110" s="1"/>
    </row>
    <row r="111" spans="1:26" ht="15" customHeight="1" x14ac:dyDescent="0.2">
      <c r="A111" s="1"/>
      <c r="B111" s="23"/>
      <c r="C111" s="281"/>
      <c r="D111" s="280"/>
      <c r="E111" s="280"/>
      <c r="F111" s="282"/>
      <c r="G111" s="14"/>
      <c r="H111" s="8"/>
      <c r="I111" s="106"/>
      <c r="J111" s="8"/>
      <c r="K111" s="106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"/>
      <c r="X111" s="1"/>
      <c r="Y111" s="1"/>
      <c r="Z111" s="1"/>
    </row>
    <row r="112" spans="1:26" ht="15" customHeight="1" x14ac:dyDescent="0.2">
      <c r="A112" s="1"/>
      <c r="B112" s="1"/>
      <c r="C112" s="281"/>
      <c r="D112" s="280"/>
      <c r="E112" s="280"/>
      <c r="F112" s="282"/>
      <c r="G112" s="14"/>
      <c r="H112" s="8"/>
      <c r="I112" s="106"/>
      <c r="J112" s="8"/>
      <c r="K112" s="106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"/>
      <c r="X112" s="1"/>
      <c r="Y112" s="1"/>
      <c r="Z112" s="1"/>
    </row>
    <row r="113" spans="1:26" ht="15" customHeight="1" x14ac:dyDescent="0.2">
      <c r="A113" s="1"/>
      <c r="B113" s="1"/>
      <c r="C113" s="281"/>
      <c r="D113" s="280"/>
      <c r="E113" s="280"/>
      <c r="F113" s="282"/>
      <c r="G113" s="14"/>
      <c r="H113" s="8"/>
      <c r="I113" s="106"/>
      <c r="J113" s="8"/>
      <c r="K113" s="106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"/>
      <c r="X113" s="1"/>
      <c r="Y113" s="1"/>
      <c r="Z113" s="1"/>
    </row>
    <row r="114" spans="1:26" ht="15" customHeight="1" x14ac:dyDescent="0.2">
      <c r="A114" s="1"/>
      <c r="B114" s="1"/>
      <c r="C114" s="281"/>
      <c r="D114" s="280"/>
      <c r="E114" s="280"/>
      <c r="F114" s="282"/>
      <c r="G114" s="14"/>
      <c r="H114" s="8"/>
      <c r="I114" s="106"/>
      <c r="J114" s="8"/>
      <c r="K114" s="106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"/>
      <c r="X114" s="1"/>
      <c r="Y114" s="1"/>
      <c r="Z114" s="1"/>
    </row>
    <row r="115" spans="1:26" ht="15" customHeight="1" x14ac:dyDescent="0.2">
      <c r="A115" s="1"/>
      <c r="B115" s="1"/>
      <c r="C115" s="281"/>
      <c r="D115" s="280"/>
      <c r="E115" s="280"/>
      <c r="F115" s="282"/>
      <c r="G115" s="14"/>
      <c r="H115" s="8"/>
      <c r="I115" s="106"/>
      <c r="J115" s="8"/>
      <c r="K115" s="106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"/>
      <c r="X115" s="1"/>
      <c r="Y115" s="1"/>
      <c r="Z115" s="1"/>
    </row>
    <row r="116" spans="1:26" ht="15" customHeight="1" x14ac:dyDescent="0.2">
      <c r="A116" s="1"/>
      <c r="B116" s="1"/>
      <c r="C116" s="281"/>
      <c r="D116" s="280"/>
      <c r="E116" s="280"/>
      <c r="F116" s="282"/>
      <c r="G116" s="14"/>
      <c r="H116" s="8"/>
      <c r="I116" s="106"/>
      <c r="J116" s="8"/>
      <c r="K116" s="106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"/>
      <c r="X116" s="1"/>
      <c r="Y116" s="1"/>
      <c r="Z116" s="1"/>
    </row>
    <row r="117" spans="1:26" ht="15" customHeight="1" x14ac:dyDescent="0.2">
      <c r="A117" s="1"/>
      <c r="B117" s="1"/>
      <c r="C117" s="281"/>
      <c r="D117" s="280"/>
      <c r="E117" s="280"/>
      <c r="F117" s="282"/>
      <c r="G117" s="14"/>
      <c r="H117" s="8"/>
      <c r="I117" s="106"/>
      <c r="J117" s="8"/>
      <c r="K117" s="106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"/>
      <c r="X117" s="1"/>
      <c r="Y117" s="1"/>
      <c r="Z117" s="1"/>
    </row>
    <row r="118" spans="1:26" ht="15" customHeight="1" x14ac:dyDescent="0.2">
      <c r="A118" s="1"/>
      <c r="B118" s="16"/>
      <c r="C118" s="281"/>
      <c r="D118" s="280"/>
      <c r="E118" s="280"/>
      <c r="F118" s="282"/>
      <c r="G118" s="14"/>
      <c r="H118" s="8"/>
      <c r="I118" s="106"/>
      <c r="J118" s="8"/>
      <c r="K118" s="106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"/>
      <c r="X118" s="1"/>
      <c r="Y118" s="1"/>
      <c r="Z118" s="1"/>
    </row>
    <row r="119" spans="1:26" ht="15" customHeight="1" x14ac:dyDescent="0.2">
      <c r="A119" s="1"/>
      <c r="B119" s="16"/>
      <c r="C119" s="281"/>
      <c r="D119" s="280"/>
      <c r="E119" s="280"/>
      <c r="F119" s="282"/>
      <c r="G119" s="14"/>
      <c r="H119" s="8"/>
      <c r="I119" s="106"/>
      <c r="J119" s="8"/>
      <c r="K119" s="106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"/>
      <c r="X119" s="1"/>
      <c r="Y119" s="1"/>
      <c r="Z119" s="1"/>
    </row>
    <row r="120" spans="1:26" ht="15" customHeight="1" x14ac:dyDescent="0.25">
      <c r="A120" s="1"/>
      <c r="B120" s="24"/>
      <c r="C120" s="281"/>
      <c r="D120" s="280"/>
      <c r="E120" s="280"/>
      <c r="F120" s="282"/>
      <c r="G120" s="14"/>
      <c r="H120" s="8"/>
      <c r="I120" s="106"/>
      <c r="J120" s="8"/>
      <c r="K120" s="106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"/>
      <c r="X120" s="1"/>
      <c r="Y120" s="1"/>
      <c r="Z120" s="1"/>
    </row>
    <row r="121" spans="1:26" ht="15" customHeight="1" x14ac:dyDescent="0.2">
      <c r="A121" s="1"/>
      <c r="B121" s="23"/>
      <c r="C121" s="281"/>
      <c r="D121" s="280"/>
      <c r="E121" s="280"/>
      <c r="F121" s="282"/>
      <c r="G121" s="14"/>
      <c r="H121" s="8"/>
      <c r="I121" s="106"/>
      <c r="J121" s="8"/>
      <c r="K121" s="106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"/>
      <c r="X121" s="1"/>
      <c r="Y121" s="1"/>
      <c r="Z121" s="1"/>
    </row>
    <row r="122" spans="1:26" ht="15" customHeight="1" x14ac:dyDescent="0.2">
      <c r="A122" s="1"/>
      <c r="B122" s="23"/>
      <c r="C122" s="281"/>
      <c r="D122" s="280"/>
      <c r="E122" s="280"/>
      <c r="F122" s="282"/>
      <c r="G122" s="14"/>
      <c r="H122" s="8"/>
      <c r="I122" s="106"/>
      <c r="J122" s="8"/>
      <c r="K122" s="106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"/>
      <c r="X122" s="1"/>
      <c r="Y122" s="1"/>
      <c r="Z122" s="1"/>
    </row>
    <row r="123" spans="1:26" ht="15" customHeight="1" x14ac:dyDescent="0.2">
      <c r="A123" s="1"/>
      <c r="B123" s="23"/>
      <c r="C123" s="281"/>
      <c r="D123" s="280"/>
      <c r="E123" s="280"/>
      <c r="F123" s="282"/>
      <c r="G123" s="14"/>
      <c r="H123" s="8"/>
      <c r="I123" s="106"/>
      <c r="J123" s="8"/>
      <c r="K123" s="106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"/>
      <c r="X123" s="1"/>
      <c r="Y123" s="1"/>
      <c r="Z123" s="1"/>
    </row>
    <row r="124" spans="1:26" ht="15" customHeight="1" x14ac:dyDescent="0.2">
      <c r="A124" s="1"/>
      <c r="B124" s="23"/>
      <c r="C124" s="106"/>
      <c r="D124" s="8"/>
      <c r="E124" s="8"/>
      <c r="F124" s="234"/>
      <c r="G124" s="14"/>
      <c r="H124" s="8"/>
      <c r="I124" s="106"/>
      <c r="J124" s="8"/>
      <c r="K124" s="106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"/>
      <c r="X124" s="1"/>
      <c r="Y124" s="1"/>
      <c r="Z124" s="1"/>
    </row>
    <row r="125" spans="1:26" ht="15" customHeight="1" x14ac:dyDescent="0.2">
      <c r="A125" s="1"/>
      <c r="B125" s="23"/>
      <c r="C125" s="106"/>
      <c r="D125" s="8"/>
      <c r="E125" s="8"/>
      <c r="F125" s="234"/>
      <c r="G125" s="14"/>
      <c r="H125" s="8"/>
      <c r="I125" s="106"/>
      <c r="J125" s="8"/>
      <c r="K125" s="106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"/>
      <c r="X125" s="1"/>
      <c r="Y125" s="1"/>
      <c r="Z125" s="1"/>
    </row>
    <row r="126" spans="1:26" ht="15" customHeight="1" x14ac:dyDescent="0.2">
      <c r="A126" s="1"/>
      <c r="B126" s="23"/>
      <c r="C126" s="106"/>
      <c r="D126" s="8"/>
      <c r="E126" s="8"/>
      <c r="F126" s="234"/>
      <c r="G126" s="14"/>
      <c r="H126" s="8"/>
      <c r="I126" s="106"/>
      <c r="J126" s="8"/>
      <c r="K126" s="106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"/>
      <c r="X126" s="1"/>
      <c r="Y126" s="1"/>
      <c r="Z126" s="1"/>
    </row>
    <row r="127" spans="1:26" ht="15" customHeight="1" x14ac:dyDescent="0.2">
      <c r="A127" s="1"/>
      <c r="B127" s="23"/>
      <c r="C127" s="106"/>
      <c r="D127" s="8"/>
      <c r="E127" s="8"/>
      <c r="F127" s="234"/>
      <c r="G127" s="14"/>
      <c r="H127" s="8"/>
      <c r="I127" s="106"/>
      <c r="J127" s="8"/>
      <c r="K127" s="106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"/>
      <c r="X127" s="1"/>
      <c r="Y127" s="1"/>
      <c r="Z127" s="1"/>
    </row>
    <row r="128" spans="1:26" ht="15" customHeight="1" x14ac:dyDescent="0.2">
      <c r="A128" s="1"/>
      <c r="B128" s="23"/>
      <c r="C128" s="106"/>
      <c r="D128" s="8"/>
      <c r="E128" s="8"/>
      <c r="F128" s="234"/>
      <c r="G128" s="14"/>
      <c r="H128" s="8"/>
      <c r="I128" s="106"/>
      <c r="J128" s="8"/>
      <c r="K128" s="106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"/>
      <c r="X128" s="1"/>
      <c r="Y128" s="1"/>
      <c r="Z128" s="1"/>
    </row>
    <row r="129" spans="1:26" ht="15" customHeight="1" x14ac:dyDescent="0.2">
      <c r="A129" s="1"/>
      <c r="B129" s="23"/>
      <c r="C129" s="106"/>
      <c r="D129" s="8"/>
      <c r="E129" s="8"/>
      <c r="F129" s="234"/>
      <c r="G129" s="14"/>
      <c r="H129" s="8"/>
      <c r="I129" s="106"/>
      <c r="J129" s="8"/>
      <c r="K129" s="106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"/>
      <c r="X129" s="1"/>
      <c r="Y129" s="1"/>
      <c r="Z129" s="1"/>
    </row>
    <row r="130" spans="1:26" ht="15" customHeight="1" x14ac:dyDescent="0.2">
      <c r="A130" s="1"/>
      <c r="B130" s="23"/>
      <c r="C130" s="106"/>
      <c r="D130" s="8"/>
      <c r="E130" s="8"/>
      <c r="F130" s="234"/>
      <c r="G130" s="14"/>
      <c r="H130" s="8"/>
      <c r="I130" s="106"/>
      <c r="J130" s="8"/>
      <c r="K130" s="106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"/>
      <c r="X130" s="1"/>
      <c r="Y130" s="1"/>
      <c r="Z130" s="1"/>
    </row>
    <row r="131" spans="1:26" ht="15" customHeight="1" x14ac:dyDescent="0.2">
      <c r="A131" s="1"/>
      <c r="B131" s="23"/>
      <c r="C131" s="106"/>
      <c r="D131" s="8"/>
      <c r="E131" s="8"/>
      <c r="F131" s="234"/>
      <c r="G131" s="14"/>
      <c r="H131" s="8"/>
      <c r="I131" s="106"/>
      <c r="J131" s="8"/>
      <c r="K131" s="106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"/>
      <c r="X131" s="1"/>
      <c r="Y131" s="1"/>
      <c r="Z131" s="1"/>
    </row>
    <row r="132" spans="1:26" ht="15" customHeight="1" x14ac:dyDescent="0.2">
      <c r="A132" s="1"/>
      <c r="B132" s="23"/>
      <c r="C132" s="106"/>
      <c r="D132" s="8"/>
      <c r="E132" s="8"/>
      <c r="F132" s="234"/>
      <c r="G132" s="14"/>
      <c r="H132" s="8"/>
      <c r="I132" s="106"/>
      <c r="J132" s="8"/>
      <c r="K132" s="106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"/>
      <c r="X132" s="1"/>
      <c r="Y132" s="1"/>
      <c r="Z132" s="1"/>
    </row>
    <row r="133" spans="1:26" ht="15" customHeight="1" x14ac:dyDescent="0.2">
      <c r="A133" s="1"/>
      <c r="B133" s="23"/>
      <c r="C133" s="106"/>
      <c r="D133" s="8"/>
      <c r="E133" s="8"/>
      <c r="F133" s="234"/>
      <c r="G133" s="14"/>
      <c r="H133" s="8"/>
      <c r="I133" s="106"/>
      <c r="J133" s="8"/>
      <c r="K133" s="106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"/>
      <c r="X133" s="1"/>
      <c r="Y133" s="1"/>
      <c r="Z133" s="1"/>
    </row>
    <row r="134" spans="1:26" ht="15" customHeight="1" x14ac:dyDescent="0.2">
      <c r="A134" s="1"/>
      <c r="B134" s="23"/>
      <c r="C134" s="106"/>
      <c r="D134" s="8"/>
      <c r="E134" s="8"/>
      <c r="F134" s="234"/>
      <c r="G134" s="14"/>
      <c r="H134" s="8"/>
      <c r="I134" s="106"/>
      <c r="J134" s="8"/>
      <c r="K134" s="106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"/>
      <c r="X134" s="1"/>
      <c r="Y134" s="1"/>
      <c r="Z134" s="1"/>
    </row>
    <row r="135" spans="1:26" ht="15" customHeight="1" x14ac:dyDescent="0.2">
      <c r="A135" s="1"/>
      <c r="B135" s="23"/>
      <c r="C135" s="106"/>
      <c r="D135" s="8"/>
      <c r="E135" s="8"/>
      <c r="F135" s="234"/>
      <c r="G135" s="14"/>
      <c r="H135" s="8"/>
      <c r="I135" s="106"/>
      <c r="J135" s="8"/>
      <c r="K135" s="106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"/>
      <c r="X135" s="1"/>
      <c r="Y135" s="1"/>
      <c r="Z135" s="1"/>
    </row>
    <row r="136" spans="1:26" ht="15" customHeight="1" x14ac:dyDescent="0.2">
      <c r="A136" s="1"/>
      <c r="B136" s="23"/>
      <c r="C136" s="106"/>
      <c r="D136" s="8"/>
      <c r="E136" s="8"/>
      <c r="F136" s="234"/>
      <c r="G136" s="14"/>
      <c r="H136" s="8"/>
      <c r="I136" s="106"/>
      <c r="J136" s="8"/>
      <c r="K136" s="106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"/>
      <c r="X136" s="1"/>
      <c r="Y136" s="1"/>
      <c r="Z136" s="1"/>
    </row>
    <row r="137" spans="1:26" ht="15" customHeight="1" x14ac:dyDescent="0.2">
      <c r="A137" s="1"/>
      <c r="B137" s="23"/>
      <c r="C137" s="106"/>
      <c r="D137" s="8"/>
      <c r="E137" s="8"/>
      <c r="F137" s="234"/>
      <c r="G137" s="14"/>
      <c r="H137" s="8"/>
      <c r="I137" s="106"/>
      <c r="J137" s="8"/>
      <c r="K137" s="106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"/>
      <c r="X137" s="1"/>
      <c r="Y137" s="1"/>
      <c r="Z137" s="1"/>
    </row>
    <row r="138" spans="1:26" ht="15" customHeight="1" x14ac:dyDescent="0.2">
      <c r="A138" s="1"/>
      <c r="B138" s="23"/>
      <c r="C138" s="106"/>
      <c r="D138" s="8"/>
      <c r="E138" s="8"/>
      <c r="F138" s="234"/>
      <c r="G138" s="14"/>
      <c r="H138" s="8"/>
      <c r="I138" s="106"/>
      <c r="J138" s="8"/>
      <c r="K138" s="106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"/>
      <c r="X138" s="1"/>
      <c r="Y138" s="1"/>
      <c r="Z138" s="1"/>
    </row>
    <row r="139" spans="1:26" ht="15" customHeight="1" x14ac:dyDescent="0.2">
      <c r="A139" s="1"/>
      <c r="B139" s="23"/>
      <c r="C139" s="106"/>
      <c r="D139" s="8"/>
      <c r="E139" s="8"/>
      <c r="F139" s="234"/>
      <c r="G139" s="14"/>
      <c r="H139" s="8"/>
      <c r="I139" s="106"/>
      <c r="J139" s="8"/>
      <c r="K139" s="106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"/>
      <c r="X139" s="1"/>
      <c r="Y139" s="1"/>
      <c r="Z139" s="1"/>
    </row>
    <row r="140" spans="1:26" ht="15" customHeight="1" x14ac:dyDescent="0.2">
      <c r="A140" s="1"/>
      <c r="B140" s="23"/>
      <c r="C140" s="106"/>
      <c r="D140" s="8"/>
      <c r="E140" s="8"/>
      <c r="F140" s="234"/>
      <c r="G140" s="14"/>
      <c r="H140" s="8"/>
      <c r="I140" s="106"/>
      <c r="J140" s="8"/>
      <c r="K140" s="106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"/>
      <c r="X140" s="1"/>
      <c r="Y140" s="1"/>
      <c r="Z140" s="1"/>
    </row>
    <row r="141" spans="1:26" ht="15" customHeight="1" x14ac:dyDescent="0.2">
      <c r="A141" s="1"/>
      <c r="B141" s="23"/>
      <c r="C141" s="106"/>
      <c r="D141" s="8"/>
      <c r="E141" s="8"/>
      <c r="F141" s="234"/>
      <c r="G141" s="14"/>
      <c r="H141" s="8"/>
      <c r="I141" s="106"/>
      <c r="J141" s="8"/>
      <c r="K141" s="106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"/>
      <c r="X141" s="1"/>
      <c r="Y141" s="1"/>
      <c r="Z141" s="1"/>
    </row>
    <row r="142" spans="1:26" ht="15" customHeight="1" x14ac:dyDescent="0.2">
      <c r="A142" s="1"/>
      <c r="B142" s="23"/>
      <c r="C142" s="106"/>
      <c r="D142" s="8"/>
      <c r="E142" s="8"/>
      <c r="F142" s="234"/>
      <c r="G142" s="14"/>
      <c r="H142" s="8"/>
      <c r="I142" s="106"/>
      <c r="J142" s="8"/>
      <c r="K142" s="106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"/>
      <c r="X142" s="1"/>
      <c r="Y142" s="1"/>
      <c r="Z142" s="1"/>
    </row>
    <row r="143" spans="1:26" ht="15" customHeight="1" x14ac:dyDescent="0.2">
      <c r="A143" s="1"/>
      <c r="B143" s="23"/>
      <c r="C143" s="106"/>
      <c r="D143" s="8"/>
      <c r="E143" s="8"/>
      <c r="F143" s="234"/>
      <c r="G143" s="14"/>
      <c r="H143" s="8"/>
      <c r="I143" s="106"/>
      <c r="J143" s="8"/>
      <c r="K143" s="106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"/>
      <c r="X143" s="1"/>
      <c r="Y143" s="1"/>
      <c r="Z143" s="1"/>
    </row>
    <row r="144" spans="1:26" ht="15" customHeight="1" x14ac:dyDescent="0.2">
      <c r="A144" s="1"/>
      <c r="B144" s="23"/>
      <c r="C144" s="106"/>
      <c r="D144" s="8"/>
      <c r="E144" s="8"/>
      <c r="F144" s="234"/>
      <c r="G144" s="14"/>
      <c r="H144" s="8"/>
      <c r="I144" s="106"/>
      <c r="J144" s="8"/>
      <c r="K144" s="106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"/>
      <c r="X144" s="1"/>
      <c r="Y144" s="1"/>
      <c r="Z144" s="1"/>
    </row>
    <row r="145" spans="1:26" ht="15" customHeight="1" x14ac:dyDescent="0.2">
      <c r="A145" s="1"/>
      <c r="B145" s="23"/>
      <c r="C145" s="106"/>
      <c r="D145" s="8"/>
      <c r="E145" s="8"/>
      <c r="F145" s="234"/>
      <c r="G145" s="14"/>
      <c r="H145" s="8"/>
      <c r="I145" s="106"/>
      <c r="J145" s="8"/>
      <c r="K145" s="106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"/>
      <c r="X145" s="1"/>
      <c r="Y145" s="1"/>
      <c r="Z145" s="1"/>
    </row>
    <row r="146" spans="1:26" ht="15" customHeight="1" x14ac:dyDescent="0.2">
      <c r="A146" s="1"/>
      <c r="B146" s="23"/>
      <c r="C146" s="106"/>
      <c r="D146" s="8"/>
      <c r="E146" s="8"/>
      <c r="F146" s="234"/>
      <c r="G146" s="14"/>
      <c r="H146" s="8"/>
      <c r="I146" s="106"/>
      <c r="J146" s="8"/>
      <c r="K146" s="106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"/>
      <c r="X146" s="1"/>
      <c r="Y146" s="1"/>
      <c r="Z146" s="1"/>
    </row>
    <row r="147" spans="1:26" ht="15" customHeight="1" x14ac:dyDescent="0.2">
      <c r="A147" s="1"/>
      <c r="B147" s="23"/>
      <c r="C147" s="106"/>
      <c r="D147" s="8"/>
      <c r="E147" s="8"/>
      <c r="F147" s="234"/>
      <c r="G147" s="14"/>
      <c r="H147" s="8"/>
      <c r="I147" s="106"/>
      <c r="J147" s="8"/>
      <c r="K147" s="106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"/>
      <c r="X147" s="1"/>
      <c r="Y147" s="1"/>
      <c r="Z147" s="1"/>
    </row>
    <row r="148" spans="1:26" ht="15" customHeight="1" x14ac:dyDescent="0.2">
      <c r="A148" s="1"/>
      <c r="B148" s="23"/>
      <c r="C148" s="106"/>
      <c r="D148" s="8"/>
      <c r="E148" s="8"/>
      <c r="F148" s="234"/>
      <c r="G148" s="14"/>
      <c r="H148" s="8"/>
      <c r="I148" s="106"/>
      <c r="J148" s="8"/>
      <c r="K148" s="106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"/>
      <c r="X148" s="1"/>
      <c r="Y148" s="1"/>
      <c r="Z148" s="1"/>
    </row>
    <row r="149" spans="1:26" ht="15" customHeight="1" x14ac:dyDescent="0.2">
      <c r="A149" s="1"/>
      <c r="B149" s="23"/>
      <c r="C149" s="106"/>
      <c r="D149" s="8"/>
      <c r="E149" s="8"/>
      <c r="F149" s="234"/>
      <c r="G149" s="14"/>
      <c r="H149" s="8"/>
      <c r="I149" s="106"/>
      <c r="J149" s="8"/>
      <c r="K149" s="106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"/>
      <c r="X149" s="1"/>
      <c r="Y149" s="1"/>
      <c r="Z149" s="1"/>
    </row>
    <row r="150" spans="1:26" ht="15" customHeight="1" x14ac:dyDescent="0.2">
      <c r="A150" s="1"/>
      <c r="B150" s="23"/>
      <c r="C150" s="106"/>
      <c r="D150" s="8"/>
      <c r="E150" s="8"/>
      <c r="F150" s="234"/>
      <c r="G150" s="14"/>
      <c r="H150" s="8"/>
      <c r="I150" s="106"/>
      <c r="J150" s="8"/>
      <c r="K150" s="106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"/>
      <c r="X150" s="1"/>
      <c r="Y150" s="1"/>
      <c r="Z150" s="1"/>
    </row>
    <row r="151" spans="1:26" ht="15" customHeight="1" x14ac:dyDescent="0.2">
      <c r="A151" s="1"/>
      <c r="B151" s="23"/>
      <c r="C151" s="106"/>
      <c r="D151" s="8"/>
      <c r="E151" s="8"/>
      <c r="F151" s="234"/>
      <c r="G151" s="14"/>
      <c r="H151" s="8"/>
      <c r="I151" s="106"/>
      <c r="J151" s="8"/>
      <c r="K151" s="106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"/>
      <c r="X151" s="1"/>
      <c r="Y151" s="1"/>
      <c r="Z151" s="1"/>
    </row>
    <row r="152" spans="1:26" ht="15" customHeight="1" x14ac:dyDescent="0.2">
      <c r="A152" s="1"/>
      <c r="B152" s="23"/>
      <c r="C152" s="106"/>
      <c r="D152" s="8"/>
      <c r="E152" s="8"/>
      <c r="F152" s="234"/>
      <c r="G152" s="14"/>
      <c r="H152" s="8"/>
      <c r="I152" s="106"/>
      <c r="J152" s="8"/>
      <c r="K152" s="106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"/>
      <c r="X152" s="1"/>
      <c r="Y152" s="1"/>
      <c r="Z152" s="1"/>
    </row>
    <row r="153" spans="1:26" ht="15" customHeight="1" x14ac:dyDescent="0.2">
      <c r="A153" s="1"/>
      <c r="B153" s="23"/>
      <c r="C153" s="106"/>
      <c r="D153" s="8"/>
      <c r="E153" s="8"/>
      <c r="F153" s="234"/>
      <c r="G153" s="14"/>
      <c r="H153" s="8"/>
      <c r="I153" s="106"/>
      <c r="J153" s="8"/>
      <c r="K153" s="106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"/>
      <c r="X153" s="1"/>
      <c r="Y153" s="1"/>
      <c r="Z153" s="1"/>
    </row>
    <row r="154" spans="1:26" ht="15" customHeight="1" x14ac:dyDescent="0.2">
      <c r="A154" s="1"/>
      <c r="B154" s="23"/>
      <c r="C154" s="106"/>
      <c r="D154" s="8"/>
      <c r="E154" s="8"/>
      <c r="F154" s="234"/>
      <c r="G154" s="14"/>
      <c r="H154" s="8"/>
      <c r="I154" s="106"/>
      <c r="J154" s="8"/>
      <c r="K154" s="106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"/>
      <c r="X154" s="1"/>
      <c r="Y154" s="1"/>
      <c r="Z154" s="1"/>
    </row>
    <row r="155" spans="1:26" ht="15" customHeight="1" x14ac:dyDescent="0.2">
      <c r="A155" s="1"/>
      <c r="B155" s="23"/>
      <c r="C155" s="106"/>
      <c r="D155" s="8"/>
      <c r="E155" s="8"/>
      <c r="F155" s="234"/>
      <c r="G155" s="14"/>
      <c r="H155" s="8"/>
      <c r="I155" s="106"/>
      <c r="J155" s="8"/>
      <c r="K155" s="106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1"/>
      <c r="X155" s="1"/>
      <c r="Y155" s="1"/>
      <c r="Z155" s="1"/>
    </row>
    <row r="156" spans="1:26" ht="15" customHeight="1" x14ac:dyDescent="0.2">
      <c r="A156" s="1"/>
      <c r="B156" s="23"/>
      <c r="C156" s="106"/>
      <c r="D156" s="8"/>
      <c r="E156" s="8"/>
      <c r="F156" s="234"/>
      <c r="G156" s="14"/>
      <c r="H156" s="8"/>
      <c r="I156" s="106"/>
      <c r="J156" s="8"/>
      <c r="K156" s="106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"/>
      <c r="X156" s="1"/>
      <c r="Y156" s="1"/>
      <c r="Z156" s="1"/>
    </row>
    <row r="157" spans="1:26" ht="15" customHeight="1" x14ac:dyDescent="0.2">
      <c r="A157" s="1"/>
      <c r="B157" s="23"/>
      <c r="C157" s="106"/>
      <c r="D157" s="8"/>
      <c r="E157" s="8"/>
      <c r="F157" s="234"/>
      <c r="G157" s="14"/>
      <c r="H157" s="8"/>
      <c r="I157" s="106"/>
      <c r="J157" s="8"/>
      <c r="K157" s="106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"/>
      <c r="X157" s="1"/>
      <c r="Y157" s="1"/>
      <c r="Z157" s="1"/>
    </row>
    <row r="158" spans="1:26" ht="15" customHeight="1" x14ac:dyDescent="0.2">
      <c r="A158" s="1"/>
      <c r="B158" s="23"/>
      <c r="C158" s="106"/>
      <c r="D158" s="8"/>
      <c r="E158" s="8"/>
      <c r="F158" s="234"/>
      <c r="G158" s="14"/>
      <c r="H158" s="8"/>
      <c r="I158" s="106"/>
      <c r="J158" s="8"/>
      <c r="K158" s="106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"/>
      <c r="X158" s="1"/>
      <c r="Y158" s="1"/>
      <c r="Z158" s="1"/>
    </row>
    <row r="159" spans="1:26" ht="15" customHeight="1" x14ac:dyDescent="0.2">
      <c r="A159" s="1"/>
      <c r="B159" s="23"/>
      <c r="C159" s="106"/>
      <c r="D159" s="8"/>
      <c r="E159" s="8"/>
      <c r="F159" s="234"/>
      <c r="G159" s="14"/>
      <c r="H159" s="8"/>
      <c r="I159" s="106"/>
      <c r="J159" s="8"/>
      <c r="K159" s="106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"/>
      <c r="X159" s="1"/>
      <c r="Y159" s="1"/>
      <c r="Z159" s="1"/>
    </row>
    <row r="160" spans="1:26" ht="15" customHeight="1" x14ac:dyDescent="0.2">
      <c r="A160" s="1"/>
      <c r="B160" s="23"/>
      <c r="C160" s="106"/>
      <c r="D160" s="8"/>
      <c r="E160" s="8"/>
      <c r="F160" s="234"/>
      <c r="G160" s="14"/>
      <c r="H160" s="8"/>
      <c r="I160" s="106"/>
      <c r="J160" s="8"/>
      <c r="K160" s="106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1"/>
      <c r="X160" s="1"/>
      <c r="Y160" s="1"/>
      <c r="Z160" s="1"/>
    </row>
    <row r="161" spans="1:26" ht="15" customHeight="1" x14ac:dyDescent="0.2">
      <c r="A161" s="1"/>
      <c r="B161" s="23"/>
      <c r="C161" s="106"/>
      <c r="D161" s="8"/>
      <c r="E161" s="8"/>
      <c r="F161" s="234"/>
      <c r="G161" s="14"/>
      <c r="H161" s="8"/>
      <c r="I161" s="106"/>
      <c r="J161" s="8"/>
      <c r="K161" s="106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1"/>
      <c r="X161" s="1"/>
      <c r="Y161" s="1"/>
      <c r="Z161" s="1"/>
    </row>
    <row r="162" spans="1:26" ht="15" customHeight="1" x14ac:dyDescent="0.2">
      <c r="A162" s="1"/>
      <c r="B162" s="23"/>
      <c r="C162" s="106"/>
      <c r="D162" s="8"/>
      <c r="E162" s="8"/>
      <c r="F162" s="234"/>
      <c r="G162" s="14"/>
      <c r="H162" s="8"/>
      <c r="I162" s="106"/>
      <c r="J162" s="8"/>
      <c r="K162" s="106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"/>
      <c r="X162" s="1"/>
      <c r="Y162" s="1"/>
      <c r="Z162" s="1"/>
    </row>
    <row r="163" spans="1:26" ht="15" customHeight="1" x14ac:dyDescent="0.2">
      <c r="A163" s="1"/>
      <c r="B163" s="23"/>
      <c r="C163" s="106"/>
      <c r="D163" s="8"/>
      <c r="E163" s="8"/>
      <c r="F163" s="234"/>
      <c r="G163" s="14"/>
      <c r="H163" s="8"/>
      <c r="I163" s="106"/>
      <c r="J163" s="8"/>
      <c r="K163" s="106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"/>
      <c r="X163" s="1"/>
      <c r="Y163" s="1"/>
      <c r="Z163" s="1"/>
    </row>
    <row r="164" spans="1:26" ht="15" customHeight="1" x14ac:dyDescent="0.2">
      <c r="A164" s="1"/>
      <c r="B164" s="23"/>
      <c r="C164" s="106"/>
      <c r="D164" s="8"/>
      <c r="E164" s="8"/>
      <c r="F164" s="234"/>
      <c r="G164" s="14"/>
      <c r="H164" s="8"/>
      <c r="I164" s="106"/>
      <c r="J164" s="8"/>
      <c r="K164" s="106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"/>
      <c r="X164" s="1"/>
      <c r="Y164" s="1"/>
      <c r="Z164" s="1"/>
    </row>
    <row r="165" spans="1:26" ht="15" customHeight="1" x14ac:dyDescent="0.2">
      <c r="A165" s="1"/>
      <c r="B165" s="23"/>
      <c r="C165" s="106"/>
      <c r="D165" s="8"/>
      <c r="E165" s="8"/>
      <c r="F165" s="234"/>
      <c r="G165" s="14"/>
      <c r="H165" s="8"/>
      <c r="I165" s="106"/>
      <c r="J165" s="8"/>
      <c r="K165" s="106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"/>
      <c r="X165" s="1"/>
      <c r="Y165" s="1"/>
      <c r="Z165" s="1"/>
    </row>
    <row r="166" spans="1:26" ht="15" customHeight="1" x14ac:dyDescent="0.2">
      <c r="A166" s="1"/>
      <c r="B166" s="23"/>
      <c r="C166" s="106"/>
      <c r="D166" s="8"/>
      <c r="E166" s="8"/>
      <c r="F166" s="234"/>
      <c r="G166" s="14"/>
      <c r="H166" s="8"/>
      <c r="I166" s="106"/>
      <c r="J166" s="8"/>
      <c r="K166" s="106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"/>
      <c r="X166" s="1"/>
      <c r="Y166" s="1"/>
      <c r="Z166" s="1"/>
    </row>
    <row r="167" spans="1:26" ht="15" customHeight="1" x14ac:dyDescent="0.2">
      <c r="A167" s="1"/>
      <c r="B167" s="23"/>
      <c r="C167" s="106"/>
      <c r="D167" s="8"/>
      <c r="E167" s="8"/>
      <c r="F167" s="234"/>
      <c r="G167" s="14"/>
      <c r="H167" s="8"/>
      <c r="I167" s="106"/>
      <c r="J167" s="8"/>
      <c r="K167" s="106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"/>
      <c r="X167" s="1"/>
      <c r="Y167" s="1"/>
      <c r="Z167" s="1"/>
    </row>
    <row r="168" spans="1:26" ht="15" customHeight="1" x14ac:dyDescent="0.2">
      <c r="A168" s="1"/>
      <c r="B168" s="23"/>
      <c r="C168" s="106"/>
      <c r="D168" s="8"/>
      <c r="E168" s="8"/>
      <c r="F168" s="234"/>
      <c r="G168" s="14"/>
      <c r="H168" s="8"/>
      <c r="I168" s="106"/>
      <c r="J168" s="8"/>
      <c r="K168" s="106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"/>
      <c r="X168" s="1"/>
      <c r="Y168" s="1"/>
      <c r="Z168" s="1"/>
    </row>
    <row r="169" spans="1:26" ht="15" customHeight="1" x14ac:dyDescent="0.2">
      <c r="A169" s="1"/>
      <c r="B169" s="23"/>
      <c r="C169" s="106"/>
      <c r="D169" s="8"/>
      <c r="E169" s="8"/>
      <c r="F169" s="234"/>
      <c r="G169" s="14"/>
      <c r="H169" s="8"/>
      <c r="I169" s="106"/>
      <c r="J169" s="8"/>
      <c r="K169" s="106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"/>
      <c r="X169" s="1"/>
      <c r="Y169" s="1"/>
      <c r="Z169" s="1"/>
    </row>
    <row r="170" spans="1:26" ht="15" customHeight="1" x14ac:dyDescent="0.2">
      <c r="A170" s="1"/>
      <c r="B170" s="23"/>
      <c r="C170" s="106"/>
      <c r="D170" s="8"/>
      <c r="E170" s="8"/>
      <c r="F170" s="234"/>
      <c r="G170" s="14"/>
      <c r="H170" s="8"/>
      <c r="I170" s="106"/>
      <c r="J170" s="8"/>
      <c r="K170" s="106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"/>
      <c r="X170" s="1"/>
      <c r="Y170" s="1"/>
      <c r="Z170" s="1"/>
    </row>
    <row r="171" spans="1:26" ht="15" customHeight="1" x14ac:dyDescent="0.2">
      <c r="A171" s="1"/>
      <c r="B171" s="23"/>
      <c r="C171" s="106"/>
      <c r="D171" s="8"/>
      <c r="E171" s="8"/>
      <c r="F171" s="234"/>
      <c r="G171" s="14"/>
      <c r="H171" s="8"/>
      <c r="I171" s="106"/>
      <c r="J171" s="8"/>
      <c r="K171" s="106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"/>
      <c r="X171" s="1"/>
      <c r="Y171" s="1"/>
      <c r="Z171" s="1"/>
    </row>
    <row r="172" spans="1:26" ht="15" customHeight="1" x14ac:dyDescent="0.2">
      <c r="A172" s="1"/>
      <c r="B172" s="23"/>
      <c r="C172" s="106"/>
      <c r="D172" s="8"/>
      <c r="E172" s="8"/>
      <c r="F172" s="234"/>
      <c r="G172" s="14"/>
      <c r="H172" s="8"/>
      <c r="I172" s="106"/>
      <c r="J172" s="8"/>
      <c r="K172" s="106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"/>
      <c r="X172" s="1"/>
      <c r="Y172" s="1"/>
      <c r="Z172" s="1"/>
    </row>
    <row r="173" spans="1:26" ht="15" customHeight="1" x14ac:dyDescent="0.2">
      <c r="A173" s="1"/>
      <c r="B173" s="23"/>
      <c r="C173" s="106"/>
      <c r="D173" s="8"/>
      <c r="E173" s="8"/>
      <c r="F173" s="234"/>
      <c r="G173" s="14"/>
      <c r="H173" s="8"/>
      <c r="I173" s="106"/>
      <c r="J173" s="8"/>
      <c r="K173" s="106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"/>
      <c r="X173" s="1"/>
      <c r="Y173" s="1"/>
      <c r="Z173" s="1"/>
    </row>
    <row r="174" spans="1:26" ht="15" customHeight="1" x14ac:dyDescent="0.2">
      <c r="A174" s="1"/>
      <c r="B174" s="23"/>
      <c r="C174" s="106"/>
      <c r="D174" s="8"/>
      <c r="E174" s="8"/>
      <c r="F174" s="234"/>
      <c r="G174" s="14"/>
      <c r="H174" s="8"/>
      <c r="I174" s="106"/>
      <c r="J174" s="8"/>
      <c r="K174" s="106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"/>
      <c r="X174" s="1"/>
      <c r="Y174" s="1"/>
      <c r="Z174" s="1"/>
    </row>
    <row r="175" spans="1:26" ht="15" customHeight="1" x14ac:dyDescent="0.2">
      <c r="A175" s="1"/>
      <c r="B175" s="23"/>
      <c r="C175" s="106"/>
      <c r="D175" s="8"/>
      <c r="E175" s="8"/>
      <c r="F175" s="234"/>
      <c r="G175" s="14"/>
      <c r="H175" s="8"/>
      <c r="I175" s="106"/>
      <c r="J175" s="8"/>
      <c r="K175" s="106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"/>
      <c r="X175" s="1"/>
      <c r="Y175" s="1"/>
      <c r="Z175" s="1"/>
    </row>
    <row r="176" spans="1:26" ht="15" customHeight="1" x14ac:dyDescent="0.2">
      <c r="A176" s="1"/>
      <c r="B176" s="23"/>
      <c r="C176" s="106"/>
      <c r="D176" s="8"/>
      <c r="E176" s="8"/>
      <c r="F176" s="234"/>
      <c r="G176" s="14"/>
      <c r="H176" s="8"/>
      <c r="I176" s="106"/>
      <c r="J176" s="8"/>
      <c r="K176" s="106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"/>
      <c r="X176" s="1"/>
      <c r="Y176" s="1"/>
      <c r="Z176" s="1"/>
    </row>
    <row r="177" spans="1:26" ht="15" customHeight="1" x14ac:dyDescent="0.2">
      <c r="A177" s="1"/>
      <c r="B177" s="23"/>
      <c r="C177" s="106"/>
      <c r="D177" s="8"/>
      <c r="E177" s="8"/>
      <c r="F177" s="234"/>
      <c r="G177" s="14"/>
      <c r="H177" s="8"/>
      <c r="I177" s="106"/>
      <c r="J177" s="8"/>
      <c r="K177" s="106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"/>
      <c r="X177" s="1"/>
      <c r="Y177" s="1"/>
      <c r="Z177" s="1"/>
    </row>
    <row r="178" spans="1:26" ht="15" customHeight="1" x14ac:dyDescent="0.2">
      <c r="A178" s="1"/>
      <c r="B178" s="23"/>
      <c r="C178" s="106"/>
      <c r="D178" s="8"/>
      <c r="E178" s="8"/>
      <c r="F178" s="234"/>
      <c r="G178" s="14"/>
      <c r="H178" s="8"/>
      <c r="I178" s="106"/>
      <c r="J178" s="8"/>
      <c r="K178" s="106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"/>
      <c r="X178" s="1"/>
      <c r="Y178" s="1"/>
      <c r="Z178" s="1"/>
    </row>
    <row r="179" spans="1:26" ht="15" customHeight="1" x14ac:dyDescent="0.2">
      <c r="A179" s="1"/>
      <c r="B179" s="23"/>
      <c r="C179" s="106"/>
      <c r="D179" s="8"/>
      <c r="E179" s="8"/>
      <c r="F179" s="234"/>
      <c r="G179" s="14"/>
      <c r="H179" s="8"/>
      <c r="I179" s="106"/>
      <c r="J179" s="8"/>
      <c r="K179" s="106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"/>
      <c r="X179" s="1"/>
      <c r="Y179" s="1"/>
      <c r="Z179" s="1"/>
    </row>
    <row r="180" spans="1:26" ht="15" customHeight="1" x14ac:dyDescent="0.2">
      <c r="A180" s="1"/>
      <c r="B180" s="23"/>
      <c r="C180" s="106"/>
      <c r="D180" s="8"/>
      <c r="E180" s="8"/>
      <c r="F180" s="234"/>
      <c r="G180" s="14"/>
      <c r="H180" s="8"/>
      <c r="I180" s="106"/>
      <c r="J180" s="8"/>
      <c r="K180" s="106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"/>
      <c r="X180" s="1"/>
      <c r="Y180" s="1"/>
      <c r="Z180" s="1"/>
    </row>
    <row r="181" spans="1:26" ht="15" customHeight="1" x14ac:dyDescent="0.2">
      <c r="A181" s="1"/>
      <c r="B181" s="23"/>
      <c r="C181" s="106"/>
      <c r="D181" s="8"/>
      <c r="E181" s="8"/>
      <c r="F181" s="234"/>
      <c r="G181" s="14"/>
      <c r="H181" s="8"/>
      <c r="I181" s="106"/>
      <c r="J181" s="8"/>
      <c r="K181" s="106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"/>
      <c r="X181" s="1"/>
      <c r="Y181" s="1"/>
      <c r="Z181" s="1"/>
    </row>
    <row r="182" spans="1:26" ht="15" customHeight="1" x14ac:dyDescent="0.2">
      <c r="A182" s="1"/>
      <c r="B182" s="23"/>
      <c r="C182" s="106"/>
      <c r="D182" s="8"/>
      <c r="E182" s="8"/>
      <c r="F182" s="234"/>
      <c r="G182" s="14"/>
      <c r="H182" s="8"/>
      <c r="I182" s="106"/>
      <c r="J182" s="8"/>
      <c r="K182" s="106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"/>
      <c r="X182" s="1"/>
      <c r="Y182" s="1"/>
      <c r="Z182" s="1"/>
    </row>
    <row r="183" spans="1:26" ht="15" customHeight="1" x14ac:dyDescent="0.2">
      <c r="A183" s="1"/>
      <c r="B183" s="23"/>
      <c r="C183" s="106"/>
      <c r="D183" s="8"/>
      <c r="E183" s="8"/>
      <c r="F183" s="234"/>
      <c r="G183" s="14"/>
      <c r="H183" s="8"/>
      <c r="I183" s="106"/>
      <c r="J183" s="8"/>
      <c r="K183" s="106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"/>
      <c r="X183" s="1"/>
      <c r="Y183" s="1"/>
      <c r="Z183" s="1"/>
    </row>
    <row r="184" spans="1:26" ht="15" customHeight="1" x14ac:dyDescent="0.2">
      <c r="A184" s="1"/>
      <c r="B184" s="23"/>
      <c r="C184" s="106"/>
      <c r="D184" s="8"/>
      <c r="E184" s="8"/>
      <c r="F184" s="234"/>
      <c r="G184" s="14"/>
      <c r="H184" s="8"/>
      <c r="I184" s="106"/>
      <c r="J184" s="8"/>
      <c r="K184" s="106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"/>
      <c r="X184" s="1"/>
      <c r="Y184" s="1"/>
      <c r="Z184" s="1"/>
    </row>
    <row r="185" spans="1:26" ht="15" customHeight="1" x14ac:dyDescent="0.2">
      <c r="A185" s="1"/>
      <c r="B185" s="23"/>
      <c r="C185" s="106"/>
      <c r="D185" s="8"/>
      <c r="E185" s="8"/>
      <c r="F185" s="234"/>
      <c r="G185" s="14"/>
      <c r="H185" s="8"/>
      <c r="I185" s="106"/>
      <c r="J185" s="8"/>
      <c r="K185" s="106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"/>
      <c r="X185" s="1"/>
      <c r="Y185" s="1"/>
      <c r="Z185" s="1"/>
    </row>
    <row r="186" spans="1:26" ht="15" customHeight="1" x14ac:dyDescent="0.2">
      <c r="A186" s="1"/>
      <c r="B186" s="23"/>
      <c r="C186" s="106"/>
      <c r="D186" s="8"/>
      <c r="E186" s="8"/>
      <c r="F186" s="234"/>
      <c r="G186" s="14"/>
      <c r="H186" s="8"/>
      <c r="I186" s="106"/>
      <c r="J186" s="8"/>
      <c r="K186" s="106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"/>
      <c r="X186" s="1"/>
      <c r="Y186" s="1"/>
      <c r="Z186" s="1"/>
    </row>
    <row r="187" spans="1:26" ht="15" customHeight="1" x14ac:dyDescent="0.2">
      <c r="A187" s="1"/>
      <c r="B187" s="23"/>
      <c r="C187" s="106"/>
      <c r="D187" s="8"/>
      <c r="E187" s="8"/>
      <c r="F187" s="234"/>
      <c r="G187" s="14"/>
      <c r="H187" s="8"/>
      <c r="I187" s="106"/>
      <c r="J187" s="8"/>
      <c r="K187" s="106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"/>
      <c r="X187" s="1"/>
      <c r="Y187" s="1"/>
      <c r="Z187" s="1"/>
    </row>
    <row r="188" spans="1:26" ht="15" customHeight="1" x14ac:dyDescent="0.2">
      <c r="A188" s="1"/>
      <c r="B188" s="23"/>
      <c r="C188" s="106"/>
      <c r="D188" s="8"/>
      <c r="E188" s="8"/>
      <c r="F188" s="234"/>
      <c r="G188" s="14"/>
      <c r="H188" s="8"/>
      <c r="I188" s="106"/>
      <c r="J188" s="8"/>
      <c r="K188" s="106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"/>
      <c r="X188" s="1"/>
      <c r="Y188" s="1"/>
      <c r="Z188" s="1"/>
    </row>
    <row r="189" spans="1:26" ht="15" customHeight="1" x14ac:dyDescent="0.2">
      <c r="A189" s="1"/>
      <c r="B189" s="23"/>
      <c r="C189" s="106"/>
      <c r="D189" s="8"/>
      <c r="E189" s="8"/>
      <c r="F189" s="234"/>
      <c r="G189" s="14"/>
      <c r="H189" s="8"/>
      <c r="I189" s="106"/>
      <c r="J189" s="8"/>
      <c r="K189" s="106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"/>
      <c r="X189" s="1"/>
      <c r="Y189" s="1"/>
      <c r="Z189" s="1"/>
    </row>
    <row r="190" spans="1:26" ht="15" customHeight="1" x14ac:dyDescent="0.2">
      <c r="A190" s="1"/>
      <c r="B190" s="23"/>
      <c r="C190" s="106"/>
      <c r="D190" s="8"/>
      <c r="E190" s="8"/>
      <c r="F190" s="234"/>
      <c r="G190" s="14"/>
      <c r="H190" s="8"/>
      <c r="I190" s="106"/>
      <c r="J190" s="8"/>
      <c r="K190" s="106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"/>
      <c r="X190" s="1"/>
      <c r="Y190" s="1"/>
      <c r="Z190" s="1"/>
    </row>
    <row r="191" spans="1:26" ht="15" customHeight="1" x14ac:dyDescent="0.2">
      <c r="A191" s="1"/>
      <c r="B191" s="23"/>
      <c r="C191" s="106"/>
      <c r="D191" s="8"/>
      <c r="E191" s="8"/>
      <c r="F191" s="234"/>
      <c r="G191" s="14"/>
      <c r="H191" s="8"/>
      <c r="I191" s="106"/>
      <c r="J191" s="8"/>
      <c r="K191" s="106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"/>
      <c r="X191" s="1"/>
      <c r="Y191" s="1"/>
      <c r="Z191" s="1"/>
    </row>
    <row r="192" spans="1:26" ht="15" customHeight="1" x14ac:dyDescent="0.2">
      <c r="A192" s="1"/>
      <c r="B192" s="23"/>
      <c r="C192" s="106"/>
      <c r="D192" s="8"/>
      <c r="E192" s="8"/>
      <c r="F192" s="234"/>
      <c r="G192" s="14"/>
      <c r="H192" s="8"/>
      <c r="I192" s="106"/>
      <c r="J192" s="8"/>
      <c r="K192" s="106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"/>
      <c r="X192" s="1"/>
      <c r="Y192" s="1"/>
      <c r="Z192" s="1"/>
    </row>
    <row r="193" spans="1:26" ht="15" customHeight="1" x14ac:dyDescent="0.2">
      <c r="A193" s="1"/>
      <c r="B193" s="23"/>
      <c r="C193" s="106"/>
      <c r="D193" s="8"/>
      <c r="E193" s="8"/>
      <c r="F193" s="234"/>
      <c r="G193" s="14"/>
      <c r="H193" s="8"/>
      <c r="I193" s="106"/>
      <c r="J193" s="8"/>
      <c r="K193" s="106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"/>
      <c r="X193" s="1"/>
      <c r="Y193" s="1"/>
      <c r="Z193" s="1"/>
    </row>
    <row r="194" spans="1:26" ht="15" customHeight="1" x14ac:dyDescent="0.2">
      <c r="A194" s="1"/>
      <c r="B194" s="23"/>
      <c r="C194" s="106"/>
      <c r="D194" s="8"/>
      <c r="E194" s="8"/>
      <c r="F194" s="234"/>
      <c r="G194" s="14"/>
      <c r="H194" s="8"/>
      <c r="I194" s="106"/>
      <c r="J194" s="8"/>
      <c r="K194" s="106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"/>
      <c r="X194" s="1"/>
      <c r="Y194" s="1"/>
      <c r="Z194" s="1"/>
    </row>
    <row r="195" spans="1:26" ht="15" customHeight="1" x14ac:dyDescent="0.2">
      <c r="A195" s="1"/>
      <c r="B195" s="23"/>
      <c r="C195" s="106"/>
      <c r="D195" s="8"/>
      <c r="E195" s="8"/>
      <c r="F195" s="234"/>
      <c r="G195" s="14"/>
      <c r="H195" s="8"/>
      <c r="I195" s="106"/>
      <c r="J195" s="8"/>
      <c r="K195" s="106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"/>
      <c r="X195" s="1"/>
      <c r="Y195" s="1"/>
      <c r="Z195" s="1"/>
    </row>
    <row r="196" spans="1:26" ht="15" customHeight="1" x14ac:dyDescent="0.2">
      <c r="A196" s="1"/>
      <c r="B196" s="23"/>
      <c r="C196" s="106"/>
      <c r="D196" s="8"/>
      <c r="E196" s="8"/>
      <c r="F196" s="234"/>
      <c r="G196" s="14"/>
      <c r="H196" s="8"/>
      <c r="I196" s="106"/>
      <c r="J196" s="8"/>
      <c r="K196" s="106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"/>
      <c r="X196" s="1"/>
      <c r="Y196" s="1"/>
      <c r="Z196" s="1"/>
    </row>
    <row r="197" spans="1:26" ht="15" customHeight="1" x14ac:dyDescent="0.2">
      <c r="A197" s="1"/>
      <c r="B197" s="23"/>
      <c r="C197" s="106"/>
      <c r="D197" s="8"/>
      <c r="E197" s="8"/>
      <c r="F197" s="234"/>
      <c r="G197" s="14"/>
      <c r="H197" s="8"/>
      <c r="I197" s="106"/>
      <c r="J197" s="8"/>
      <c r="K197" s="106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"/>
      <c r="X197" s="1"/>
      <c r="Y197" s="1"/>
      <c r="Z197" s="1"/>
    </row>
    <row r="198" spans="1:26" ht="15" customHeight="1" x14ac:dyDescent="0.2">
      <c r="A198" s="1"/>
      <c r="B198" s="23"/>
      <c r="C198" s="106"/>
      <c r="D198" s="8"/>
      <c r="E198" s="8"/>
      <c r="F198" s="234"/>
      <c r="G198" s="14"/>
      <c r="H198" s="8"/>
      <c r="I198" s="106"/>
      <c r="J198" s="8"/>
      <c r="K198" s="106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"/>
      <c r="X198" s="1"/>
      <c r="Y198" s="1"/>
      <c r="Z198" s="1"/>
    </row>
    <row r="199" spans="1:26" ht="15" customHeight="1" x14ac:dyDescent="0.2">
      <c r="A199" s="1"/>
      <c r="B199" s="23"/>
      <c r="C199" s="106"/>
      <c r="D199" s="8"/>
      <c r="E199" s="8"/>
      <c r="F199" s="234"/>
      <c r="G199" s="14"/>
      <c r="H199" s="8"/>
      <c r="I199" s="106"/>
      <c r="J199" s="8"/>
      <c r="K199" s="106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"/>
      <c r="X199" s="1"/>
      <c r="Y199" s="1"/>
      <c r="Z199" s="1"/>
    </row>
    <row r="200" spans="1:26" ht="15" customHeight="1" x14ac:dyDescent="0.2">
      <c r="A200" s="1"/>
      <c r="B200" s="23"/>
      <c r="C200" s="106"/>
      <c r="D200" s="8"/>
      <c r="E200" s="8"/>
      <c r="F200" s="234"/>
      <c r="G200" s="14"/>
      <c r="H200" s="8"/>
      <c r="I200" s="106"/>
      <c r="J200" s="8"/>
      <c r="K200" s="106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"/>
      <c r="X200" s="1"/>
      <c r="Y200" s="1"/>
      <c r="Z200" s="1"/>
    </row>
    <row r="201" spans="1:26" ht="15" customHeight="1" x14ac:dyDescent="0.2">
      <c r="A201" s="1"/>
      <c r="B201" s="23"/>
      <c r="C201" s="106"/>
      <c r="D201" s="8"/>
      <c r="E201" s="8"/>
      <c r="F201" s="234"/>
      <c r="G201" s="14"/>
      <c r="H201" s="8"/>
      <c r="I201" s="106"/>
      <c r="J201" s="8"/>
      <c r="K201" s="106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"/>
      <c r="X201" s="1"/>
      <c r="Y201" s="1"/>
      <c r="Z201" s="1"/>
    </row>
    <row r="202" spans="1:26" ht="15" customHeight="1" x14ac:dyDescent="0.2">
      <c r="A202" s="1"/>
      <c r="B202" s="23"/>
      <c r="C202" s="106"/>
      <c r="D202" s="8"/>
      <c r="E202" s="8"/>
      <c r="F202" s="234"/>
      <c r="G202" s="14"/>
      <c r="H202" s="8"/>
      <c r="I202" s="106"/>
      <c r="J202" s="8"/>
      <c r="K202" s="106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"/>
      <c r="X202" s="1"/>
      <c r="Y202" s="1"/>
      <c r="Z202" s="1"/>
    </row>
    <row r="203" spans="1:26" ht="15" customHeight="1" x14ac:dyDescent="0.2">
      <c r="A203" s="1"/>
      <c r="B203" s="23"/>
      <c r="C203" s="106"/>
      <c r="D203" s="8"/>
      <c r="E203" s="8"/>
      <c r="F203" s="234"/>
      <c r="G203" s="14"/>
      <c r="H203" s="8"/>
      <c r="I203" s="106"/>
      <c r="J203" s="8"/>
      <c r="K203" s="106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"/>
      <c r="X203" s="1"/>
      <c r="Y203" s="1"/>
      <c r="Z203" s="1"/>
    </row>
    <row r="204" spans="1:26" ht="15" customHeight="1" x14ac:dyDescent="0.2">
      <c r="A204" s="1"/>
      <c r="B204" s="23"/>
      <c r="C204" s="106"/>
      <c r="D204" s="8"/>
      <c r="E204" s="8"/>
      <c r="F204" s="234"/>
      <c r="G204" s="14"/>
      <c r="H204" s="8"/>
      <c r="I204" s="106"/>
      <c r="J204" s="8"/>
      <c r="K204" s="106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"/>
      <c r="X204" s="1"/>
      <c r="Y204" s="1"/>
      <c r="Z204" s="1"/>
    </row>
    <row r="205" spans="1:26" ht="15" customHeight="1" x14ac:dyDescent="0.2">
      <c r="A205" s="1"/>
      <c r="B205" s="23"/>
      <c r="C205" s="106"/>
      <c r="D205" s="8"/>
      <c r="E205" s="8"/>
      <c r="F205" s="234"/>
      <c r="G205" s="14"/>
      <c r="H205" s="8"/>
      <c r="I205" s="106"/>
      <c r="J205" s="8"/>
      <c r="K205" s="106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"/>
      <c r="X205" s="1"/>
      <c r="Y205" s="1"/>
      <c r="Z205" s="1"/>
    </row>
    <row r="206" spans="1:26" ht="15" customHeight="1" x14ac:dyDescent="0.2">
      <c r="A206" s="1"/>
      <c r="B206" s="23"/>
      <c r="C206" s="106"/>
      <c r="D206" s="8"/>
      <c r="E206" s="8"/>
      <c r="F206" s="234"/>
      <c r="G206" s="14"/>
      <c r="H206" s="8"/>
      <c r="I206" s="106"/>
      <c r="J206" s="8"/>
      <c r="K206" s="106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"/>
      <c r="X206" s="1"/>
      <c r="Y206" s="1"/>
      <c r="Z206" s="1"/>
    </row>
    <row r="207" spans="1:26" ht="15" customHeight="1" x14ac:dyDescent="0.2">
      <c r="A207" s="1"/>
      <c r="B207" s="23"/>
      <c r="C207" s="106"/>
      <c r="D207" s="8"/>
      <c r="E207" s="8"/>
      <c r="F207" s="234"/>
      <c r="G207" s="14"/>
      <c r="H207" s="8"/>
      <c r="I207" s="106"/>
      <c r="J207" s="8"/>
      <c r="K207" s="106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"/>
      <c r="X207" s="1"/>
      <c r="Y207" s="1"/>
      <c r="Z207" s="1"/>
    </row>
    <row r="208" spans="1:26" ht="15" customHeight="1" x14ac:dyDescent="0.2">
      <c r="A208" s="1"/>
      <c r="B208" s="23"/>
      <c r="C208" s="106"/>
      <c r="D208" s="8"/>
      <c r="E208" s="8"/>
      <c r="F208" s="234"/>
      <c r="G208" s="14"/>
      <c r="H208" s="8"/>
      <c r="I208" s="106"/>
      <c r="J208" s="8"/>
      <c r="K208" s="106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"/>
      <c r="X208" s="1"/>
      <c r="Y208" s="1"/>
      <c r="Z208" s="1"/>
    </row>
    <row r="209" spans="1:26" ht="15" customHeight="1" x14ac:dyDescent="0.2">
      <c r="A209" s="1"/>
      <c r="B209" s="23"/>
      <c r="C209" s="106"/>
      <c r="D209" s="8"/>
      <c r="E209" s="8"/>
      <c r="F209" s="234"/>
      <c r="G209" s="14"/>
      <c r="H209" s="8"/>
      <c r="I209" s="106"/>
      <c r="J209" s="8"/>
      <c r="K209" s="106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"/>
      <c r="X209" s="1"/>
      <c r="Y209" s="1"/>
      <c r="Z209" s="1"/>
    </row>
    <row r="210" spans="1:26" ht="15" customHeight="1" x14ac:dyDescent="0.2">
      <c r="A210" s="1"/>
      <c r="B210" s="23"/>
      <c r="C210" s="106"/>
      <c r="D210" s="8"/>
      <c r="E210" s="8"/>
      <c r="F210" s="234"/>
      <c r="G210" s="14"/>
      <c r="H210" s="8"/>
      <c r="I210" s="106"/>
      <c r="J210" s="8"/>
      <c r="K210" s="106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"/>
      <c r="X210" s="1"/>
      <c r="Y210" s="1"/>
      <c r="Z210" s="1"/>
    </row>
    <row r="211" spans="1:26" ht="15" customHeight="1" x14ac:dyDescent="0.2">
      <c r="A211" s="1"/>
      <c r="B211" s="23"/>
      <c r="C211" s="106"/>
      <c r="D211" s="8"/>
      <c r="E211" s="8"/>
      <c r="F211" s="234"/>
      <c r="G211" s="14"/>
      <c r="H211" s="8"/>
      <c r="I211" s="106"/>
      <c r="J211" s="8"/>
      <c r="K211" s="106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"/>
      <c r="X211" s="1"/>
      <c r="Y211" s="1"/>
      <c r="Z211" s="1"/>
    </row>
    <row r="212" spans="1:26" ht="15" customHeight="1" x14ac:dyDescent="0.2">
      <c r="A212" s="1"/>
      <c r="B212" s="23"/>
      <c r="C212" s="106"/>
      <c r="D212" s="8"/>
      <c r="E212" s="8"/>
      <c r="F212" s="234"/>
      <c r="G212" s="14"/>
      <c r="H212" s="8"/>
      <c r="I212" s="106"/>
      <c r="J212" s="8"/>
      <c r="K212" s="106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"/>
      <c r="X212" s="1"/>
      <c r="Y212" s="1"/>
      <c r="Z212" s="1"/>
    </row>
    <row r="213" spans="1:26" ht="15" customHeight="1" x14ac:dyDescent="0.2">
      <c r="A213" s="1"/>
      <c r="B213" s="23"/>
      <c r="C213" s="106"/>
      <c r="D213" s="8"/>
      <c r="E213" s="8"/>
      <c r="F213" s="234"/>
      <c r="G213" s="14"/>
      <c r="H213" s="8"/>
      <c r="I213" s="106"/>
      <c r="J213" s="8"/>
      <c r="K213" s="106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"/>
      <c r="X213" s="1"/>
      <c r="Y213" s="1"/>
      <c r="Z213" s="1"/>
    </row>
    <row r="214" spans="1:26" ht="15" customHeight="1" x14ac:dyDescent="0.2">
      <c r="A214" s="1"/>
      <c r="B214" s="23"/>
      <c r="C214" s="106"/>
      <c r="D214" s="8"/>
      <c r="E214" s="8"/>
      <c r="F214" s="234"/>
      <c r="G214" s="14"/>
      <c r="H214" s="8"/>
      <c r="I214" s="106"/>
      <c r="J214" s="8"/>
      <c r="K214" s="106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"/>
      <c r="X214" s="1"/>
      <c r="Y214" s="1"/>
      <c r="Z214" s="1"/>
    </row>
    <row r="215" spans="1:26" ht="15" customHeight="1" x14ac:dyDescent="0.2">
      <c r="A215" s="1"/>
      <c r="B215" s="23"/>
      <c r="C215" s="106"/>
      <c r="D215" s="8"/>
      <c r="E215" s="8"/>
      <c r="F215" s="234"/>
      <c r="G215" s="14"/>
      <c r="H215" s="8"/>
      <c r="I215" s="106"/>
      <c r="J215" s="8"/>
      <c r="K215" s="106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"/>
      <c r="X215" s="1"/>
      <c r="Y215" s="1"/>
      <c r="Z215" s="1"/>
    </row>
    <row r="216" spans="1:26" ht="15" customHeight="1" x14ac:dyDescent="0.2">
      <c r="A216" s="1"/>
      <c r="B216" s="23"/>
      <c r="C216" s="106"/>
      <c r="D216" s="8"/>
      <c r="E216" s="8"/>
      <c r="F216" s="234"/>
      <c r="G216" s="14"/>
      <c r="H216" s="8"/>
      <c r="I216" s="106"/>
      <c r="J216" s="8"/>
      <c r="K216" s="106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"/>
      <c r="X216" s="1"/>
      <c r="Y216" s="1"/>
      <c r="Z216" s="1"/>
    </row>
    <row r="217" spans="1:26" ht="15" customHeight="1" x14ac:dyDescent="0.2">
      <c r="A217" s="1"/>
      <c r="B217" s="23"/>
      <c r="C217" s="106"/>
      <c r="D217" s="8"/>
      <c r="E217" s="8"/>
      <c r="F217" s="234"/>
      <c r="G217" s="14"/>
      <c r="H217" s="8"/>
      <c r="I217" s="106"/>
      <c r="J217" s="8"/>
      <c r="K217" s="106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"/>
      <c r="X217" s="1"/>
      <c r="Y217" s="1"/>
      <c r="Z217" s="1"/>
    </row>
    <row r="218" spans="1:26" ht="15" customHeight="1" x14ac:dyDescent="0.2">
      <c r="A218" s="1"/>
      <c r="B218" s="23"/>
      <c r="C218" s="106"/>
      <c r="D218" s="8"/>
      <c r="E218" s="8"/>
      <c r="F218" s="234"/>
      <c r="G218" s="14"/>
      <c r="H218" s="8"/>
      <c r="I218" s="106"/>
      <c r="J218" s="8"/>
      <c r="K218" s="106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"/>
      <c r="X218" s="1"/>
      <c r="Y218" s="1"/>
      <c r="Z218" s="1"/>
    </row>
    <row r="219" spans="1:26" ht="15" customHeight="1" x14ac:dyDescent="0.2">
      <c r="A219" s="1"/>
      <c r="B219" s="23"/>
      <c r="C219" s="106"/>
      <c r="D219" s="8"/>
      <c r="E219" s="8"/>
      <c r="F219" s="234"/>
      <c r="G219" s="14"/>
      <c r="H219" s="8"/>
      <c r="I219" s="106"/>
      <c r="J219" s="8"/>
      <c r="K219" s="106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"/>
      <c r="X219" s="1"/>
      <c r="Y219" s="1"/>
      <c r="Z219" s="1"/>
    </row>
    <row r="220" spans="1:26" ht="15" customHeight="1" x14ac:dyDescent="0.2">
      <c r="A220" s="1"/>
      <c r="B220" s="23"/>
      <c r="C220" s="106"/>
      <c r="D220" s="8"/>
      <c r="E220" s="8"/>
      <c r="F220" s="234"/>
      <c r="G220" s="14"/>
      <c r="H220" s="8"/>
      <c r="I220" s="106"/>
      <c r="J220" s="8"/>
      <c r="K220" s="106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"/>
      <c r="X220" s="1"/>
      <c r="Y220" s="1"/>
      <c r="Z220" s="1"/>
    </row>
    <row r="221" spans="1:26" ht="15" customHeight="1" x14ac:dyDescent="0.2">
      <c r="A221" s="1"/>
      <c r="B221" s="23"/>
      <c r="C221" s="106"/>
      <c r="D221" s="8"/>
      <c r="E221" s="8"/>
      <c r="F221" s="234"/>
      <c r="G221" s="14"/>
      <c r="H221" s="8"/>
      <c r="I221" s="106"/>
      <c r="J221" s="8"/>
      <c r="K221" s="106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"/>
      <c r="X221" s="1"/>
      <c r="Y221" s="1"/>
      <c r="Z221" s="1"/>
    </row>
    <row r="222" spans="1:26" ht="15" customHeight="1" x14ac:dyDescent="0.2">
      <c r="A222" s="1"/>
      <c r="B222" s="23"/>
      <c r="C222" s="106"/>
      <c r="D222" s="8"/>
      <c r="E222" s="8"/>
      <c r="F222" s="234"/>
      <c r="G222" s="14"/>
      <c r="H222" s="8"/>
      <c r="I222" s="106"/>
      <c r="J222" s="8"/>
      <c r="K222" s="106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"/>
      <c r="X222" s="1"/>
      <c r="Y222" s="1"/>
      <c r="Z222" s="1"/>
    </row>
    <row r="223" spans="1:26" ht="15" customHeight="1" x14ac:dyDescent="0.2">
      <c r="A223" s="1"/>
      <c r="B223" s="23"/>
      <c r="C223" s="106"/>
      <c r="D223" s="8"/>
      <c r="E223" s="8"/>
      <c r="F223" s="234"/>
      <c r="G223" s="14"/>
      <c r="H223" s="8"/>
      <c r="I223" s="106"/>
      <c r="J223" s="8"/>
      <c r="K223" s="106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"/>
      <c r="X223" s="1"/>
      <c r="Y223" s="1"/>
      <c r="Z223" s="1"/>
    </row>
    <row r="224" spans="1:26" ht="15" customHeight="1" x14ac:dyDescent="0.2">
      <c r="A224" s="1"/>
      <c r="B224" s="23"/>
      <c r="C224" s="106"/>
      <c r="D224" s="8"/>
      <c r="E224" s="8"/>
      <c r="F224" s="234"/>
      <c r="G224" s="14"/>
      <c r="H224" s="8"/>
      <c r="I224" s="106"/>
      <c r="J224" s="8"/>
      <c r="K224" s="106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"/>
      <c r="X224" s="1"/>
      <c r="Y224" s="1"/>
      <c r="Z224" s="1"/>
    </row>
    <row r="225" spans="1:26" ht="15" customHeight="1" x14ac:dyDescent="0.2">
      <c r="A225" s="1"/>
      <c r="B225" s="23"/>
      <c r="C225" s="106"/>
      <c r="D225" s="8"/>
      <c r="E225" s="8"/>
      <c r="F225" s="234"/>
      <c r="G225" s="14"/>
      <c r="H225" s="8"/>
      <c r="I225" s="106"/>
      <c r="J225" s="8"/>
      <c r="K225" s="106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"/>
      <c r="X225" s="1"/>
      <c r="Y225" s="1"/>
      <c r="Z225" s="1"/>
    </row>
    <row r="226" spans="1:26" ht="15" customHeight="1" x14ac:dyDescent="0.2">
      <c r="A226" s="1"/>
      <c r="B226" s="23"/>
      <c r="C226" s="106"/>
      <c r="D226" s="8"/>
      <c r="E226" s="8"/>
      <c r="F226" s="234"/>
      <c r="G226" s="14"/>
      <c r="H226" s="8"/>
      <c r="I226" s="106"/>
      <c r="J226" s="8"/>
      <c r="K226" s="106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"/>
      <c r="X226" s="1"/>
      <c r="Y226" s="1"/>
      <c r="Z226" s="1"/>
    </row>
    <row r="227" spans="1:26" ht="15" customHeight="1" x14ac:dyDescent="0.2">
      <c r="A227" s="1"/>
      <c r="B227" s="23"/>
      <c r="C227" s="106"/>
      <c r="D227" s="8"/>
      <c r="E227" s="8"/>
      <c r="F227" s="234"/>
      <c r="G227" s="14"/>
      <c r="H227" s="8"/>
      <c r="I227" s="106"/>
      <c r="J227" s="8"/>
      <c r="K227" s="106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"/>
      <c r="X227" s="1"/>
      <c r="Y227" s="1"/>
      <c r="Z227" s="1"/>
    </row>
    <row r="228" spans="1:26" ht="15" customHeight="1" x14ac:dyDescent="0.2">
      <c r="A228" s="1"/>
      <c r="B228" s="23"/>
      <c r="C228" s="106"/>
      <c r="D228" s="8"/>
      <c r="E228" s="8"/>
      <c r="F228" s="234"/>
      <c r="G228" s="14"/>
      <c r="H228" s="8"/>
      <c r="I228" s="106"/>
      <c r="J228" s="8"/>
      <c r="K228" s="106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"/>
      <c r="X228" s="1"/>
      <c r="Y228" s="1"/>
      <c r="Z228" s="1"/>
    </row>
    <row r="229" spans="1:26" ht="15" customHeight="1" x14ac:dyDescent="0.2">
      <c r="A229" s="1"/>
      <c r="B229" s="23"/>
      <c r="C229" s="106"/>
      <c r="D229" s="8"/>
      <c r="E229" s="8"/>
      <c r="F229" s="234"/>
      <c r="G229" s="14"/>
      <c r="H229" s="8"/>
      <c r="I229" s="106"/>
      <c r="J229" s="8"/>
      <c r="K229" s="106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"/>
      <c r="X229" s="1"/>
      <c r="Y229" s="1"/>
      <c r="Z229" s="1"/>
    </row>
    <row r="230" spans="1:26" ht="15" customHeight="1" x14ac:dyDescent="0.2">
      <c r="A230" s="1"/>
      <c r="B230" s="23"/>
      <c r="C230" s="106"/>
      <c r="D230" s="8"/>
      <c r="E230" s="8"/>
      <c r="F230" s="234"/>
      <c r="G230" s="14"/>
      <c r="H230" s="8"/>
      <c r="I230" s="106"/>
      <c r="J230" s="8"/>
      <c r="K230" s="106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"/>
      <c r="X230" s="1"/>
      <c r="Y230" s="1"/>
      <c r="Z230" s="1"/>
    </row>
    <row r="231" spans="1:26" ht="15" customHeight="1" x14ac:dyDescent="0.2">
      <c r="A231" s="1"/>
      <c r="B231" s="23"/>
      <c r="C231" s="106"/>
      <c r="D231" s="8"/>
      <c r="E231" s="8"/>
      <c r="F231" s="234"/>
      <c r="G231" s="14"/>
      <c r="H231" s="8"/>
      <c r="I231" s="106"/>
      <c r="J231" s="8"/>
      <c r="K231" s="106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"/>
      <c r="X231" s="1"/>
      <c r="Y231" s="1"/>
      <c r="Z231" s="1"/>
    </row>
    <row r="232" spans="1:26" ht="15" customHeight="1" x14ac:dyDescent="0.2">
      <c r="A232" s="1"/>
      <c r="B232" s="23"/>
      <c r="C232" s="106"/>
      <c r="D232" s="8"/>
      <c r="E232" s="8"/>
      <c r="F232" s="234"/>
      <c r="G232" s="14"/>
      <c r="H232" s="8"/>
      <c r="I232" s="106"/>
      <c r="J232" s="8"/>
      <c r="K232" s="106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"/>
      <c r="X232" s="1"/>
      <c r="Y232" s="1"/>
      <c r="Z232" s="1"/>
    </row>
    <row r="233" spans="1:26" ht="15" customHeight="1" x14ac:dyDescent="0.2">
      <c r="A233" s="1"/>
      <c r="B233" s="23"/>
      <c r="C233" s="106"/>
      <c r="D233" s="8"/>
      <c r="E233" s="8"/>
      <c r="F233" s="234"/>
      <c r="G233" s="14"/>
      <c r="H233" s="8"/>
      <c r="I233" s="106"/>
      <c r="J233" s="8"/>
      <c r="K233" s="106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"/>
      <c r="X233" s="1"/>
      <c r="Y233" s="1"/>
      <c r="Z233" s="1"/>
    </row>
    <row r="234" spans="1:26" ht="15" customHeight="1" x14ac:dyDescent="0.2">
      <c r="A234" s="1"/>
      <c r="B234" s="23"/>
      <c r="C234" s="106"/>
      <c r="D234" s="8"/>
      <c r="E234" s="8"/>
      <c r="F234" s="234"/>
      <c r="G234" s="14"/>
      <c r="H234" s="8"/>
      <c r="I234" s="106"/>
      <c r="J234" s="8"/>
      <c r="K234" s="106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"/>
      <c r="X234" s="1"/>
      <c r="Y234" s="1"/>
      <c r="Z234" s="1"/>
    </row>
    <row r="235" spans="1:26" ht="15" customHeight="1" x14ac:dyDescent="0.2">
      <c r="A235" s="1"/>
      <c r="B235" s="23"/>
      <c r="C235" s="106"/>
      <c r="D235" s="8"/>
      <c r="E235" s="8"/>
      <c r="F235" s="234"/>
      <c r="G235" s="14"/>
      <c r="H235" s="8"/>
      <c r="I235" s="106"/>
      <c r="J235" s="8"/>
      <c r="K235" s="106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"/>
      <c r="X235" s="1"/>
      <c r="Y235" s="1"/>
      <c r="Z235" s="1"/>
    </row>
    <row r="236" spans="1:26" ht="15" customHeight="1" x14ac:dyDescent="0.2">
      <c r="A236" s="1"/>
      <c r="B236" s="23"/>
      <c r="C236" s="106"/>
      <c r="D236" s="8"/>
      <c r="E236" s="8"/>
      <c r="F236" s="234"/>
      <c r="G236" s="14"/>
      <c r="H236" s="8"/>
      <c r="I236" s="106"/>
      <c r="J236" s="8"/>
      <c r="K236" s="106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"/>
      <c r="X236" s="1"/>
      <c r="Y236" s="1"/>
      <c r="Z236" s="1"/>
    </row>
    <row r="237" spans="1:26" ht="15" customHeight="1" x14ac:dyDescent="0.2">
      <c r="A237" s="1"/>
      <c r="B237" s="23"/>
      <c r="C237" s="106"/>
      <c r="D237" s="8"/>
      <c r="E237" s="8"/>
      <c r="F237" s="234"/>
      <c r="G237" s="14"/>
      <c r="H237" s="8"/>
      <c r="I237" s="106"/>
      <c r="J237" s="8"/>
      <c r="K237" s="106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"/>
      <c r="X237" s="1"/>
      <c r="Y237" s="1"/>
      <c r="Z237" s="1"/>
    </row>
    <row r="238" spans="1:26" ht="15" customHeight="1" x14ac:dyDescent="0.2">
      <c r="A238" s="1"/>
      <c r="B238" s="23"/>
      <c r="C238" s="106"/>
      <c r="D238" s="8"/>
      <c r="E238" s="8"/>
      <c r="F238" s="234"/>
      <c r="G238" s="14"/>
      <c r="H238" s="8"/>
      <c r="I238" s="106"/>
      <c r="J238" s="8"/>
      <c r="K238" s="106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"/>
      <c r="X238" s="1"/>
      <c r="Y238" s="1"/>
      <c r="Z238" s="1"/>
    </row>
    <row r="239" spans="1:26" ht="15" customHeight="1" x14ac:dyDescent="0.2">
      <c r="A239" s="1"/>
      <c r="B239" s="23"/>
      <c r="C239" s="106"/>
      <c r="D239" s="8"/>
      <c r="E239" s="8"/>
      <c r="F239" s="234"/>
      <c r="G239" s="14"/>
      <c r="H239" s="8"/>
      <c r="I239" s="106"/>
      <c r="J239" s="8"/>
      <c r="K239" s="106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"/>
      <c r="X239" s="1"/>
      <c r="Y239" s="1"/>
      <c r="Z239" s="1"/>
    </row>
    <row r="240" spans="1:26" ht="15" customHeight="1" x14ac:dyDescent="0.2">
      <c r="A240" s="1"/>
      <c r="B240" s="23"/>
      <c r="C240" s="106"/>
      <c r="D240" s="8"/>
      <c r="E240" s="8"/>
      <c r="F240" s="234"/>
      <c r="G240" s="14"/>
      <c r="H240" s="8"/>
      <c r="I240" s="106"/>
      <c r="J240" s="8"/>
      <c r="K240" s="106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"/>
      <c r="X240" s="1"/>
      <c r="Y240" s="1"/>
      <c r="Z240" s="1"/>
    </row>
    <row r="241" spans="1:26" ht="15" customHeight="1" x14ac:dyDescent="0.2">
      <c r="A241" s="1"/>
      <c r="B241" s="23"/>
      <c r="C241" s="106"/>
      <c r="D241" s="8"/>
      <c r="E241" s="8"/>
      <c r="F241" s="234"/>
      <c r="G241" s="14"/>
      <c r="H241" s="8"/>
      <c r="I241" s="106"/>
      <c r="J241" s="8"/>
      <c r="K241" s="106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"/>
      <c r="X241" s="1"/>
      <c r="Y241" s="1"/>
      <c r="Z241" s="1"/>
    </row>
    <row r="242" spans="1:26" ht="15" customHeight="1" x14ac:dyDescent="0.2">
      <c r="A242" s="1"/>
      <c r="B242" s="23"/>
      <c r="C242" s="106"/>
      <c r="D242" s="8"/>
      <c r="E242" s="8"/>
      <c r="F242" s="234"/>
      <c r="G242" s="14"/>
      <c r="H242" s="8"/>
      <c r="I242" s="106"/>
      <c r="J242" s="8"/>
      <c r="K242" s="106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"/>
      <c r="X242" s="1"/>
      <c r="Y242" s="1"/>
      <c r="Z242" s="1"/>
    </row>
    <row r="243" spans="1:26" ht="15" customHeight="1" x14ac:dyDescent="0.2">
      <c r="A243" s="1"/>
      <c r="B243" s="23"/>
      <c r="C243" s="106"/>
      <c r="D243" s="8"/>
      <c r="E243" s="8"/>
      <c r="F243" s="234"/>
      <c r="G243" s="14"/>
      <c r="H243" s="8"/>
      <c r="I243" s="106"/>
      <c r="J243" s="8"/>
      <c r="K243" s="106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"/>
      <c r="X243" s="1"/>
      <c r="Y243" s="1"/>
      <c r="Z243" s="1"/>
    </row>
    <row r="244" spans="1:26" ht="15" customHeight="1" x14ac:dyDescent="0.2">
      <c r="A244" s="1"/>
      <c r="B244" s="23"/>
      <c r="C244" s="106"/>
      <c r="D244" s="8"/>
      <c r="E244" s="8"/>
      <c r="F244" s="234"/>
      <c r="G244" s="14"/>
      <c r="H244" s="8"/>
      <c r="I244" s="106"/>
      <c r="J244" s="8"/>
      <c r="K244" s="106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"/>
      <c r="X244" s="1"/>
      <c r="Y244" s="1"/>
      <c r="Z244" s="1"/>
    </row>
    <row r="245" spans="1:26" ht="15" customHeight="1" x14ac:dyDescent="0.2">
      <c r="A245" s="1"/>
      <c r="B245" s="23"/>
      <c r="C245" s="106"/>
      <c r="D245" s="8"/>
      <c r="E245" s="8"/>
      <c r="F245" s="234"/>
      <c r="G245" s="14"/>
      <c r="H245" s="8"/>
      <c r="I245" s="106"/>
      <c r="J245" s="8"/>
      <c r="K245" s="106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"/>
      <c r="X245" s="1"/>
      <c r="Y245" s="1"/>
      <c r="Z245" s="1"/>
    </row>
    <row r="246" spans="1:26" ht="15" customHeight="1" x14ac:dyDescent="0.2">
      <c r="A246" s="1"/>
      <c r="B246" s="23"/>
      <c r="C246" s="106"/>
      <c r="D246" s="8"/>
      <c r="E246" s="8"/>
      <c r="F246" s="234"/>
      <c r="G246" s="14"/>
      <c r="H246" s="8"/>
      <c r="I246" s="106"/>
      <c r="J246" s="8"/>
      <c r="K246" s="106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"/>
      <c r="X246" s="1"/>
      <c r="Y246" s="1"/>
      <c r="Z246" s="1"/>
    </row>
    <row r="247" spans="1:26" ht="15" customHeight="1" x14ac:dyDescent="0.2">
      <c r="A247" s="1"/>
      <c r="B247" s="23"/>
      <c r="C247" s="106"/>
      <c r="D247" s="8"/>
      <c r="E247" s="8"/>
      <c r="F247" s="234"/>
      <c r="G247" s="14"/>
      <c r="H247" s="8"/>
      <c r="I247" s="106"/>
      <c r="J247" s="8"/>
      <c r="K247" s="106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"/>
      <c r="X247" s="1"/>
      <c r="Y247" s="1"/>
      <c r="Z247" s="1"/>
    </row>
    <row r="248" spans="1:26" ht="15" customHeight="1" x14ac:dyDescent="0.2">
      <c r="A248" s="1"/>
      <c r="B248" s="23"/>
      <c r="C248" s="106"/>
      <c r="D248" s="8"/>
      <c r="E248" s="8"/>
      <c r="F248" s="234"/>
      <c r="G248" s="14"/>
      <c r="H248" s="8"/>
      <c r="I248" s="106"/>
      <c r="J248" s="8"/>
      <c r="K248" s="106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"/>
      <c r="X248" s="1"/>
      <c r="Y248" s="1"/>
      <c r="Z248" s="1"/>
    </row>
    <row r="249" spans="1:26" ht="15" customHeight="1" x14ac:dyDescent="0.2">
      <c r="A249" s="1"/>
      <c r="B249" s="23"/>
      <c r="C249" s="106"/>
      <c r="D249" s="8"/>
      <c r="E249" s="8"/>
      <c r="F249" s="234"/>
      <c r="G249" s="14"/>
      <c r="H249" s="8"/>
      <c r="I249" s="106"/>
      <c r="J249" s="8"/>
      <c r="K249" s="106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"/>
      <c r="X249" s="1"/>
      <c r="Y249" s="1"/>
      <c r="Z249" s="1"/>
    </row>
    <row r="250" spans="1:26" ht="15" customHeight="1" x14ac:dyDescent="0.2">
      <c r="A250" s="1"/>
      <c r="B250" s="23"/>
      <c r="C250" s="106"/>
      <c r="D250" s="8"/>
      <c r="E250" s="8"/>
      <c r="F250" s="234"/>
      <c r="G250" s="14"/>
      <c r="H250" s="8"/>
      <c r="I250" s="106"/>
      <c r="J250" s="8"/>
      <c r="K250" s="106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"/>
      <c r="X250" s="1"/>
      <c r="Y250" s="1"/>
      <c r="Z250" s="1"/>
    </row>
    <row r="251" spans="1:26" ht="15" customHeight="1" x14ac:dyDescent="0.2">
      <c r="A251" s="1"/>
      <c r="B251" s="23"/>
      <c r="C251" s="106"/>
      <c r="D251" s="8"/>
      <c r="E251" s="8"/>
      <c r="F251" s="234"/>
      <c r="G251" s="14"/>
      <c r="H251" s="8"/>
      <c r="I251" s="106"/>
      <c r="J251" s="8"/>
      <c r="K251" s="106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"/>
      <c r="X251" s="1"/>
      <c r="Y251" s="1"/>
      <c r="Z251" s="1"/>
    </row>
    <row r="252" spans="1:26" ht="15" customHeight="1" x14ac:dyDescent="0.2">
      <c r="A252" s="1"/>
      <c r="B252" s="23"/>
      <c r="C252" s="106"/>
      <c r="D252" s="8"/>
      <c r="E252" s="8"/>
      <c r="F252" s="234"/>
      <c r="G252" s="14"/>
      <c r="H252" s="8"/>
      <c r="I252" s="106"/>
      <c r="J252" s="8"/>
      <c r="K252" s="106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"/>
      <c r="X252" s="1"/>
      <c r="Y252" s="1"/>
      <c r="Z252" s="1"/>
    </row>
    <row r="253" spans="1:26" ht="15" customHeight="1" x14ac:dyDescent="0.2">
      <c r="A253" s="1"/>
      <c r="B253" s="23"/>
      <c r="C253" s="106"/>
      <c r="D253" s="8"/>
      <c r="E253" s="8"/>
      <c r="F253" s="234"/>
      <c r="G253" s="14"/>
      <c r="H253" s="8"/>
      <c r="I253" s="106"/>
      <c r="J253" s="8"/>
      <c r="K253" s="106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"/>
      <c r="X253" s="1"/>
      <c r="Y253" s="1"/>
      <c r="Z253" s="1"/>
    </row>
    <row r="254" spans="1:26" ht="15" customHeight="1" x14ac:dyDescent="0.2">
      <c r="A254" s="1"/>
      <c r="B254" s="23"/>
      <c r="C254" s="106"/>
      <c r="D254" s="8"/>
      <c r="E254" s="8"/>
      <c r="F254" s="234"/>
      <c r="G254" s="14"/>
      <c r="H254" s="8"/>
      <c r="I254" s="106"/>
      <c r="J254" s="8"/>
      <c r="K254" s="106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"/>
      <c r="X254" s="1"/>
      <c r="Y254" s="1"/>
      <c r="Z254" s="1"/>
    </row>
    <row r="255" spans="1:26" ht="15" customHeight="1" x14ac:dyDescent="0.2">
      <c r="A255" s="1"/>
      <c r="B255" s="23"/>
      <c r="C255" s="106"/>
      <c r="D255" s="8"/>
      <c r="E255" s="8"/>
      <c r="F255" s="234"/>
      <c r="G255" s="14"/>
      <c r="H255" s="8"/>
      <c r="I255" s="106"/>
      <c r="J255" s="8"/>
      <c r="K255" s="106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"/>
      <c r="X255" s="1"/>
      <c r="Y255" s="1"/>
      <c r="Z255" s="1"/>
    </row>
    <row r="256" spans="1:26" ht="15" customHeight="1" x14ac:dyDescent="0.2">
      <c r="A256" s="1"/>
      <c r="B256" s="23"/>
      <c r="C256" s="106"/>
      <c r="D256" s="8"/>
      <c r="E256" s="8"/>
      <c r="F256" s="234"/>
      <c r="G256" s="14"/>
      <c r="H256" s="8"/>
      <c r="I256" s="106"/>
      <c r="J256" s="8"/>
      <c r="K256" s="106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"/>
      <c r="X256" s="1"/>
      <c r="Y256" s="1"/>
      <c r="Z256" s="1"/>
    </row>
    <row r="257" spans="1:26" ht="15" customHeight="1" x14ac:dyDescent="0.2">
      <c r="A257" s="1"/>
      <c r="B257" s="23"/>
      <c r="C257" s="106"/>
      <c r="D257" s="8"/>
      <c r="E257" s="8"/>
      <c r="F257" s="234"/>
      <c r="G257" s="14"/>
      <c r="H257" s="8"/>
      <c r="I257" s="106"/>
      <c r="J257" s="8"/>
      <c r="K257" s="106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"/>
      <c r="X257" s="1"/>
      <c r="Y257" s="1"/>
      <c r="Z257" s="1"/>
    </row>
    <row r="258" spans="1:26" ht="15" customHeight="1" x14ac:dyDescent="0.2">
      <c r="A258" s="1"/>
      <c r="B258" s="23"/>
      <c r="C258" s="106"/>
      <c r="D258" s="8"/>
      <c r="E258" s="8"/>
      <c r="F258" s="234"/>
      <c r="G258" s="14"/>
      <c r="H258" s="8"/>
      <c r="I258" s="106"/>
      <c r="J258" s="8"/>
      <c r="K258" s="106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"/>
      <c r="X258" s="1"/>
      <c r="Y258" s="1"/>
      <c r="Z258" s="1"/>
    </row>
    <row r="259" spans="1:26" ht="15" customHeight="1" x14ac:dyDescent="0.2">
      <c r="A259" s="1"/>
      <c r="B259" s="23"/>
      <c r="C259" s="106"/>
      <c r="D259" s="8"/>
      <c r="E259" s="8"/>
      <c r="F259" s="234"/>
      <c r="G259" s="14"/>
      <c r="H259" s="8"/>
      <c r="I259" s="106"/>
      <c r="J259" s="8"/>
      <c r="K259" s="106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"/>
      <c r="X259" s="1"/>
      <c r="Y259" s="1"/>
      <c r="Z259" s="1"/>
    </row>
    <row r="260" spans="1:26" ht="15" customHeight="1" x14ac:dyDescent="0.2">
      <c r="A260" s="1"/>
      <c r="B260" s="23"/>
      <c r="C260" s="106"/>
      <c r="D260" s="8"/>
      <c r="E260" s="8"/>
      <c r="F260" s="234"/>
      <c r="G260" s="14"/>
      <c r="H260" s="8"/>
      <c r="I260" s="106"/>
      <c r="J260" s="8"/>
      <c r="K260" s="106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"/>
      <c r="X260" s="1"/>
      <c r="Y260" s="1"/>
      <c r="Z260" s="1"/>
    </row>
    <row r="261" spans="1:26" ht="15" customHeight="1" x14ac:dyDescent="0.2">
      <c r="A261" s="1"/>
      <c r="B261" s="23"/>
      <c r="C261" s="106"/>
      <c r="D261" s="8"/>
      <c r="E261" s="8"/>
      <c r="F261" s="234"/>
      <c r="G261" s="14"/>
      <c r="H261" s="8"/>
      <c r="I261" s="106"/>
      <c r="J261" s="8"/>
      <c r="K261" s="106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"/>
      <c r="X261" s="1"/>
      <c r="Y261" s="1"/>
      <c r="Z261" s="1"/>
    </row>
    <row r="262" spans="1:26" ht="15" customHeight="1" x14ac:dyDescent="0.2">
      <c r="A262" s="1"/>
      <c r="B262" s="23"/>
      <c r="C262" s="106"/>
      <c r="D262" s="8"/>
      <c r="E262" s="8"/>
      <c r="F262" s="234"/>
      <c r="G262" s="14"/>
      <c r="H262" s="8"/>
      <c r="I262" s="106"/>
      <c r="J262" s="8"/>
      <c r="K262" s="106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"/>
      <c r="X262" s="1"/>
      <c r="Y262" s="1"/>
      <c r="Z262" s="1"/>
    </row>
    <row r="263" spans="1:26" ht="15" customHeight="1" x14ac:dyDescent="0.2">
      <c r="A263" s="1"/>
      <c r="B263" s="23"/>
      <c r="C263" s="106"/>
      <c r="D263" s="8"/>
      <c r="E263" s="8"/>
      <c r="F263" s="234"/>
      <c r="G263" s="14"/>
      <c r="H263" s="8"/>
      <c r="I263" s="106"/>
      <c r="J263" s="8"/>
      <c r="K263" s="106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"/>
      <c r="X263" s="1"/>
      <c r="Y263" s="1"/>
      <c r="Z263" s="1"/>
    </row>
    <row r="264" spans="1:26" ht="15" customHeight="1" x14ac:dyDescent="0.2">
      <c r="A264" s="1"/>
      <c r="B264" s="23"/>
      <c r="C264" s="106"/>
      <c r="D264" s="8"/>
      <c r="E264" s="8"/>
      <c r="F264" s="234"/>
      <c r="G264" s="14"/>
      <c r="H264" s="8"/>
      <c r="I264" s="106"/>
      <c r="J264" s="8"/>
      <c r="K264" s="106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1"/>
      <c r="X264" s="1"/>
      <c r="Y264" s="1"/>
      <c r="Z264" s="1"/>
    </row>
    <row r="265" spans="1:26" ht="15.75" customHeight="1" x14ac:dyDescent="0.2">
      <c r="A265" s="1"/>
      <c r="B265" s="23"/>
      <c r="C265" s="106"/>
      <c r="D265" s="8"/>
      <c r="E265" s="8"/>
      <c r="F265" s="234"/>
      <c r="G265" s="14"/>
      <c r="H265" s="1"/>
      <c r="I265" s="109"/>
      <c r="J265" s="1"/>
      <c r="K265" s="10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23"/>
      <c r="C266" s="106"/>
      <c r="D266" s="8"/>
      <c r="E266" s="8"/>
      <c r="F266" s="234"/>
      <c r="G266" s="14"/>
      <c r="H266" s="1"/>
      <c r="I266" s="109"/>
      <c r="J266" s="1"/>
      <c r="K266" s="10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23"/>
      <c r="C267" s="106"/>
      <c r="D267" s="8"/>
      <c r="E267" s="8"/>
      <c r="F267" s="234"/>
      <c r="G267" s="14"/>
      <c r="H267" s="1"/>
      <c r="I267" s="109"/>
      <c r="J267" s="1"/>
      <c r="K267" s="10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23"/>
      <c r="C268" s="106"/>
      <c r="D268" s="8"/>
      <c r="E268" s="8"/>
      <c r="F268" s="234"/>
      <c r="G268" s="14"/>
      <c r="H268" s="1"/>
      <c r="I268" s="109"/>
      <c r="J268" s="1"/>
      <c r="K268" s="10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23"/>
      <c r="C269" s="106"/>
      <c r="D269" s="8"/>
      <c r="E269" s="8"/>
      <c r="F269" s="234"/>
      <c r="G269" s="14"/>
      <c r="H269" s="1"/>
      <c r="I269" s="109"/>
      <c r="J269" s="1"/>
      <c r="K269" s="10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23"/>
      <c r="C270" s="106"/>
      <c r="D270" s="8"/>
      <c r="E270" s="8"/>
      <c r="F270" s="234"/>
      <c r="G270" s="14"/>
      <c r="H270" s="1"/>
      <c r="I270" s="109"/>
      <c r="J270" s="1"/>
      <c r="K270" s="10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23"/>
      <c r="C271" s="106"/>
      <c r="D271" s="8"/>
      <c r="E271" s="8"/>
      <c r="F271" s="234"/>
      <c r="G271" s="14"/>
      <c r="H271" s="1"/>
      <c r="I271" s="109"/>
      <c r="J271" s="1"/>
      <c r="K271" s="10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23"/>
      <c r="C272" s="106"/>
      <c r="D272" s="8"/>
      <c r="E272" s="8"/>
      <c r="F272" s="234"/>
      <c r="G272" s="14"/>
      <c r="H272" s="1"/>
      <c r="I272" s="109"/>
      <c r="J272" s="1"/>
      <c r="K272" s="10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23"/>
      <c r="C273" s="106"/>
      <c r="D273" s="8"/>
      <c r="E273" s="8"/>
      <c r="F273" s="234"/>
      <c r="G273" s="14"/>
      <c r="H273" s="1"/>
      <c r="I273" s="109"/>
      <c r="J273" s="1"/>
      <c r="K273" s="10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23"/>
      <c r="C274" s="106"/>
      <c r="D274" s="8"/>
      <c r="E274" s="8"/>
      <c r="F274" s="234"/>
      <c r="G274" s="14"/>
      <c r="H274" s="1"/>
      <c r="I274" s="109"/>
      <c r="J274" s="1"/>
      <c r="K274" s="10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23"/>
      <c r="C275" s="106"/>
      <c r="D275" s="8"/>
      <c r="E275" s="8"/>
      <c r="F275" s="234"/>
      <c r="G275" s="14"/>
      <c r="H275" s="1"/>
      <c r="I275" s="109"/>
      <c r="J275" s="1"/>
      <c r="K275" s="10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23"/>
      <c r="C276" s="106"/>
      <c r="D276" s="8"/>
      <c r="E276" s="8"/>
      <c r="F276" s="234"/>
      <c r="G276" s="14"/>
      <c r="H276" s="1"/>
      <c r="I276" s="109"/>
      <c r="J276" s="1"/>
      <c r="K276" s="10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23"/>
      <c r="C277" s="106"/>
      <c r="D277" s="8"/>
      <c r="E277" s="8"/>
      <c r="F277" s="234"/>
      <c r="G277" s="14"/>
      <c r="H277" s="1"/>
      <c r="I277" s="109"/>
      <c r="J277" s="1"/>
      <c r="K277" s="10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23"/>
      <c r="C278" s="106"/>
      <c r="D278" s="8"/>
      <c r="E278" s="8"/>
      <c r="F278" s="234"/>
      <c r="G278" s="14"/>
      <c r="H278" s="1"/>
      <c r="I278" s="109"/>
      <c r="J278" s="1"/>
      <c r="K278" s="10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23"/>
      <c r="C279" s="106"/>
      <c r="D279" s="8"/>
      <c r="E279" s="8"/>
      <c r="F279" s="234"/>
      <c r="G279" s="14"/>
      <c r="H279" s="1"/>
      <c r="I279" s="109"/>
      <c r="J279" s="1"/>
      <c r="K279" s="10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23"/>
      <c r="C280" s="106"/>
      <c r="D280" s="8"/>
      <c r="E280" s="8"/>
      <c r="F280" s="234"/>
      <c r="G280" s="14"/>
      <c r="H280" s="1"/>
      <c r="I280" s="109"/>
      <c r="J280" s="1"/>
      <c r="K280" s="10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23"/>
      <c r="C281" s="106"/>
      <c r="D281" s="8"/>
      <c r="E281" s="8"/>
      <c r="F281" s="234"/>
      <c r="G281" s="14"/>
      <c r="H281" s="1"/>
      <c r="I281" s="109"/>
      <c r="J281" s="1"/>
      <c r="K281" s="10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23"/>
      <c r="C282" s="106"/>
      <c r="D282" s="8"/>
      <c r="E282" s="8"/>
      <c r="F282" s="234"/>
      <c r="G282" s="14"/>
      <c r="H282" s="1"/>
      <c r="I282" s="109"/>
      <c r="J282" s="1"/>
      <c r="K282" s="10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23"/>
      <c r="C283" s="106"/>
      <c r="D283" s="8"/>
      <c r="E283" s="8"/>
      <c r="F283" s="234"/>
      <c r="G283" s="14"/>
      <c r="H283" s="1"/>
      <c r="I283" s="109"/>
      <c r="J283" s="1"/>
      <c r="K283" s="10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23"/>
      <c r="C284" s="106"/>
      <c r="D284" s="8"/>
      <c r="E284" s="8"/>
      <c r="F284" s="234"/>
      <c r="G284" s="14"/>
      <c r="H284" s="1"/>
      <c r="I284" s="109"/>
      <c r="J284" s="1"/>
      <c r="K284" s="10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23"/>
      <c r="C285" s="106"/>
      <c r="D285" s="8"/>
      <c r="E285" s="8"/>
      <c r="F285" s="234"/>
      <c r="G285" s="14"/>
      <c r="H285" s="1"/>
      <c r="I285" s="109"/>
      <c r="J285" s="1"/>
      <c r="K285" s="10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23"/>
      <c r="C286" s="106"/>
      <c r="D286" s="8"/>
      <c r="E286" s="8"/>
      <c r="F286" s="234"/>
      <c r="G286" s="14"/>
      <c r="H286" s="1"/>
      <c r="I286" s="109"/>
      <c r="J286" s="1"/>
      <c r="K286" s="10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23"/>
      <c r="C287" s="106"/>
      <c r="D287" s="8"/>
      <c r="E287" s="8"/>
      <c r="F287" s="234"/>
      <c r="G287" s="14"/>
      <c r="H287" s="1"/>
      <c r="I287" s="109"/>
      <c r="J287" s="1"/>
      <c r="K287" s="10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23"/>
      <c r="C288" s="106"/>
      <c r="D288" s="8"/>
      <c r="E288" s="8"/>
      <c r="F288" s="234"/>
      <c r="G288" s="14"/>
      <c r="H288" s="1"/>
      <c r="I288" s="109"/>
      <c r="J288" s="1"/>
      <c r="K288" s="10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23"/>
      <c r="C289" s="106"/>
      <c r="D289" s="8"/>
      <c r="E289" s="8"/>
      <c r="F289" s="234"/>
      <c r="G289" s="14"/>
      <c r="H289" s="1"/>
      <c r="I289" s="109"/>
      <c r="J289" s="1"/>
      <c r="K289" s="10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23"/>
      <c r="C290" s="106"/>
      <c r="D290" s="8"/>
      <c r="E290" s="8"/>
      <c r="F290" s="234"/>
      <c r="G290" s="14"/>
      <c r="H290" s="1"/>
      <c r="I290" s="109"/>
      <c r="J290" s="1"/>
      <c r="K290" s="10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3"/>
      <c r="C291" s="106"/>
      <c r="D291" s="8"/>
      <c r="E291" s="8"/>
      <c r="F291" s="234"/>
      <c r="G291" s="1"/>
      <c r="H291" s="1"/>
      <c r="I291" s="109"/>
      <c r="J291" s="1"/>
      <c r="K291" s="10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3"/>
      <c r="C292" s="106"/>
      <c r="D292" s="8"/>
      <c r="E292" s="8"/>
      <c r="F292" s="234"/>
      <c r="G292" s="1"/>
      <c r="H292" s="1"/>
      <c r="I292" s="109"/>
      <c r="J292" s="1"/>
      <c r="K292" s="10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3"/>
      <c r="C293" s="106"/>
      <c r="D293" s="8"/>
      <c r="E293" s="8"/>
      <c r="F293" s="234"/>
      <c r="G293" s="1"/>
      <c r="H293" s="1"/>
      <c r="I293" s="109"/>
      <c r="J293" s="1"/>
      <c r="K293" s="10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3"/>
      <c r="C294" s="106"/>
      <c r="D294" s="8"/>
      <c r="E294" s="8"/>
      <c r="F294" s="234"/>
      <c r="G294" s="1"/>
      <c r="H294" s="1"/>
      <c r="I294" s="109"/>
      <c r="J294" s="1"/>
      <c r="K294" s="10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3"/>
      <c r="C295" s="106"/>
      <c r="D295" s="8"/>
      <c r="E295" s="8"/>
      <c r="F295" s="234"/>
      <c r="G295" s="1"/>
      <c r="H295" s="1"/>
      <c r="I295" s="109"/>
      <c r="J295" s="1"/>
      <c r="K295" s="10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3"/>
      <c r="C296" s="106"/>
      <c r="D296" s="8"/>
      <c r="E296" s="8"/>
      <c r="F296" s="234"/>
      <c r="G296" s="1"/>
      <c r="H296" s="1"/>
      <c r="I296" s="109"/>
      <c r="J296" s="1"/>
      <c r="K296" s="10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3"/>
      <c r="C297" s="106"/>
      <c r="D297" s="8"/>
      <c r="E297" s="8"/>
      <c r="F297" s="234"/>
      <c r="G297" s="1"/>
      <c r="H297" s="1"/>
      <c r="I297" s="109"/>
      <c r="J297" s="1"/>
      <c r="K297" s="10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3"/>
      <c r="C298" s="106"/>
      <c r="D298" s="8"/>
      <c r="E298" s="8"/>
      <c r="F298" s="234"/>
      <c r="G298" s="1"/>
      <c r="H298" s="1"/>
      <c r="I298" s="109"/>
      <c r="J298" s="1"/>
      <c r="K298" s="10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3"/>
      <c r="C299" s="106"/>
      <c r="D299" s="8"/>
      <c r="E299" s="8"/>
      <c r="F299" s="234"/>
      <c r="G299" s="1"/>
      <c r="H299" s="1"/>
      <c r="I299" s="109"/>
      <c r="J299" s="1"/>
      <c r="K299" s="10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3"/>
      <c r="C300" s="106"/>
      <c r="D300" s="8"/>
      <c r="E300" s="8"/>
      <c r="F300" s="234"/>
      <c r="G300" s="1"/>
      <c r="H300" s="1"/>
      <c r="I300" s="109"/>
      <c r="J300" s="1"/>
      <c r="K300" s="10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3"/>
      <c r="C301" s="106"/>
      <c r="D301" s="8"/>
      <c r="E301" s="8"/>
      <c r="F301" s="234"/>
      <c r="G301" s="1"/>
      <c r="H301" s="1"/>
      <c r="I301" s="109"/>
      <c r="J301" s="1"/>
      <c r="K301" s="10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3"/>
      <c r="C302" s="106"/>
      <c r="D302" s="8"/>
      <c r="E302" s="8"/>
      <c r="F302" s="234"/>
      <c r="G302" s="1"/>
      <c r="H302" s="1"/>
      <c r="I302" s="109"/>
      <c r="J302" s="1"/>
      <c r="K302" s="10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3"/>
      <c r="C303" s="106"/>
      <c r="D303" s="8"/>
      <c r="E303" s="8"/>
      <c r="F303" s="234"/>
      <c r="G303" s="1"/>
      <c r="H303" s="1"/>
      <c r="I303" s="109"/>
      <c r="J303" s="1"/>
      <c r="K303" s="10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3"/>
      <c r="C304" s="106"/>
      <c r="D304" s="8"/>
      <c r="E304" s="8"/>
      <c r="F304" s="234"/>
      <c r="G304" s="1"/>
      <c r="H304" s="1"/>
      <c r="I304" s="109"/>
      <c r="J304" s="1"/>
      <c r="K304" s="10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3"/>
      <c r="C305" s="106"/>
      <c r="D305" s="8"/>
      <c r="E305" s="8"/>
      <c r="F305" s="234"/>
      <c r="G305" s="1"/>
      <c r="H305" s="1"/>
      <c r="I305" s="109"/>
      <c r="J305" s="1"/>
      <c r="K305" s="10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3"/>
      <c r="C306" s="106"/>
      <c r="D306" s="8"/>
      <c r="E306" s="8"/>
      <c r="F306" s="234"/>
      <c r="G306" s="1"/>
      <c r="H306" s="1"/>
      <c r="I306" s="109"/>
      <c r="J306" s="1"/>
      <c r="K306" s="10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3"/>
      <c r="C307" s="106"/>
      <c r="D307" s="8"/>
      <c r="E307" s="8"/>
      <c r="F307" s="234"/>
      <c r="G307" s="1"/>
      <c r="H307" s="1"/>
      <c r="I307" s="109"/>
      <c r="J307" s="1"/>
      <c r="K307" s="10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3"/>
      <c r="C308" s="106"/>
      <c r="D308" s="8"/>
      <c r="E308" s="8"/>
      <c r="F308" s="234"/>
      <c r="G308" s="1"/>
      <c r="H308" s="1"/>
      <c r="I308" s="109"/>
      <c r="J308" s="1"/>
      <c r="K308" s="10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23"/>
      <c r="C309" s="106"/>
      <c r="D309" s="8"/>
      <c r="E309" s="8"/>
      <c r="F309" s="234"/>
      <c r="G309" s="1"/>
      <c r="H309" s="1"/>
      <c r="I309" s="109"/>
      <c r="J309" s="1"/>
      <c r="K309" s="10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23"/>
      <c r="C310" s="106"/>
      <c r="D310" s="8"/>
      <c r="E310" s="8"/>
      <c r="F310" s="234"/>
      <c r="G310" s="1"/>
      <c r="H310" s="1"/>
      <c r="I310" s="109"/>
      <c r="J310" s="1"/>
      <c r="K310" s="10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23"/>
      <c r="C311" s="106"/>
      <c r="D311" s="8"/>
      <c r="E311" s="8"/>
      <c r="F311" s="234"/>
      <c r="G311" s="1"/>
      <c r="H311" s="1"/>
      <c r="I311" s="109"/>
      <c r="J311" s="1"/>
      <c r="K311" s="10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23"/>
      <c r="C312" s="106"/>
      <c r="D312" s="8"/>
      <c r="E312" s="8"/>
      <c r="F312" s="234"/>
      <c r="G312" s="1"/>
      <c r="H312" s="1"/>
      <c r="I312" s="109"/>
      <c r="J312" s="1"/>
      <c r="K312" s="10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23"/>
      <c r="C313" s="106"/>
      <c r="D313" s="8"/>
      <c r="E313" s="8"/>
      <c r="F313" s="234"/>
      <c r="G313" s="1"/>
      <c r="H313" s="1"/>
      <c r="I313" s="109"/>
      <c r="J313" s="1"/>
      <c r="K313" s="10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23"/>
      <c r="C314" s="106"/>
      <c r="D314" s="8"/>
      <c r="E314" s="8"/>
      <c r="F314" s="234"/>
      <c r="G314" s="1"/>
      <c r="H314" s="1"/>
      <c r="I314" s="109"/>
      <c r="J314" s="1"/>
      <c r="K314" s="10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23"/>
      <c r="C315" s="106"/>
      <c r="D315" s="8"/>
      <c r="E315" s="8"/>
      <c r="F315" s="234"/>
      <c r="G315" s="1"/>
      <c r="H315" s="1"/>
      <c r="I315" s="109"/>
      <c r="J315" s="1"/>
      <c r="K315" s="10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23"/>
      <c r="C316" s="106"/>
      <c r="D316" s="8"/>
      <c r="E316" s="8"/>
      <c r="F316" s="234"/>
      <c r="G316" s="1"/>
      <c r="H316" s="1"/>
      <c r="I316" s="109"/>
      <c r="J316" s="1"/>
      <c r="K316" s="10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09"/>
      <c r="D317" s="1"/>
      <c r="E317" s="1"/>
      <c r="F317" s="67"/>
      <c r="G317" s="1"/>
      <c r="H317" s="1"/>
      <c r="I317" s="109"/>
      <c r="J317" s="1"/>
      <c r="K317" s="10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09"/>
      <c r="D318" s="1"/>
      <c r="E318" s="1"/>
      <c r="F318" s="67"/>
      <c r="G318" s="1"/>
      <c r="H318" s="1"/>
      <c r="I318" s="109"/>
      <c r="J318" s="1"/>
      <c r="K318" s="10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09"/>
      <c r="D319" s="1"/>
      <c r="E319" s="1"/>
      <c r="F319" s="67"/>
      <c r="G319" s="1"/>
      <c r="H319" s="1"/>
      <c r="I319" s="109"/>
      <c r="J319" s="1"/>
      <c r="K319" s="10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09"/>
      <c r="D320" s="1"/>
      <c r="E320" s="1"/>
      <c r="F320" s="67"/>
      <c r="G320" s="1"/>
      <c r="H320" s="1"/>
      <c r="I320" s="109"/>
      <c r="J320" s="1"/>
      <c r="K320" s="10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09"/>
      <c r="D321" s="1"/>
      <c r="E321" s="1"/>
      <c r="F321" s="67"/>
      <c r="G321" s="1"/>
      <c r="H321" s="1"/>
      <c r="I321" s="109"/>
      <c r="J321" s="1"/>
      <c r="K321" s="10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09"/>
      <c r="D322" s="1"/>
      <c r="E322" s="1"/>
      <c r="F322" s="67"/>
      <c r="G322" s="1"/>
      <c r="H322" s="1"/>
      <c r="I322" s="109"/>
      <c r="J322" s="1"/>
      <c r="K322" s="10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09"/>
      <c r="D323" s="1"/>
      <c r="E323" s="1"/>
      <c r="F323" s="67"/>
      <c r="G323" s="1"/>
      <c r="H323" s="1"/>
      <c r="I323" s="109"/>
      <c r="J323" s="1"/>
      <c r="K323" s="10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09"/>
      <c r="D324" s="1"/>
      <c r="E324" s="1"/>
      <c r="F324" s="67"/>
      <c r="G324" s="1"/>
      <c r="H324" s="1"/>
      <c r="I324" s="109"/>
      <c r="J324" s="1"/>
      <c r="K324" s="10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09"/>
      <c r="D325" s="1"/>
      <c r="E325" s="1"/>
      <c r="F325" s="67"/>
      <c r="G325" s="1"/>
      <c r="H325" s="1"/>
      <c r="I325" s="109"/>
      <c r="J325" s="1"/>
      <c r="K325" s="10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09"/>
      <c r="D326" s="1"/>
      <c r="E326" s="1"/>
      <c r="F326" s="67"/>
      <c r="G326" s="1"/>
      <c r="H326" s="1"/>
      <c r="I326" s="109"/>
      <c r="J326" s="1"/>
      <c r="K326" s="10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09"/>
      <c r="D327" s="1"/>
      <c r="E327" s="1"/>
      <c r="F327" s="67"/>
      <c r="G327" s="1"/>
      <c r="H327" s="1"/>
      <c r="I327" s="109"/>
      <c r="J327" s="1"/>
      <c r="K327" s="10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09"/>
      <c r="D328" s="1"/>
      <c r="E328" s="1"/>
      <c r="F328" s="67"/>
      <c r="G328" s="1"/>
      <c r="H328" s="1"/>
      <c r="I328" s="109"/>
      <c r="J328" s="1"/>
      <c r="K328" s="10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09"/>
      <c r="D329" s="1"/>
      <c r="E329" s="1"/>
      <c r="F329" s="67"/>
      <c r="G329" s="1"/>
      <c r="H329" s="1"/>
      <c r="I329" s="109"/>
      <c r="J329" s="1"/>
      <c r="K329" s="10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09"/>
      <c r="D330" s="1"/>
      <c r="E330" s="1"/>
      <c r="F330" s="67"/>
      <c r="G330" s="1"/>
      <c r="H330" s="1"/>
      <c r="I330" s="109"/>
      <c r="J330" s="1"/>
      <c r="K330" s="10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09"/>
      <c r="D331" s="1"/>
      <c r="E331" s="1"/>
      <c r="F331" s="67"/>
      <c r="G331" s="1"/>
      <c r="H331" s="1"/>
      <c r="I331" s="109"/>
      <c r="J331" s="1"/>
      <c r="K331" s="10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09"/>
      <c r="D332" s="1"/>
      <c r="E332" s="1"/>
      <c r="F332" s="67"/>
      <c r="G332" s="1"/>
      <c r="H332" s="1"/>
      <c r="I332" s="109"/>
      <c r="J332" s="1"/>
      <c r="K332" s="10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09"/>
      <c r="D333" s="1"/>
      <c r="E333" s="1"/>
      <c r="F333" s="67"/>
      <c r="G333" s="1"/>
      <c r="H333" s="1"/>
      <c r="I333" s="109"/>
      <c r="J333" s="1"/>
      <c r="K333" s="10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09"/>
      <c r="D334" s="1"/>
      <c r="E334" s="1"/>
      <c r="F334" s="67"/>
      <c r="G334" s="1"/>
      <c r="H334" s="1"/>
      <c r="I334" s="109"/>
      <c r="J334" s="1"/>
      <c r="K334" s="10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09"/>
      <c r="D335" s="1"/>
      <c r="E335" s="1"/>
      <c r="F335" s="67"/>
      <c r="G335" s="1"/>
      <c r="H335" s="1"/>
      <c r="I335" s="109"/>
      <c r="J335" s="1"/>
      <c r="K335" s="10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09"/>
      <c r="D336" s="1"/>
      <c r="E336" s="1"/>
      <c r="F336" s="67"/>
      <c r="G336" s="1"/>
      <c r="H336" s="1"/>
      <c r="I336" s="109"/>
      <c r="J336" s="1"/>
      <c r="K336" s="10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09"/>
      <c r="D337" s="1"/>
      <c r="E337" s="1"/>
      <c r="F337" s="67"/>
      <c r="G337" s="1"/>
      <c r="H337" s="1"/>
      <c r="I337" s="109"/>
      <c r="J337" s="1"/>
      <c r="K337" s="10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09"/>
      <c r="D338" s="1"/>
      <c r="E338" s="1"/>
      <c r="F338" s="67"/>
      <c r="G338" s="1"/>
      <c r="H338" s="1"/>
      <c r="I338" s="109"/>
      <c r="J338" s="1"/>
      <c r="K338" s="10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09"/>
      <c r="D339" s="1"/>
      <c r="E339" s="1"/>
      <c r="F339" s="67"/>
      <c r="G339" s="1"/>
      <c r="H339" s="1"/>
      <c r="I339" s="109"/>
      <c r="J339" s="1"/>
      <c r="K339" s="10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09"/>
      <c r="D340" s="1"/>
      <c r="E340" s="1"/>
      <c r="F340" s="67"/>
      <c r="G340" s="1"/>
      <c r="H340" s="1"/>
      <c r="I340" s="109"/>
      <c r="J340" s="1"/>
      <c r="K340" s="10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09"/>
      <c r="D341" s="1"/>
      <c r="E341" s="1"/>
      <c r="F341" s="67"/>
      <c r="G341" s="1"/>
      <c r="H341" s="1"/>
      <c r="I341" s="109"/>
      <c r="J341" s="1"/>
      <c r="K341" s="10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09"/>
      <c r="D342" s="1"/>
      <c r="E342" s="1"/>
      <c r="F342" s="67"/>
      <c r="G342" s="1"/>
      <c r="H342" s="1"/>
      <c r="I342" s="109"/>
      <c r="J342" s="1"/>
      <c r="K342" s="10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09"/>
      <c r="D343" s="1"/>
      <c r="E343" s="1"/>
      <c r="F343" s="67"/>
      <c r="G343" s="1"/>
      <c r="H343" s="1"/>
      <c r="I343" s="109"/>
      <c r="J343" s="1"/>
      <c r="K343" s="10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09"/>
      <c r="D344" s="1"/>
      <c r="E344" s="1"/>
      <c r="F344" s="67"/>
      <c r="G344" s="1"/>
      <c r="H344" s="1"/>
      <c r="I344" s="109"/>
      <c r="J344" s="1"/>
      <c r="K344" s="10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09"/>
      <c r="D345" s="1"/>
      <c r="E345" s="1"/>
      <c r="F345" s="67"/>
      <c r="G345" s="1"/>
      <c r="H345" s="1"/>
      <c r="I345" s="109"/>
      <c r="J345" s="1"/>
      <c r="K345" s="10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09"/>
      <c r="D346" s="1"/>
      <c r="E346" s="1"/>
      <c r="F346" s="67"/>
      <c r="G346" s="1"/>
      <c r="H346" s="1"/>
      <c r="I346" s="109"/>
      <c r="J346" s="1"/>
      <c r="K346" s="10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09"/>
      <c r="D347" s="1"/>
      <c r="E347" s="1"/>
      <c r="F347" s="67"/>
      <c r="G347" s="1"/>
      <c r="H347" s="1"/>
      <c r="I347" s="109"/>
      <c r="J347" s="1"/>
      <c r="K347" s="10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09"/>
      <c r="D348" s="1"/>
      <c r="E348" s="1"/>
      <c r="F348" s="67"/>
      <c r="G348" s="1"/>
      <c r="H348" s="1"/>
      <c r="I348" s="109"/>
      <c r="J348" s="1"/>
      <c r="K348" s="10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09"/>
      <c r="D349" s="1"/>
      <c r="E349" s="1"/>
      <c r="F349" s="67"/>
      <c r="G349" s="1"/>
      <c r="H349" s="1"/>
      <c r="I349" s="109"/>
      <c r="J349" s="1"/>
      <c r="K349" s="10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09"/>
      <c r="D350" s="1"/>
      <c r="E350" s="1"/>
      <c r="F350" s="67"/>
      <c r="G350" s="1"/>
      <c r="H350" s="1"/>
      <c r="I350" s="109"/>
      <c r="J350" s="1"/>
      <c r="K350" s="10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09"/>
      <c r="D351" s="1"/>
      <c r="E351" s="1"/>
      <c r="F351" s="67"/>
      <c r="G351" s="1"/>
      <c r="H351" s="1"/>
      <c r="I351" s="109"/>
      <c r="J351" s="1"/>
      <c r="K351" s="10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09"/>
      <c r="D352" s="1"/>
      <c r="E352" s="1"/>
      <c r="F352" s="67"/>
      <c r="G352" s="1"/>
      <c r="H352" s="1"/>
      <c r="I352" s="109"/>
      <c r="J352" s="1"/>
      <c r="K352" s="10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09"/>
      <c r="D353" s="1"/>
      <c r="E353" s="1"/>
      <c r="F353" s="67"/>
      <c r="G353" s="1"/>
      <c r="H353" s="1"/>
      <c r="I353" s="109"/>
      <c r="J353" s="1"/>
      <c r="K353" s="10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09"/>
      <c r="D354" s="1"/>
      <c r="E354" s="1"/>
      <c r="F354" s="67"/>
      <c r="G354" s="1"/>
      <c r="H354" s="1"/>
      <c r="I354" s="109"/>
      <c r="J354" s="1"/>
      <c r="K354" s="10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09"/>
      <c r="D355" s="1"/>
      <c r="E355" s="1"/>
      <c r="F355" s="67"/>
      <c r="G355" s="1"/>
      <c r="H355" s="1"/>
      <c r="I355" s="109"/>
      <c r="J355" s="1"/>
      <c r="K355" s="10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09"/>
      <c r="D356" s="1"/>
      <c r="E356" s="1"/>
      <c r="F356" s="67"/>
      <c r="G356" s="1"/>
      <c r="H356" s="1"/>
      <c r="I356" s="109"/>
      <c r="J356" s="1"/>
      <c r="K356" s="10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09"/>
      <c r="D357" s="1"/>
      <c r="E357" s="1"/>
      <c r="F357" s="67"/>
      <c r="G357" s="1"/>
      <c r="H357" s="1"/>
      <c r="I357" s="109"/>
      <c r="J357" s="1"/>
      <c r="K357" s="10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09"/>
      <c r="D358" s="1"/>
      <c r="E358" s="1"/>
      <c r="F358" s="67"/>
      <c r="G358" s="1"/>
      <c r="H358" s="1"/>
      <c r="I358" s="109"/>
      <c r="J358" s="1"/>
      <c r="K358" s="10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09"/>
      <c r="D359" s="1"/>
      <c r="E359" s="1"/>
      <c r="F359" s="67"/>
      <c r="G359" s="1"/>
      <c r="H359" s="1"/>
      <c r="I359" s="109"/>
      <c r="J359" s="1"/>
      <c r="K359" s="10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09"/>
      <c r="D360" s="1"/>
      <c r="E360" s="1"/>
      <c r="F360" s="67"/>
      <c r="G360" s="1"/>
      <c r="H360" s="1"/>
      <c r="I360" s="109"/>
      <c r="J360" s="1"/>
      <c r="K360" s="10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09"/>
      <c r="D361" s="1"/>
      <c r="E361" s="1"/>
      <c r="F361" s="67"/>
      <c r="G361" s="1"/>
      <c r="H361" s="1"/>
      <c r="I361" s="109"/>
      <c r="J361" s="1"/>
      <c r="K361" s="10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09"/>
      <c r="D362" s="1"/>
      <c r="E362" s="1"/>
      <c r="F362" s="67"/>
      <c r="G362" s="1"/>
      <c r="H362" s="1"/>
      <c r="I362" s="109"/>
      <c r="J362" s="1"/>
      <c r="K362" s="10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09"/>
      <c r="D363" s="1"/>
      <c r="E363" s="1"/>
      <c r="F363" s="67"/>
      <c r="G363" s="1"/>
      <c r="H363" s="1"/>
      <c r="I363" s="109"/>
      <c r="J363" s="1"/>
      <c r="K363" s="10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09"/>
      <c r="D364" s="1"/>
      <c r="E364" s="1"/>
      <c r="F364" s="67"/>
      <c r="G364" s="1"/>
      <c r="H364" s="1"/>
      <c r="I364" s="109"/>
      <c r="J364" s="1"/>
      <c r="K364" s="10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09"/>
      <c r="D365" s="1"/>
      <c r="E365" s="1"/>
      <c r="F365" s="67"/>
      <c r="G365" s="1"/>
      <c r="H365" s="1"/>
      <c r="I365" s="109"/>
      <c r="J365" s="1"/>
      <c r="K365" s="10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09"/>
      <c r="D366" s="1"/>
      <c r="E366" s="1"/>
      <c r="F366" s="67"/>
      <c r="G366" s="1"/>
      <c r="H366" s="1"/>
      <c r="I366" s="109"/>
      <c r="J366" s="1"/>
      <c r="K366" s="10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09"/>
      <c r="D367" s="1"/>
      <c r="E367" s="1"/>
      <c r="F367" s="67"/>
      <c r="G367" s="1"/>
      <c r="H367" s="1"/>
      <c r="I367" s="109"/>
      <c r="J367" s="1"/>
      <c r="K367" s="10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09"/>
      <c r="D368" s="1"/>
      <c r="E368" s="1"/>
      <c r="F368" s="67"/>
      <c r="G368" s="1"/>
      <c r="H368" s="1"/>
      <c r="I368" s="109"/>
      <c r="J368" s="1"/>
      <c r="K368" s="10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09"/>
      <c r="D369" s="1"/>
      <c r="E369" s="1"/>
      <c r="F369" s="67"/>
      <c r="G369" s="1"/>
      <c r="H369" s="1"/>
      <c r="I369" s="109"/>
      <c r="J369" s="1"/>
      <c r="K369" s="10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09"/>
      <c r="D370" s="1"/>
      <c r="E370" s="1"/>
      <c r="F370" s="67"/>
      <c r="G370" s="1"/>
      <c r="H370" s="1"/>
      <c r="I370" s="109"/>
      <c r="J370" s="1"/>
      <c r="K370" s="10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09"/>
      <c r="D371" s="1"/>
      <c r="E371" s="1"/>
      <c r="F371" s="67"/>
      <c r="G371" s="1"/>
      <c r="H371" s="1"/>
      <c r="I371" s="109"/>
      <c r="J371" s="1"/>
      <c r="K371" s="10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09"/>
      <c r="D372" s="1"/>
      <c r="E372" s="1"/>
      <c r="F372" s="67"/>
      <c r="G372" s="1"/>
      <c r="H372" s="1"/>
      <c r="I372" s="109"/>
      <c r="J372" s="1"/>
      <c r="K372" s="10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09"/>
      <c r="D373" s="1"/>
      <c r="E373" s="1"/>
      <c r="F373" s="67"/>
      <c r="G373" s="1"/>
      <c r="H373" s="1"/>
      <c r="I373" s="109"/>
      <c r="J373" s="1"/>
      <c r="K373" s="10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09"/>
      <c r="D374" s="1"/>
      <c r="E374" s="1"/>
      <c r="F374" s="67"/>
      <c r="G374" s="1"/>
      <c r="H374" s="1"/>
      <c r="I374" s="109"/>
      <c r="J374" s="1"/>
      <c r="K374" s="10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09"/>
      <c r="D375" s="1"/>
      <c r="E375" s="1"/>
      <c r="F375" s="67"/>
      <c r="G375" s="1"/>
      <c r="H375" s="1"/>
      <c r="I375" s="109"/>
      <c r="J375" s="1"/>
      <c r="K375" s="10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09"/>
      <c r="D376" s="1"/>
      <c r="E376" s="1"/>
      <c r="F376" s="67"/>
      <c r="G376" s="1"/>
      <c r="H376" s="1"/>
      <c r="I376" s="109"/>
      <c r="J376" s="1"/>
      <c r="K376" s="10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09"/>
      <c r="D377" s="1"/>
      <c r="E377" s="1"/>
      <c r="F377" s="67"/>
      <c r="G377" s="1"/>
      <c r="H377" s="1"/>
      <c r="I377" s="109"/>
      <c r="J377" s="1"/>
      <c r="K377" s="10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09"/>
      <c r="D378" s="1"/>
      <c r="E378" s="1"/>
      <c r="F378" s="67"/>
      <c r="G378" s="1"/>
      <c r="H378" s="1"/>
      <c r="I378" s="109"/>
      <c r="J378" s="1"/>
      <c r="K378" s="10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09"/>
      <c r="D379" s="1"/>
      <c r="E379" s="1"/>
      <c r="F379" s="67"/>
      <c r="G379" s="1"/>
      <c r="H379" s="1"/>
      <c r="I379" s="109"/>
      <c r="J379" s="1"/>
      <c r="K379" s="10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09"/>
      <c r="D380" s="1"/>
      <c r="E380" s="1"/>
      <c r="F380" s="67"/>
      <c r="G380" s="1"/>
      <c r="H380" s="1"/>
      <c r="I380" s="109"/>
      <c r="J380" s="1"/>
      <c r="K380" s="10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09"/>
      <c r="D381" s="1"/>
      <c r="E381" s="1"/>
      <c r="F381" s="67"/>
      <c r="G381" s="1"/>
      <c r="H381" s="1"/>
      <c r="I381" s="109"/>
      <c r="J381" s="1"/>
      <c r="K381" s="10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09"/>
      <c r="D382" s="1"/>
      <c r="E382" s="1"/>
      <c r="F382" s="67"/>
      <c r="G382" s="1"/>
      <c r="H382" s="1"/>
      <c r="I382" s="109"/>
      <c r="J382" s="1"/>
      <c r="K382" s="10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09"/>
      <c r="D383" s="1"/>
      <c r="E383" s="1"/>
      <c r="F383" s="67"/>
      <c r="G383" s="1"/>
      <c r="H383" s="1"/>
      <c r="I383" s="109"/>
      <c r="J383" s="1"/>
      <c r="K383" s="10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09"/>
      <c r="D384" s="1"/>
      <c r="E384" s="1"/>
      <c r="F384" s="67"/>
      <c r="G384" s="1"/>
      <c r="H384" s="1"/>
      <c r="I384" s="109"/>
      <c r="J384" s="1"/>
      <c r="K384" s="10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09"/>
      <c r="D385" s="1"/>
      <c r="E385" s="1"/>
      <c r="F385" s="67"/>
      <c r="G385" s="1"/>
      <c r="H385" s="1"/>
      <c r="I385" s="109"/>
      <c r="J385" s="1"/>
      <c r="K385" s="10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09"/>
      <c r="D386" s="1"/>
      <c r="E386" s="1"/>
      <c r="F386" s="67"/>
      <c r="G386" s="1"/>
      <c r="H386" s="1"/>
      <c r="I386" s="109"/>
      <c r="J386" s="1"/>
      <c r="K386" s="10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09"/>
      <c r="D387" s="1"/>
      <c r="E387" s="1"/>
      <c r="F387" s="67"/>
      <c r="G387" s="1"/>
      <c r="H387" s="1"/>
      <c r="I387" s="109"/>
      <c r="J387" s="1"/>
      <c r="K387" s="10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09"/>
      <c r="D388" s="1"/>
      <c r="E388" s="1"/>
      <c r="F388" s="67"/>
      <c r="G388" s="1"/>
      <c r="H388" s="1"/>
      <c r="I388" s="109"/>
      <c r="J388" s="1"/>
      <c r="K388" s="10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09"/>
      <c r="D389" s="1"/>
      <c r="E389" s="1"/>
      <c r="F389" s="67"/>
      <c r="G389" s="1"/>
      <c r="H389" s="1"/>
      <c r="I389" s="109"/>
      <c r="J389" s="1"/>
      <c r="K389" s="10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09"/>
      <c r="D390" s="1"/>
      <c r="E390" s="1"/>
      <c r="F390" s="67"/>
      <c r="G390" s="1"/>
      <c r="H390" s="1"/>
      <c r="I390" s="109"/>
      <c r="J390" s="1"/>
      <c r="K390" s="10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09"/>
      <c r="D391" s="1"/>
      <c r="E391" s="1"/>
      <c r="F391" s="67"/>
      <c r="G391" s="1"/>
      <c r="H391" s="1"/>
      <c r="I391" s="109"/>
      <c r="J391" s="1"/>
      <c r="K391" s="10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09"/>
      <c r="D392" s="1"/>
      <c r="E392" s="1"/>
      <c r="F392" s="67"/>
      <c r="G392" s="1"/>
      <c r="H392" s="1"/>
      <c r="I392" s="109"/>
      <c r="J392" s="1"/>
      <c r="K392" s="10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09"/>
      <c r="D393" s="1"/>
      <c r="E393" s="1"/>
      <c r="F393" s="67"/>
      <c r="G393" s="1"/>
      <c r="H393" s="1"/>
      <c r="I393" s="109"/>
      <c r="J393" s="1"/>
      <c r="K393" s="10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09"/>
      <c r="D394" s="1"/>
      <c r="E394" s="1"/>
      <c r="F394" s="67"/>
      <c r="G394" s="1"/>
      <c r="H394" s="1"/>
      <c r="I394" s="109"/>
      <c r="J394" s="1"/>
      <c r="K394" s="10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09"/>
      <c r="D395" s="1"/>
      <c r="E395" s="1"/>
      <c r="F395" s="67"/>
      <c r="G395" s="1"/>
      <c r="H395" s="1"/>
      <c r="I395" s="109"/>
      <c r="J395" s="1"/>
      <c r="K395" s="10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09"/>
      <c r="D396" s="1"/>
      <c r="E396" s="1"/>
      <c r="F396" s="67"/>
      <c r="G396" s="1"/>
      <c r="H396" s="1"/>
      <c r="I396" s="109"/>
      <c r="J396" s="1"/>
      <c r="K396" s="10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09"/>
      <c r="D397" s="1"/>
      <c r="E397" s="1"/>
      <c r="F397" s="67"/>
      <c r="G397" s="1"/>
      <c r="H397" s="1"/>
      <c r="I397" s="109"/>
      <c r="J397" s="1"/>
      <c r="K397" s="10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09"/>
      <c r="D398" s="1"/>
      <c r="E398" s="1"/>
      <c r="F398" s="67"/>
      <c r="G398" s="1"/>
      <c r="H398" s="1"/>
      <c r="I398" s="109"/>
      <c r="J398" s="1"/>
      <c r="K398" s="10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09"/>
      <c r="D399" s="1"/>
      <c r="E399" s="1"/>
      <c r="F399" s="67"/>
      <c r="G399" s="1"/>
      <c r="H399" s="1"/>
      <c r="I399" s="109"/>
      <c r="J399" s="1"/>
      <c r="K399" s="10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09"/>
      <c r="D400" s="1"/>
      <c r="E400" s="1"/>
      <c r="F400" s="67"/>
      <c r="G400" s="1"/>
      <c r="H400" s="1"/>
      <c r="I400" s="109"/>
      <c r="J400" s="1"/>
      <c r="K400" s="10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09"/>
      <c r="D401" s="1"/>
      <c r="E401" s="1"/>
      <c r="F401" s="67"/>
      <c r="G401" s="1"/>
      <c r="H401" s="1"/>
      <c r="I401" s="109"/>
      <c r="J401" s="1"/>
      <c r="K401" s="10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09"/>
      <c r="D402" s="1"/>
      <c r="E402" s="1"/>
      <c r="F402" s="67"/>
      <c r="G402" s="1"/>
      <c r="H402" s="1"/>
      <c r="I402" s="109"/>
      <c r="J402" s="1"/>
      <c r="K402" s="10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09"/>
      <c r="D403" s="1"/>
      <c r="E403" s="1"/>
      <c r="F403" s="67"/>
      <c r="G403" s="1"/>
      <c r="H403" s="1"/>
      <c r="I403" s="109"/>
      <c r="J403" s="1"/>
      <c r="K403" s="10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09"/>
      <c r="D404" s="1"/>
      <c r="E404" s="1"/>
      <c r="F404" s="67"/>
      <c r="G404" s="1"/>
      <c r="H404" s="1"/>
      <c r="I404" s="109"/>
      <c r="J404" s="1"/>
      <c r="K404" s="10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09"/>
      <c r="D405" s="1"/>
      <c r="E405" s="1"/>
      <c r="F405" s="67"/>
      <c r="G405" s="1"/>
      <c r="H405" s="1"/>
      <c r="I405" s="109"/>
      <c r="J405" s="1"/>
      <c r="K405" s="10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09"/>
      <c r="D406" s="1"/>
      <c r="E406" s="1"/>
      <c r="F406" s="67"/>
      <c r="G406" s="1"/>
      <c r="H406" s="1"/>
      <c r="I406" s="109"/>
      <c r="J406" s="1"/>
      <c r="K406" s="10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09"/>
      <c r="D407" s="1"/>
      <c r="E407" s="1"/>
      <c r="F407" s="67"/>
      <c r="G407" s="1"/>
      <c r="H407" s="1"/>
      <c r="I407" s="109"/>
      <c r="J407" s="1"/>
      <c r="K407" s="10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09"/>
      <c r="D408" s="1"/>
      <c r="E408" s="1"/>
      <c r="F408" s="67"/>
      <c r="G408" s="1"/>
      <c r="H408" s="1"/>
      <c r="I408" s="109"/>
      <c r="J408" s="1"/>
      <c r="K408" s="10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09"/>
      <c r="D409" s="1"/>
      <c r="E409" s="1"/>
      <c r="F409" s="67"/>
      <c r="G409" s="1"/>
      <c r="H409" s="1"/>
      <c r="I409" s="109"/>
      <c r="J409" s="1"/>
      <c r="K409" s="10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09"/>
      <c r="D410" s="1"/>
      <c r="E410" s="1"/>
      <c r="F410" s="67"/>
      <c r="G410" s="1"/>
      <c r="H410" s="1"/>
      <c r="I410" s="109"/>
      <c r="J410" s="1"/>
      <c r="K410" s="10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09"/>
      <c r="D411" s="1"/>
      <c r="E411" s="1"/>
      <c r="F411" s="67"/>
      <c r="G411" s="1"/>
      <c r="H411" s="1"/>
      <c r="I411" s="109"/>
      <c r="J411" s="1"/>
      <c r="K411" s="10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09"/>
      <c r="D412" s="1"/>
      <c r="E412" s="1"/>
      <c r="F412" s="67"/>
      <c r="G412" s="1"/>
      <c r="H412" s="1"/>
      <c r="I412" s="109"/>
      <c r="J412" s="1"/>
      <c r="K412" s="10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09"/>
      <c r="D413" s="1"/>
      <c r="E413" s="1"/>
      <c r="F413" s="67"/>
      <c r="G413" s="1"/>
      <c r="H413" s="1"/>
      <c r="I413" s="109"/>
      <c r="J413" s="1"/>
      <c r="K413" s="10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09"/>
      <c r="D414" s="1"/>
      <c r="E414" s="1"/>
      <c r="F414" s="67"/>
      <c r="G414" s="1"/>
      <c r="H414" s="1"/>
      <c r="I414" s="109"/>
      <c r="J414" s="1"/>
      <c r="K414" s="10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09"/>
      <c r="D415" s="1"/>
      <c r="E415" s="1"/>
      <c r="F415" s="67"/>
      <c r="G415" s="1"/>
      <c r="H415" s="1"/>
      <c r="I415" s="109"/>
      <c r="J415" s="1"/>
      <c r="K415" s="10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09"/>
      <c r="D416" s="1"/>
      <c r="E416" s="1"/>
      <c r="F416" s="67"/>
      <c r="G416" s="1"/>
      <c r="H416" s="1"/>
      <c r="I416" s="109"/>
      <c r="J416" s="1"/>
      <c r="K416" s="10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09"/>
      <c r="D417" s="1"/>
      <c r="E417" s="1"/>
      <c r="F417" s="67"/>
      <c r="G417" s="1"/>
      <c r="H417" s="1"/>
      <c r="I417" s="109"/>
      <c r="J417" s="1"/>
      <c r="K417" s="10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09"/>
      <c r="D418" s="1"/>
      <c r="E418" s="1"/>
      <c r="F418" s="67"/>
      <c r="G418" s="1"/>
      <c r="H418" s="1"/>
      <c r="I418" s="109"/>
      <c r="J418" s="1"/>
      <c r="K418" s="10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09"/>
      <c r="D419" s="1"/>
      <c r="E419" s="1"/>
      <c r="F419" s="67"/>
      <c r="G419" s="1"/>
      <c r="H419" s="1"/>
      <c r="I419" s="109"/>
      <c r="J419" s="1"/>
      <c r="K419" s="10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09"/>
      <c r="D420" s="1"/>
      <c r="E420" s="1"/>
      <c r="F420" s="67"/>
      <c r="G420" s="1"/>
      <c r="H420" s="1"/>
      <c r="I420" s="109"/>
      <c r="J420" s="1"/>
      <c r="K420" s="10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09"/>
      <c r="D421" s="1"/>
      <c r="E421" s="1"/>
      <c r="F421" s="67"/>
      <c r="G421" s="1"/>
      <c r="H421" s="1"/>
      <c r="I421" s="109"/>
      <c r="J421" s="1"/>
      <c r="K421" s="10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09"/>
      <c r="D422" s="1"/>
      <c r="E422" s="1"/>
      <c r="F422" s="67"/>
      <c r="G422" s="1"/>
      <c r="H422" s="1"/>
      <c r="I422" s="109"/>
      <c r="J422" s="1"/>
      <c r="K422" s="10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09"/>
      <c r="D423" s="1"/>
      <c r="E423" s="1"/>
      <c r="F423" s="67"/>
      <c r="G423" s="1"/>
      <c r="H423" s="1"/>
      <c r="I423" s="109"/>
      <c r="J423" s="1"/>
      <c r="K423" s="10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09"/>
      <c r="D424" s="1"/>
      <c r="E424" s="1"/>
      <c r="F424" s="67"/>
      <c r="G424" s="1"/>
      <c r="H424" s="1"/>
      <c r="I424" s="109"/>
      <c r="J424" s="1"/>
      <c r="K424" s="10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09"/>
      <c r="D425" s="1"/>
      <c r="E425" s="1"/>
      <c r="F425" s="67"/>
      <c r="G425" s="1"/>
      <c r="H425" s="1"/>
      <c r="I425" s="109"/>
      <c r="J425" s="1"/>
      <c r="K425" s="10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09"/>
      <c r="D426" s="1"/>
      <c r="E426" s="1"/>
      <c r="F426" s="67"/>
      <c r="G426" s="1"/>
      <c r="H426" s="1"/>
      <c r="I426" s="109"/>
      <c r="J426" s="1"/>
      <c r="K426" s="10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09"/>
      <c r="D427" s="1"/>
      <c r="E427" s="1"/>
      <c r="F427" s="67"/>
      <c r="G427" s="1"/>
      <c r="H427" s="1"/>
      <c r="I427" s="109"/>
      <c r="J427" s="1"/>
      <c r="K427" s="10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09"/>
      <c r="D428" s="1"/>
      <c r="E428" s="1"/>
      <c r="F428" s="67"/>
      <c r="G428" s="1"/>
      <c r="H428" s="1"/>
      <c r="I428" s="109"/>
      <c r="J428" s="1"/>
      <c r="K428" s="10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09"/>
      <c r="D429" s="1"/>
      <c r="E429" s="1"/>
      <c r="F429" s="67"/>
      <c r="G429" s="1"/>
      <c r="H429" s="1"/>
      <c r="I429" s="109"/>
      <c r="J429" s="1"/>
      <c r="K429" s="10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09"/>
      <c r="D430" s="1"/>
      <c r="E430" s="1"/>
      <c r="F430" s="67"/>
      <c r="G430" s="1"/>
      <c r="H430" s="1"/>
      <c r="I430" s="109"/>
      <c r="J430" s="1"/>
      <c r="K430" s="10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09"/>
      <c r="D431" s="1"/>
      <c r="E431" s="1"/>
      <c r="F431" s="67"/>
      <c r="G431" s="1"/>
      <c r="H431" s="1"/>
      <c r="I431" s="109"/>
      <c r="J431" s="1"/>
      <c r="K431" s="10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09"/>
      <c r="D432" s="1"/>
      <c r="E432" s="1"/>
      <c r="F432" s="67"/>
      <c r="G432" s="1"/>
      <c r="H432" s="1"/>
      <c r="I432" s="109"/>
      <c r="J432" s="1"/>
      <c r="K432" s="10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09"/>
      <c r="D433" s="1"/>
      <c r="E433" s="1"/>
      <c r="F433" s="67"/>
      <c r="G433" s="1"/>
      <c r="H433" s="1"/>
      <c r="I433" s="109"/>
      <c r="J433" s="1"/>
      <c r="K433" s="10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09"/>
      <c r="D434" s="1"/>
      <c r="E434" s="1"/>
      <c r="F434" s="67"/>
      <c r="G434" s="1"/>
      <c r="H434" s="1"/>
      <c r="I434" s="109"/>
      <c r="J434" s="1"/>
      <c r="K434" s="10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09"/>
      <c r="D435" s="1"/>
      <c r="E435" s="1"/>
      <c r="F435" s="67"/>
      <c r="G435" s="1"/>
      <c r="H435" s="1"/>
      <c r="I435" s="109"/>
      <c r="J435" s="1"/>
      <c r="K435" s="10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09"/>
      <c r="D436" s="1"/>
      <c r="E436" s="1"/>
      <c r="F436" s="67"/>
      <c r="G436" s="1"/>
      <c r="H436" s="1"/>
      <c r="I436" s="109"/>
      <c r="J436" s="1"/>
      <c r="K436" s="10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09"/>
      <c r="D437" s="1"/>
      <c r="E437" s="1"/>
      <c r="F437" s="67"/>
      <c r="G437" s="1"/>
      <c r="H437" s="1"/>
      <c r="I437" s="109"/>
      <c r="J437" s="1"/>
      <c r="K437" s="10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09"/>
      <c r="D438" s="1"/>
      <c r="E438" s="1"/>
      <c r="F438" s="67"/>
      <c r="G438" s="1"/>
      <c r="H438" s="1"/>
      <c r="I438" s="109"/>
      <c r="J438" s="1"/>
      <c r="K438" s="10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09"/>
      <c r="D439" s="1"/>
      <c r="E439" s="1"/>
      <c r="F439" s="67"/>
      <c r="G439" s="1"/>
      <c r="H439" s="1"/>
      <c r="I439" s="109"/>
      <c r="J439" s="1"/>
      <c r="K439" s="10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09"/>
      <c r="D440" s="1"/>
      <c r="E440" s="1"/>
      <c r="F440" s="67"/>
      <c r="G440" s="1"/>
      <c r="H440" s="1"/>
      <c r="I440" s="109"/>
      <c r="J440" s="1"/>
      <c r="K440" s="10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09"/>
      <c r="D441" s="1"/>
      <c r="E441" s="1"/>
      <c r="F441" s="67"/>
      <c r="G441" s="1"/>
      <c r="H441" s="1"/>
      <c r="I441" s="109"/>
      <c r="J441" s="1"/>
      <c r="K441" s="10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09"/>
      <c r="D442" s="1"/>
      <c r="E442" s="1"/>
      <c r="F442" s="67"/>
      <c r="G442" s="1"/>
      <c r="H442" s="1"/>
      <c r="I442" s="109"/>
      <c r="J442" s="1"/>
      <c r="K442" s="10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09"/>
      <c r="D443" s="1"/>
      <c r="E443" s="1"/>
      <c r="F443" s="67"/>
      <c r="G443" s="1"/>
      <c r="H443" s="1"/>
      <c r="I443" s="109"/>
      <c r="J443" s="1"/>
      <c r="K443" s="10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09"/>
      <c r="D444" s="1"/>
      <c r="E444" s="1"/>
      <c r="F444" s="67"/>
      <c r="G444" s="1"/>
      <c r="H444" s="1"/>
      <c r="I444" s="109"/>
      <c r="J444" s="1"/>
      <c r="K444" s="10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09"/>
      <c r="D445" s="1"/>
      <c r="E445" s="1"/>
      <c r="F445" s="67"/>
      <c r="G445" s="1"/>
      <c r="H445" s="1"/>
      <c r="I445" s="109"/>
      <c r="J445" s="1"/>
      <c r="K445" s="10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09"/>
      <c r="D446" s="1"/>
      <c r="E446" s="1"/>
      <c r="F446" s="67"/>
      <c r="G446" s="1"/>
      <c r="H446" s="1"/>
      <c r="I446" s="109"/>
      <c r="J446" s="1"/>
      <c r="K446" s="10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09"/>
      <c r="D447" s="1"/>
      <c r="E447" s="1"/>
      <c r="F447" s="67"/>
      <c r="G447" s="1"/>
      <c r="H447" s="1"/>
      <c r="I447" s="109"/>
      <c r="J447" s="1"/>
      <c r="K447" s="10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09"/>
      <c r="D448" s="1"/>
      <c r="E448" s="1"/>
      <c r="F448" s="67"/>
      <c r="G448" s="1"/>
      <c r="H448" s="1"/>
      <c r="I448" s="109"/>
      <c r="J448" s="1"/>
      <c r="K448" s="10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09"/>
      <c r="D449" s="1"/>
      <c r="E449" s="1"/>
      <c r="F449" s="67"/>
      <c r="G449" s="1"/>
      <c r="H449" s="1"/>
      <c r="I449" s="109"/>
      <c r="J449" s="1"/>
      <c r="K449" s="10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09"/>
      <c r="D450" s="1"/>
      <c r="E450" s="1"/>
      <c r="F450" s="67"/>
      <c r="G450" s="1"/>
      <c r="H450" s="1"/>
      <c r="I450" s="109"/>
      <c r="J450" s="1"/>
      <c r="K450" s="10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09"/>
      <c r="D451" s="1"/>
      <c r="E451" s="1"/>
      <c r="F451" s="67"/>
      <c r="G451" s="1"/>
      <c r="H451" s="1"/>
      <c r="I451" s="109"/>
      <c r="J451" s="1"/>
      <c r="K451" s="10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09"/>
      <c r="D452" s="1"/>
      <c r="E452" s="1"/>
      <c r="F452" s="67"/>
      <c r="G452" s="1"/>
      <c r="H452" s="1"/>
      <c r="I452" s="109"/>
      <c r="J452" s="1"/>
      <c r="K452" s="10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09"/>
      <c r="D453" s="1"/>
      <c r="E453" s="1"/>
      <c r="F453" s="67"/>
      <c r="G453" s="1"/>
      <c r="H453" s="1"/>
      <c r="I453" s="109"/>
      <c r="J453" s="1"/>
      <c r="K453" s="10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09"/>
      <c r="D454" s="1"/>
      <c r="E454" s="1"/>
      <c r="F454" s="67"/>
      <c r="G454" s="1"/>
      <c r="H454" s="1"/>
      <c r="I454" s="109"/>
      <c r="J454" s="1"/>
      <c r="K454" s="10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09"/>
      <c r="D455" s="1"/>
      <c r="E455" s="1"/>
      <c r="F455" s="67"/>
      <c r="G455" s="1"/>
      <c r="H455" s="1"/>
      <c r="I455" s="109"/>
      <c r="J455" s="1"/>
      <c r="K455" s="10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09"/>
      <c r="D456" s="1"/>
      <c r="E456" s="1"/>
      <c r="F456" s="67"/>
      <c r="G456" s="1"/>
      <c r="H456" s="1"/>
      <c r="I456" s="109"/>
      <c r="J456" s="1"/>
      <c r="K456" s="10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09"/>
      <c r="D457" s="1"/>
      <c r="E457" s="1"/>
      <c r="F457" s="67"/>
      <c r="G457" s="1"/>
      <c r="H457" s="1"/>
      <c r="I457" s="109"/>
      <c r="J457" s="1"/>
      <c r="K457" s="10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09"/>
      <c r="D458" s="1"/>
      <c r="E458" s="1"/>
      <c r="F458" s="67"/>
      <c r="G458" s="1"/>
      <c r="H458" s="1"/>
      <c r="I458" s="109"/>
      <c r="J458" s="1"/>
      <c r="K458" s="10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09"/>
      <c r="D459" s="1"/>
      <c r="E459" s="1"/>
      <c r="F459" s="67"/>
      <c r="G459" s="1"/>
      <c r="H459" s="1"/>
      <c r="I459" s="109"/>
      <c r="J459" s="1"/>
      <c r="K459" s="10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09"/>
      <c r="D460" s="1"/>
      <c r="E460" s="1"/>
      <c r="F460" s="67"/>
      <c r="G460" s="1"/>
      <c r="H460" s="1"/>
      <c r="I460" s="109"/>
      <c r="J460" s="1"/>
      <c r="K460" s="10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09"/>
      <c r="D461" s="1"/>
      <c r="E461" s="1"/>
      <c r="F461" s="67"/>
      <c r="G461" s="1"/>
      <c r="H461" s="1"/>
      <c r="I461" s="109"/>
      <c r="J461" s="1"/>
      <c r="K461" s="10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09"/>
      <c r="D462" s="1"/>
      <c r="E462" s="1"/>
      <c r="F462" s="67"/>
      <c r="G462" s="1"/>
      <c r="H462" s="1"/>
      <c r="I462" s="109"/>
      <c r="J462" s="1"/>
      <c r="K462" s="10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09"/>
      <c r="D463" s="1"/>
      <c r="E463" s="1"/>
      <c r="F463" s="67"/>
      <c r="G463" s="1"/>
      <c r="H463" s="1"/>
      <c r="I463" s="109"/>
      <c r="J463" s="1"/>
      <c r="K463" s="10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09"/>
      <c r="D464" s="1"/>
      <c r="E464" s="1"/>
      <c r="F464" s="67"/>
      <c r="G464" s="1"/>
      <c r="H464" s="1"/>
      <c r="I464" s="109"/>
      <c r="J464" s="1"/>
      <c r="K464" s="10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09"/>
      <c r="D465" s="1"/>
      <c r="E465" s="1"/>
      <c r="F465" s="67"/>
      <c r="G465" s="1"/>
      <c r="H465" s="1"/>
      <c r="I465" s="109"/>
      <c r="J465" s="1"/>
      <c r="K465" s="10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09"/>
      <c r="D466" s="1"/>
      <c r="E466" s="1"/>
      <c r="F466" s="67"/>
      <c r="G466" s="1"/>
      <c r="H466" s="1"/>
      <c r="I466" s="109"/>
      <c r="J466" s="1"/>
      <c r="K466" s="10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09"/>
      <c r="D467" s="1"/>
      <c r="E467" s="1"/>
      <c r="F467" s="67"/>
      <c r="G467" s="1"/>
      <c r="H467" s="1"/>
      <c r="I467" s="109"/>
      <c r="J467" s="1"/>
      <c r="K467" s="10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09"/>
      <c r="D468" s="1"/>
      <c r="E468" s="1"/>
      <c r="F468" s="67"/>
      <c r="G468" s="1"/>
      <c r="H468" s="1"/>
      <c r="I468" s="109"/>
      <c r="J468" s="1"/>
      <c r="K468" s="10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09"/>
      <c r="D469" s="1"/>
      <c r="E469" s="1"/>
      <c r="F469" s="67"/>
      <c r="G469" s="1"/>
      <c r="H469" s="1"/>
      <c r="I469" s="109"/>
      <c r="J469" s="1"/>
      <c r="K469" s="10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09"/>
      <c r="D470" s="1"/>
      <c r="E470" s="1"/>
      <c r="F470" s="67"/>
      <c r="G470" s="1"/>
      <c r="H470" s="1"/>
      <c r="I470" s="109"/>
      <c r="J470" s="1"/>
      <c r="K470" s="10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09"/>
      <c r="D471" s="1"/>
      <c r="E471" s="1"/>
      <c r="F471" s="67"/>
      <c r="G471" s="1"/>
      <c r="H471" s="1"/>
      <c r="I471" s="109"/>
      <c r="J471" s="1"/>
      <c r="K471" s="10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09"/>
      <c r="D472" s="1"/>
      <c r="E472" s="1"/>
      <c r="F472" s="67"/>
      <c r="G472" s="1"/>
      <c r="H472" s="1"/>
      <c r="I472" s="109"/>
      <c r="J472" s="1"/>
      <c r="K472" s="10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09"/>
      <c r="D473" s="1"/>
      <c r="E473" s="1"/>
      <c r="F473" s="67"/>
      <c r="G473" s="1"/>
      <c r="H473" s="1"/>
      <c r="I473" s="109"/>
      <c r="J473" s="1"/>
      <c r="K473" s="10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09"/>
      <c r="D474" s="1"/>
      <c r="E474" s="1"/>
      <c r="F474" s="67"/>
      <c r="G474" s="1"/>
      <c r="H474" s="1"/>
      <c r="I474" s="109"/>
      <c r="J474" s="1"/>
      <c r="K474" s="10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09"/>
      <c r="D475" s="1"/>
      <c r="E475" s="1"/>
      <c r="F475" s="67"/>
      <c r="G475" s="1"/>
      <c r="H475" s="1"/>
      <c r="I475" s="109"/>
      <c r="J475" s="1"/>
      <c r="K475" s="10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09"/>
      <c r="D476" s="1"/>
      <c r="E476" s="1"/>
      <c r="F476" s="67"/>
      <c r="G476" s="1"/>
      <c r="H476" s="1"/>
      <c r="I476" s="109"/>
      <c r="J476" s="1"/>
      <c r="K476" s="10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09"/>
      <c r="D477" s="1"/>
      <c r="E477" s="1"/>
      <c r="F477" s="67"/>
      <c r="G477" s="1"/>
      <c r="H477" s="1"/>
      <c r="I477" s="109"/>
      <c r="J477" s="1"/>
      <c r="K477" s="10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09"/>
      <c r="D478" s="1"/>
      <c r="E478" s="1"/>
      <c r="F478" s="67"/>
      <c r="G478" s="1"/>
      <c r="H478" s="1"/>
      <c r="I478" s="109"/>
      <c r="J478" s="1"/>
      <c r="K478" s="10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09"/>
      <c r="D479" s="1"/>
      <c r="E479" s="1"/>
      <c r="F479" s="67"/>
      <c r="G479" s="1"/>
      <c r="H479" s="1"/>
      <c r="I479" s="109"/>
      <c r="J479" s="1"/>
      <c r="K479" s="10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09"/>
      <c r="D480" s="1"/>
      <c r="E480" s="1"/>
      <c r="F480" s="67"/>
      <c r="G480" s="1"/>
      <c r="H480" s="1"/>
      <c r="I480" s="109"/>
      <c r="J480" s="1"/>
      <c r="K480" s="10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09"/>
      <c r="D481" s="1"/>
      <c r="E481" s="1"/>
      <c r="F481" s="67"/>
      <c r="G481" s="1"/>
      <c r="H481" s="1"/>
      <c r="I481" s="109"/>
      <c r="J481" s="1"/>
      <c r="K481" s="10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09"/>
      <c r="D482" s="1"/>
      <c r="E482" s="1"/>
      <c r="F482" s="67"/>
      <c r="G482" s="1"/>
      <c r="H482" s="1"/>
      <c r="I482" s="109"/>
      <c r="J482" s="1"/>
      <c r="K482" s="10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09"/>
      <c r="D483" s="1"/>
      <c r="E483" s="1"/>
      <c r="F483" s="67"/>
      <c r="G483" s="1"/>
      <c r="H483" s="1"/>
      <c r="I483" s="109"/>
      <c r="J483" s="1"/>
      <c r="K483" s="10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09"/>
      <c r="D484" s="1"/>
      <c r="E484" s="1"/>
      <c r="F484" s="67"/>
      <c r="G484" s="1"/>
      <c r="H484" s="1"/>
      <c r="I484" s="109"/>
      <c r="J484" s="1"/>
      <c r="K484" s="10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09"/>
      <c r="D485" s="1"/>
      <c r="E485" s="1"/>
      <c r="F485" s="67"/>
      <c r="G485" s="1"/>
      <c r="H485" s="1"/>
      <c r="I485" s="109"/>
      <c r="J485" s="1"/>
      <c r="K485" s="10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09"/>
      <c r="D486" s="1"/>
      <c r="E486" s="1"/>
      <c r="F486" s="67"/>
      <c r="G486" s="1"/>
      <c r="H486" s="1"/>
      <c r="I486" s="109"/>
      <c r="J486" s="1"/>
      <c r="K486" s="10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09"/>
      <c r="D487" s="1"/>
      <c r="E487" s="1"/>
      <c r="F487" s="67"/>
      <c r="G487" s="1"/>
      <c r="H487" s="1"/>
      <c r="I487" s="109"/>
      <c r="J487" s="1"/>
      <c r="K487" s="10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09"/>
      <c r="D488" s="1"/>
      <c r="E488" s="1"/>
      <c r="F488" s="67"/>
      <c r="G488" s="1"/>
      <c r="H488" s="1"/>
      <c r="I488" s="109"/>
      <c r="J488" s="1"/>
      <c r="K488" s="10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09"/>
      <c r="D489" s="1"/>
      <c r="E489" s="1"/>
      <c r="F489" s="67"/>
      <c r="G489" s="1"/>
      <c r="H489" s="1"/>
      <c r="I489" s="109"/>
      <c r="J489" s="1"/>
      <c r="K489" s="10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09"/>
      <c r="D490" s="1"/>
      <c r="E490" s="1"/>
      <c r="F490" s="67"/>
      <c r="G490" s="1"/>
      <c r="H490" s="1"/>
      <c r="I490" s="109"/>
      <c r="J490" s="1"/>
      <c r="K490" s="10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09"/>
      <c r="D491" s="1"/>
      <c r="E491" s="1"/>
      <c r="F491" s="67"/>
      <c r="G491" s="1"/>
      <c r="H491" s="1"/>
      <c r="I491" s="109"/>
      <c r="J491" s="1"/>
      <c r="K491" s="10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09"/>
      <c r="D492" s="1"/>
      <c r="E492" s="1"/>
      <c r="F492" s="67"/>
      <c r="G492" s="1"/>
      <c r="H492" s="1"/>
      <c r="I492" s="109"/>
      <c r="J492" s="1"/>
      <c r="K492" s="10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09"/>
      <c r="D493" s="1"/>
      <c r="E493" s="1"/>
      <c r="F493" s="67"/>
      <c r="G493" s="1"/>
      <c r="H493" s="1"/>
      <c r="I493" s="109"/>
      <c r="J493" s="1"/>
      <c r="K493" s="10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09"/>
      <c r="D494" s="1"/>
      <c r="E494" s="1"/>
      <c r="F494" s="67"/>
      <c r="G494" s="1"/>
      <c r="H494" s="1"/>
      <c r="I494" s="109"/>
      <c r="J494" s="1"/>
      <c r="K494" s="10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09"/>
      <c r="D495" s="1"/>
      <c r="E495" s="1"/>
      <c r="F495" s="67"/>
      <c r="G495" s="1"/>
      <c r="H495" s="1"/>
      <c r="I495" s="109"/>
      <c r="J495" s="1"/>
      <c r="K495" s="10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09"/>
      <c r="D496" s="1"/>
      <c r="E496" s="1"/>
      <c r="F496" s="67"/>
      <c r="G496" s="1"/>
      <c r="H496" s="1"/>
      <c r="I496" s="109"/>
      <c r="J496" s="1"/>
      <c r="K496" s="10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09"/>
      <c r="D497" s="1"/>
      <c r="E497" s="1"/>
      <c r="F497" s="67"/>
      <c r="G497" s="1"/>
      <c r="H497" s="1"/>
      <c r="I497" s="109"/>
      <c r="J497" s="1"/>
      <c r="K497" s="10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09"/>
      <c r="D498" s="1"/>
      <c r="E498" s="1"/>
      <c r="F498" s="67"/>
      <c r="G498" s="1"/>
      <c r="H498" s="1"/>
      <c r="I498" s="109"/>
      <c r="J498" s="1"/>
      <c r="K498" s="10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09"/>
      <c r="D499" s="1"/>
      <c r="E499" s="1"/>
      <c r="F499" s="67"/>
      <c r="G499" s="1"/>
      <c r="H499" s="1"/>
      <c r="I499" s="109"/>
      <c r="J499" s="1"/>
      <c r="K499" s="10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09"/>
      <c r="D500" s="1"/>
      <c r="E500" s="1"/>
      <c r="F500" s="67"/>
      <c r="G500" s="1"/>
      <c r="H500" s="1"/>
      <c r="I500" s="109"/>
      <c r="J500" s="1"/>
      <c r="K500" s="10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09"/>
      <c r="D501" s="1"/>
      <c r="E501" s="1"/>
      <c r="F501" s="67"/>
      <c r="G501" s="1"/>
      <c r="H501" s="1"/>
      <c r="I501" s="109"/>
      <c r="J501" s="1"/>
      <c r="K501" s="10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09"/>
      <c r="D502" s="1"/>
      <c r="E502" s="1"/>
      <c r="F502" s="67"/>
      <c r="G502" s="1"/>
      <c r="H502" s="1"/>
      <c r="I502" s="109"/>
      <c r="J502" s="1"/>
      <c r="K502" s="10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09"/>
      <c r="D503" s="1"/>
      <c r="E503" s="1"/>
      <c r="F503" s="67"/>
      <c r="G503" s="1"/>
      <c r="H503" s="1"/>
      <c r="I503" s="109"/>
      <c r="J503" s="1"/>
      <c r="K503" s="10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09"/>
      <c r="D504" s="1"/>
      <c r="E504" s="1"/>
      <c r="F504" s="67"/>
      <c r="G504" s="1"/>
      <c r="H504" s="1"/>
      <c r="I504" s="109"/>
      <c r="J504" s="1"/>
      <c r="K504" s="10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09"/>
      <c r="D505" s="1"/>
      <c r="E505" s="1"/>
      <c r="F505" s="67"/>
      <c r="G505" s="1"/>
      <c r="H505" s="1"/>
      <c r="I505" s="109"/>
      <c r="J505" s="1"/>
      <c r="K505" s="10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09"/>
      <c r="D506" s="1"/>
      <c r="E506" s="1"/>
      <c r="F506" s="67"/>
      <c r="G506" s="1"/>
      <c r="H506" s="1"/>
      <c r="I506" s="109"/>
      <c r="J506" s="1"/>
      <c r="K506" s="10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09"/>
      <c r="D507" s="1"/>
      <c r="E507" s="1"/>
      <c r="F507" s="67"/>
      <c r="G507" s="1"/>
      <c r="H507" s="1"/>
      <c r="I507" s="109"/>
      <c r="J507" s="1"/>
      <c r="K507" s="10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09"/>
      <c r="D508" s="1"/>
      <c r="E508" s="1"/>
      <c r="F508" s="67"/>
      <c r="G508" s="1"/>
      <c r="H508" s="1"/>
      <c r="I508" s="109"/>
      <c r="J508" s="1"/>
      <c r="K508" s="10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09"/>
      <c r="D509" s="1"/>
      <c r="E509" s="1"/>
      <c r="F509" s="67"/>
      <c r="G509" s="1"/>
      <c r="H509" s="1"/>
      <c r="I509" s="109"/>
      <c r="J509" s="1"/>
      <c r="K509" s="10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09"/>
      <c r="D510" s="1"/>
      <c r="E510" s="1"/>
      <c r="F510" s="67"/>
      <c r="G510" s="1"/>
      <c r="H510" s="1"/>
      <c r="I510" s="109"/>
      <c r="J510" s="1"/>
      <c r="K510" s="10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09"/>
      <c r="D511" s="1"/>
      <c r="E511" s="1"/>
      <c r="F511" s="67"/>
      <c r="G511" s="1"/>
      <c r="H511" s="1"/>
      <c r="I511" s="109"/>
      <c r="J511" s="1"/>
      <c r="K511" s="10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09"/>
      <c r="D512" s="1"/>
      <c r="E512" s="1"/>
      <c r="F512" s="67"/>
      <c r="G512" s="1"/>
      <c r="H512" s="1"/>
      <c r="I512" s="109"/>
      <c r="J512" s="1"/>
      <c r="K512" s="10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09"/>
      <c r="D513" s="1"/>
      <c r="E513" s="1"/>
      <c r="F513" s="67"/>
      <c r="G513" s="1"/>
      <c r="H513" s="1"/>
      <c r="I513" s="109"/>
      <c r="J513" s="1"/>
      <c r="K513" s="10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09"/>
      <c r="D514" s="1"/>
      <c r="E514" s="1"/>
      <c r="F514" s="67"/>
      <c r="G514" s="1"/>
      <c r="H514" s="1"/>
      <c r="I514" s="109"/>
      <c r="J514" s="1"/>
      <c r="K514" s="10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09"/>
      <c r="D515" s="1"/>
      <c r="E515" s="1"/>
      <c r="F515" s="67"/>
      <c r="G515" s="1"/>
      <c r="H515" s="1"/>
      <c r="I515" s="109"/>
      <c r="J515" s="1"/>
      <c r="K515" s="10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09"/>
      <c r="D516" s="1"/>
      <c r="E516" s="1"/>
      <c r="F516" s="67"/>
      <c r="G516" s="1"/>
      <c r="H516" s="1"/>
      <c r="I516" s="109"/>
      <c r="J516" s="1"/>
      <c r="K516" s="10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09"/>
      <c r="D517" s="1"/>
      <c r="E517" s="1"/>
      <c r="F517" s="67"/>
      <c r="G517" s="1"/>
      <c r="H517" s="1"/>
      <c r="I517" s="109"/>
      <c r="J517" s="1"/>
      <c r="K517" s="10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09"/>
      <c r="D518" s="1"/>
      <c r="E518" s="1"/>
      <c r="F518" s="67"/>
      <c r="G518" s="1"/>
      <c r="H518" s="1"/>
      <c r="I518" s="109"/>
      <c r="J518" s="1"/>
      <c r="K518" s="10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09"/>
      <c r="D519" s="1"/>
      <c r="E519" s="1"/>
      <c r="F519" s="67"/>
      <c r="G519" s="1"/>
      <c r="H519" s="1"/>
      <c r="I519" s="109"/>
      <c r="J519" s="1"/>
      <c r="K519" s="10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09"/>
      <c r="D520" s="1"/>
      <c r="E520" s="1"/>
      <c r="F520" s="67"/>
      <c r="G520" s="1"/>
      <c r="H520" s="1"/>
      <c r="I520" s="109"/>
      <c r="J520" s="1"/>
      <c r="K520" s="10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09"/>
      <c r="D521" s="1"/>
      <c r="E521" s="1"/>
      <c r="F521" s="67"/>
      <c r="G521" s="1"/>
      <c r="H521" s="1"/>
      <c r="I521" s="109"/>
      <c r="J521" s="1"/>
      <c r="K521" s="10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09"/>
      <c r="D522" s="1"/>
      <c r="E522" s="1"/>
      <c r="F522" s="67"/>
      <c r="G522" s="1"/>
      <c r="H522" s="1"/>
      <c r="I522" s="109"/>
      <c r="J522" s="1"/>
      <c r="K522" s="10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09"/>
      <c r="D523" s="1"/>
      <c r="E523" s="1"/>
      <c r="F523" s="67"/>
      <c r="G523" s="1"/>
      <c r="H523" s="1"/>
      <c r="I523" s="109"/>
      <c r="J523" s="1"/>
      <c r="K523" s="10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09"/>
      <c r="D524" s="1"/>
      <c r="E524" s="1"/>
      <c r="F524" s="67"/>
      <c r="G524" s="1"/>
      <c r="H524" s="1"/>
      <c r="I524" s="109"/>
      <c r="J524" s="1"/>
      <c r="K524" s="10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09"/>
      <c r="D525" s="1"/>
      <c r="E525" s="1"/>
      <c r="F525" s="67"/>
      <c r="G525" s="1"/>
      <c r="H525" s="1"/>
      <c r="I525" s="109"/>
      <c r="J525" s="1"/>
      <c r="K525" s="10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09"/>
      <c r="D526" s="1"/>
      <c r="E526" s="1"/>
      <c r="F526" s="67"/>
      <c r="G526" s="1"/>
      <c r="H526" s="1"/>
      <c r="I526" s="109"/>
      <c r="J526" s="1"/>
      <c r="K526" s="10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09"/>
      <c r="D527" s="1"/>
      <c r="E527" s="1"/>
      <c r="F527" s="67"/>
      <c r="G527" s="1"/>
      <c r="H527" s="1"/>
      <c r="I527" s="109"/>
      <c r="J527" s="1"/>
      <c r="K527" s="10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09"/>
      <c r="D528" s="1"/>
      <c r="E528" s="1"/>
      <c r="F528" s="67"/>
      <c r="G528" s="1"/>
      <c r="H528" s="1"/>
      <c r="I528" s="109"/>
      <c r="J528" s="1"/>
      <c r="K528" s="10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09"/>
      <c r="D529" s="1"/>
      <c r="E529" s="1"/>
      <c r="F529" s="67"/>
      <c r="G529" s="1"/>
      <c r="H529" s="1"/>
      <c r="I529" s="109"/>
      <c r="J529" s="1"/>
      <c r="K529" s="10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09"/>
      <c r="D530" s="1"/>
      <c r="E530" s="1"/>
      <c r="F530" s="67"/>
      <c r="G530" s="1"/>
      <c r="H530" s="1"/>
      <c r="I530" s="109"/>
      <c r="J530" s="1"/>
      <c r="K530" s="10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09"/>
      <c r="D531" s="1"/>
      <c r="E531" s="1"/>
      <c r="F531" s="67"/>
      <c r="G531" s="1"/>
      <c r="H531" s="1"/>
      <c r="I531" s="109"/>
      <c r="J531" s="1"/>
      <c r="K531" s="10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09"/>
      <c r="D532" s="1"/>
      <c r="E532" s="1"/>
      <c r="F532" s="67"/>
      <c r="G532" s="1"/>
      <c r="H532" s="1"/>
      <c r="I532" s="109"/>
      <c r="J532" s="1"/>
      <c r="K532" s="10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09"/>
      <c r="D533" s="1"/>
      <c r="E533" s="1"/>
      <c r="F533" s="67"/>
      <c r="G533" s="1"/>
      <c r="H533" s="1"/>
      <c r="I533" s="109"/>
      <c r="J533" s="1"/>
      <c r="K533" s="10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09"/>
      <c r="D534" s="1"/>
      <c r="E534" s="1"/>
      <c r="F534" s="67"/>
      <c r="G534" s="1"/>
      <c r="H534" s="1"/>
      <c r="I534" s="109"/>
      <c r="J534" s="1"/>
      <c r="K534" s="10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09"/>
      <c r="D535" s="1"/>
      <c r="E535" s="1"/>
      <c r="F535" s="67"/>
      <c r="G535" s="1"/>
      <c r="H535" s="1"/>
      <c r="I535" s="109"/>
      <c r="J535" s="1"/>
      <c r="K535" s="10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09"/>
      <c r="D536" s="1"/>
      <c r="E536" s="1"/>
      <c r="F536" s="67"/>
      <c r="G536" s="1"/>
      <c r="H536" s="1"/>
      <c r="I536" s="109"/>
      <c r="J536" s="1"/>
      <c r="K536" s="10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09"/>
      <c r="D537" s="1"/>
      <c r="E537" s="1"/>
      <c r="F537" s="67"/>
      <c r="G537" s="1"/>
      <c r="H537" s="1"/>
      <c r="I537" s="109"/>
      <c r="J537" s="1"/>
      <c r="K537" s="10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09"/>
      <c r="D538" s="1"/>
      <c r="E538" s="1"/>
      <c r="F538" s="67"/>
      <c r="G538" s="1"/>
      <c r="H538" s="1"/>
      <c r="I538" s="109"/>
      <c r="J538" s="1"/>
      <c r="K538" s="10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09"/>
      <c r="D539" s="1"/>
      <c r="E539" s="1"/>
      <c r="F539" s="67"/>
      <c r="G539" s="1"/>
      <c r="H539" s="1"/>
      <c r="I539" s="109"/>
      <c r="J539" s="1"/>
      <c r="K539" s="10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09"/>
      <c r="D540" s="1"/>
      <c r="E540" s="1"/>
      <c r="F540" s="67"/>
      <c r="G540" s="1"/>
      <c r="H540" s="1"/>
      <c r="I540" s="109"/>
      <c r="J540" s="1"/>
      <c r="K540" s="10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09"/>
      <c r="D541" s="1"/>
      <c r="E541" s="1"/>
      <c r="F541" s="67"/>
      <c r="G541" s="1"/>
      <c r="H541" s="1"/>
      <c r="I541" s="109"/>
      <c r="J541" s="1"/>
      <c r="K541" s="10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09"/>
      <c r="D542" s="1"/>
      <c r="E542" s="1"/>
      <c r="F542" s="67"/>
      <c r="G542" s="1"/>
      <c r="H542" s="1"/>
      <c r="I542" s="109"/>
      <c r="J542" s="1"/>
      <c r="K542" s="10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09"/>
      <c r="D543" s="1"/>
      <c r="E543" s="1"/>
      <c r="F543" s="67"/>
      <c r="G543" s="1"/>
      <c r="H543" s="1"/>
      <c r="I543" s="109"/>
      <c r="J543" s="1"/>
      <c r="K543" s="10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09"/>
      <c r="D544" s="1"/>
      <c r="E544" s="1"/>
      <c r="F544" s="67"/>
      <c r="G544" s="1"/>
      <c r="H544" s="1"/>
      <c r="I544" s="109"/>
      <c r="J544" s="1"/>
      <c r="K544" s="10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09"/>
      <c r="D545" s="1"/>
      <c r="E545" s="1"/>
      <c r="F545" s="67"/>
      <c r="G545" s="1"/>
      <c r="H545" s="1"/>
      <c r="I545" s="109"/>
      <c r="J545" s="1"/>
      <c r="K545" s="10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09"/>
      <c r="D546" s="1"/>
      <c r="E546" s="1"/>
      <c r="F546" s="67"/>
      <c r="G546" s="1"/>
      <c r="H546" s="1"/>
      <c r="I546" s="109"/>
      <c r="J546" s="1"/>
      <c r="K546" s="10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09"/>
      <c r="D547" s="1"/>
      <c r="E547" s="1"/>
      <c r="F547" s="67"/>
      <c r="G547" s="1"/>
      <c r="H547" s="1"/>
      <c r="I547" s="109"/>
      <c r="J547" s="1"/>
      <c r="K547" s="10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09"/>
      <c r="D548" s="1"/>
      <c r="E548" s="1"/>
      <c r="F548" s="67"/>
      <c r="G548" s="1"/>
      <c r="H548" s="1"/>
      <c r="I548" s="109"/>
      <c r="J548" s="1"/>
      <c r="K548" s="10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09"/>
      <c r="D549" s="1"/>
      <c r="E549" s="1"/>
      <c r="F549" s="67"/>
      <c r="G549" s="1"/>
      <c r="H549" s="1"/>
      <c r="I549" s="109"/>
      <c r="J549" s="1"/>
      <c r="K549" s="10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09"/>
      <c r="D550" s="1"/>
      <c r="E550" s="1"/>
      <c r="F550" s="67"/>
      <c r="G550" s="1"/>
      <c r="H550" s="1"/>
      <c r="I550" s="109"/>
      <c r="J550" s="1"/>
      <c r="K550" s="10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09"/>
      <c r="D551" s="1"/>
      <c r="E551" s="1"/>
      <c r="F551" s="67"/>
      <c r="G551" s="1"/>
      <c r="H551" s="1"/>
      <c r="I551" s="109"/>
      <c r="J551" s="1"/>
      <c r="K551" s="10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09"/>
      <c r="D552" s="1"/>
      <c r="E552" s="1"/>
      <c r="F552" s="67"/>
      <c r="G552" s="1"/>
      <c r="H552" s="1"/>
      <c r="I552" s="109"/>
      <c r="J552" s="1"/>
      <c r="K552" s="10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09"/>
      <c r="D553" s="1"/>
      <c r="E553" s="1"/>
      <c r="F553" s="67"/>
      <c r="G553" s="1"/>
      <c r="H553" s="1"/>
      <c r="I553" s="109"/>
      <c r="J553" s="1"/>
      <c r="K553" s="10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09"/>
      <c r="D554" s="1"/>
      <c r="E554" s="1"/>
      <c r="F554" s="67"/>
      <c r="G554" s="1"/>
      <c r="H554" s="1"/>
      <c r="I554" s="109"/>
      <c r="J554" s="1"/>
      <c r="K554" s="10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09"/>
      <c r="D555" s="1"/>
      <c r="E555" s="1"/>
      <c r="F555" s="67"/>
      <c r="G555" s="1"/>
      <c r="H555" s="1"/>
      <c r="I555" s="109"/>
      <c r="J555" s="1"/>
      <c r="K555" s="10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09"/>
      <c r="D556" s="1"/>
      <c r="E556" s="1"/>
      <c r="F556" s="67"/>
      <c r="G556" s="1"/>
      <c r="H556" s="1"/>
      <c r="I556" s="109"/>
      <c r="J556" s="1"/>
      <c r="K556" s="10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09"/>
      <c r="D557" s="1"/>
      <c r="E557" s="1"/>
      <c r="F557" s="67"/>
      <c r="G557" s="1"/>
      <c r="H557" s="1"/>
      <c r="I557" s="109"/>
      <c r="J557" s="1"/>
      <c r="K557" s="10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09"/>
      <c r="D558" s="1"/>
      <c r="E558" s="1"/>
      <c r="F558" s="67"/>
      <c r="G558" s="1"/>
      <c r="H558" s="1"/>
      <c r="I558" s="109"/>
      <c r="J558" s="1"/>
      <c r="K558" s="10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09"/>
      <c r="D559" s="1"/>
      <c r="E559" s="1"/>
      <c r="F559" s="67"/>
      <c r="G559" s="1"/>
      <c r="H559" s="1"/>
      <c r="I559" s="109"/>
      <c r="J559" s="1"/>
      <c r="K559" s="10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09"/>
      <c r="D560" s="1"/>
      <c r="E560" s="1"/>
      <c r="F560" s="67"/>
      <c r="G560" s="1"/>
      <c r="H560" s="1"/>
      <c r="I560" s="109"/>
      <c r="J560" s="1"/>
      <c r="K560" s="10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09"/>
      <c r="D561" s="1"/>
      <c r="E561" s="1"/>
      <c r="F561" s="67"/>
      <c r="G561" s="1"/>
      <c r="H561" s="1"/>
      <c r="I561" s="109"/>
      <c r="J561" s="1"/>
      <c r="K561" s="10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09"/>
      <c r="D562" s="1"/>
      <c r="E562" s="1"/>
      <c r="F562" s="67"/>
      <c r="G562" s="1"/>
      <c r="H562" s="1"/>
      <c r="I562" s="109"/>
      <c r="J562" s="1"/>
      <c r="K562" s="10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09"/>
      <c r="D563" s="1"/>
      <c r="E563" s="1"/>
      <c r="F563" s="67"/>
      <c r="G563" s="1"/>
      <c r="H563" s="1"/>
      <c r="I563" s="109"/>
      <c r="J563" s="1"/>
      <c r="K563" s="10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09"/>
      <c r="D564" s="1"/>
      <c r="E564" s="1"/>
      <c r="F564" s="67"/>
      <c r="G564" s="1"/>
      <c r="H564" s="1"/>
      <c r="I564" s="109"/>
      <c r="J564" s="1"/>
      <c r="K564" s="10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09"/>
      <c r="D565" s="1"/>
      <c r="E565" s="1"/>
      <c r="F565" s="67"/>
      <c r="G565" s="1"/>
      <c r="H565" s="1"/>
      <c r="I565" s="109"/>
      <c r="J565" s="1"/>
      <c r="K565" s="10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09"/>
      <c r="D566" s="1"/>
      <c r="E566" s="1"/>
      <c r="F566" s="67"/>
      <c r="G566" s="1"/>
      <c r="H566" s="1"/>
      <c r="I566" s="109"/>
      <c r="J566" s="1"/>
      <c r="K566" s="10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09"/>
      <c r="D567" s="1"/>
      <c r="E567" s="1"/>
      <c r="F567" s="67"/>
      <c r="G567" s="1"/>
      <c r="H567" s="1"/>
      <c r="I567" s="109"/>
      <c r="J567" s="1"/>
      <c r="K567" s="10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09"/>
      <c r="D568" s="1"/>
      <c r="E568" s="1"/>
      <c r="F568" s="67"/>
      <c r="G568" s="1"/>
      <c r="H568" s="1"/>
      <c r="I568" s="109"/>
      <c r="J568" s="1"/>
      <c r="K568" s="10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09"/>
      <c r="D569" s="1"/>
      <c r="E569" s="1"/>
      <c r="F569" s="67"/>
      <c r="G569" s="1"/>
      <c r="H569" s="1"/>
      <c r="I569" s="109"/>
      <c r="J569" s="1"/>
      <c r="K569" s="10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09"/>
      <c r="D570" s="1"/>
      <c r="E570" s="1"/>
      <c r="F570" s="67"/>
      <c r="G570" s="1"/>
      <c r="H570" s="1"/>
      <c r="I570" s="109"/>
      <c r="J570" s="1"/>
      <c r="K570" s="10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09"/>
      <c r="D571" s="1"/>
      <c r="E571" s="1"/>
      <c r="F571" s="67"/>
      <c r="G571" s="1"/>
      <c r="H571" s="1"/>
      <c r="I571" s="109"/>
      <c r="J571" s="1"/>
      <c r="K571" s="10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09"/>
      <c r="D572" s="1"/>
      <c r="E572" s="1"/>
      <c r="F572" s="67"/>
      <c r="G572" s="1"/>
      <c r="H572" s="1"/>
      <c r="I572" s="109"/>
      <c r="J572" s="1"/>
      <c r="K572" s="10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09"/>
      <c r="D573" s="1"/>
      <c r="E573" s="1"/>
      <c r="F573" s="67"/>
      <c r="G573" s="1"/>
      <c r="H573" s="1"/>
      <c r="I573" s="109"/>
      <c r="J573" s="1"/>
      <c r="K573" s="10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09"/>
      <c r="D574" s="1"/>
      <c r="E574" s="1"/>
      <c r="F574" s="67"/>
      <c r="G574" s="1"/>
      <c r="H574" s="1"/>
      <c r="I574" s="109"/>
      <c r="J574" s="1"/>
      <c r="K574" s="10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09"/>
      <c r="D575" s="1"/>
      <c r="E575" s="1"/>
      <c r="F575" s="67"/>
      <c r="G575" s="1"/>
      <c r="H575" s="1"/>
      <c r="I575" s="109"/>
      <c r="J575" s="1"/>
      <c r="K575" s="10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09"/>
      <c r="D576" s="1"/>
      <c r="E576" s="1"/>
      <c r="F576" s="67"/>
      <c r="G576" s="1"/>
      <c r="H576" s="1"/>
      <c r="I576" s="109"/>
      <c r="J576" s="1"/>
      <c r="K576" s="10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09"/>
      <c r="D577" s="1"/>
      <c r="E577" s="1"/>
      <c r="F577" s="67"/>
      <c r="G577" s="1"/>
      <c r="H577" s="1"/>
      <c r="I577" s="109"/>
      <c r="J577" s="1"/>
      <c r="K577" s="10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09"/>
      <c r="D578" s="1"/>
      <c r="E578" s="1"/>
      <c r="F578" s="67"/>
      <c r="G578" s="1"/>
      <c r="H578" s="1"/>
      <c r="I578" s="109"/>
      <c r="J578" s="1"/>
      <c r="K578" s="10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09"/>
      <c r="D579" s="1"/>
      <c r="E579" s="1"/>
      <c r="F579" s="67"/>
      <c r="G579" s="1"/>
      <c r="H579" s="1"/>
      <c r="I579" s="109"/>
      <c r="J579" s="1"/>
      <c r="K579" s="10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09"/>
      <c r="D580" s="1"/>
      <c r="E580" s="1"/>
      <c r="F580" s="67"/>
      <c r="G580" s="1"/>
      <c r="H580" s="1"/>
      <c r="I580" s="109"/>
      <c r="J580" s="1"/>
      <c r="K580" s="10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09"/>
      <c r="D581" s="1"/>
      <c r="E581" s="1"/>
      <c r="F581" s="67"/>
      <c r="G581" s="1"/>
      <c r="H581" s="1"/>
      <c r="I581" s="109"/>
      <c r="J581" s="1"/>
      <c r="K581" s="10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09"/>
      <c r="D582" s="1"/>
      <c r="E582" s="1"/>
      <c r="F582" s="67"/>
      <c r="G582" s="1"/>
      <c r="H582" s="1"/>
      <c r="I582" s="109"/>
      <c r="J582" s="1"/>
      <c r="K582" s="10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09"/>
      <c r="D583" s="1"/>
      <c r="E583" s="1"/>
      <c r="F583" s="67"/>
      <c r="G583" s="1"/>
      <c r="H583" s="1"/>
      <c r="I583" s="109"/>
      <c r="J583" s="1"/>
      <c r="K583" s="10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09"/>
      <c r="D584" s="1"/>
      <c r="E584" s="1"/>
      <c r="F584" s="67"/>
      <c r="G584" s="1"/>
      <c r="H584" s="1"/>
      <c r="I584" s="109"/>
      <c r="J584" s="1"/>
      <c r="K584" s="10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09"/>
      <c r="D585" s="1"/>
      <c r="E585" s="1"/>
      <c r="F585" s="67"/>
      <c r="G585" s="1"/>
      <c r="H585" s="1"/>
      <c r="I585" s="109"/>
      <c r="J585" s="1"/>
      <c r="K585" s="10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09"/>
      <c r="D586" s="1"/>
      <c r="E586" s="1"/>
      <c r="F586" s="67"/>
      <c r="G586" s="1"/>
      <c r="H586" s="1"/>
      <c r="I586" s="109"/>
      <c r="J586" s="1"/>
      <c r="K586" s="10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09"/>
      <c r="D587" s="1"/>
      <c r="E587" s="1"/>
      <c r="F587" s="67"/>
      <c r="G587" s="1"/>
      <c r="H587" s="1"/>
      <c r="I587" s="109"/>
      <c r="J587" s="1"/>
      <c r="K587" s="10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09"/>
      <c r="D588" s="1"/>
      <c r="E588" s="1"/>
      <c r="F588" s="67"/>
      <c r="G588" s="1"/>
      <c r="H588" s="1"/>
      <c r="I588" s="109"/>
      <c r="J588" s="1"/>
      <c r="K588" s="10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09"/>
      <c r="D589" s="1"/>
      <c r="E589" s="1"/>
      <c r="F589" s="67"/>
      <c r="G589" s="1"/>
      <c r="H589" s="1"/>
      <c r="I589" s="109"/>
      <c r="J589" s="1"/>
      <c r="K589" s="10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09"/>
      <c r="D590" s="1"/>
      <c r="E590" s="1"/>
      <c r="F590" s="67"/>
      <c r="G590" s="1"/>
      <c r="H590" s="1"/>
      <c r="I590" s="109"/>
      <c r="J590" s="1"/>
      <c r="K590" s="10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09"/>
      <c r="D591" s="1"/>
      <c r="E591" s="1"/>
      <c r="F591" s="67"/>
      <c r="G591" s="1"/>
      <c r="H591" s="1"/>
      <c r="I591" s="109"/>
      <c r="J591" s="1"/>
      <c r="K591" s="10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09"/>
      <c r="D592" s="1"/>
      <c r="E592" s="1"/>
      <c r="F592" s="67"/>
      <c r="G592" s="1"/>
      <c r="H592" s="1"/>
      <c r="I592" s="109"/>
      <c r="J592" s="1"/>
      <c r="K592" s="10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09"/>
      <c r="D593" s="1"/>
      <c r="E593" s="1"/>
      <c r="F593" s="67"/>
      <c r="G593" s="1"/>
      <c r="H593" s="1"/>
      <c r="I593" s="109"/>
      <c r="J593" s="1"/>
      <c r="K593" s="10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09"/>
      <c r="D594" s="1"/>
      <c r="E594" s="1"/>
      <c r="F594" s="67"/>
      <c r="G594" s="1"/>
      <c r="H594" s="1"/>
      <c r="I594" s="109"/>
      <c r="J594" s="1"/>
      <c r="K594" s="10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09"/>
      <c r="D595" s="1"/>
      <c r="E595" s="1"/>
      <c r="F595" s="67"/>
      <c r="G595" s="1"/>
      <c r="H595" s="1"/>
      <c r="I595" s="109"/>
      <c r="J595" s="1"/>
      <c r="K595" s="10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09"/>
      <c r="D596" s="1"/>
      <c r="E596" s="1"/>
      <c r="F596" s="67"/>
      <c r="G596" s="1"/>
      <c r="H596" s="1"/>
      <c r="I596" s="109"/>
      <c r="J596" s="1"/>
      <c r="K596" s="10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09"/>
      <c r="D597" s="1"/>
      <c r="E597" s="1"/>
      <c r="F597" s="67"/>
      <c r="G597" s="1"/>
      <c r="H597" s="1"/>
      <c r="I597" s="109"/>
      <c r="J597" s="1"/>
      <c r="K597" s="10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09"/>
      <c r="D598" s="1"/>
      <c r="E598" s="1"/>
      <c r="F598" s="67"/>
      <c r="G598" s="1"/>
      <c r="H598" s="1"/>
      <c r="I598" s="109"/>
      <c r="J598" s="1"/>
      <c r="K598" s="10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09"/>
      <c r="D599" s="1"/>
      <c r="E599" s="1"/>
      <c r="F599" s="67"/>
      <c r="G599" s="1"/>
      <c r="H599" s="1"/>
      <c r="I599" s="109"/>
      <c r="J599" s="1"/>
      <c r="K599" s="10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09"/>
      <c r="D600" s="1"/>
      <c r="E600" s="1"/>
      <c r="F600" s="67"/>
      <c r="G600" s="1"/>
      <c r="H600" s="1"/>
      <c r="I600" s="109"/>
      <c r="J600" s="1"/>
      <c r="K600" s="10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09"/>
      <c r="D601" s="1"/>
      <c r="E601" s="1"/>
      <c r="F601" s="67"/>
      <c r="G601" s="1"/>
      <c r="H601" s="1"/>
      <c r="I601" s="109"/>
      <c r="J601" s="1"/>
      <c r="K601" s="10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09"/>
      <c r="D602" s="1"/>
      <c r="E602" s="1"/>
      <c r="F602" s="67"/>
      <c r="G602" s="1"/>
      <c r="H602" s="1"/>
      <c r="I602" s="109"/>
      <c r="J602" s="1"/>
      <c r="K602" s="10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09"/>
      <c r="D603" s="1"/>
      <c r="E603" s="1"/>
      <c r="F603" s="67"/>
      <c r="G603" s="1"/>
      <c r="H603" s="1"/>
      <c r="I603" s="109"/>
      <c r="J603" s="1"/>
      <c r="K603" s="10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09"/>
      <c r="D604" s="1"/>
      <c r="E604" s="1"/>
      <c r="F604" s="67"/>
      <c r="G604" s="1"/>
      <c r="H604" s="1"/>
      <c r="I604" s="109"/>
      <c r="J604" s="1"/>
      <c r="K604" s="10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09"/>
      <c r="D605" s="1"/>
      <c r="E605" s="1"/>
      <c r="F605" s="67"/>
      <c r="G605" s="1"/>
      <c r="H605" s="1"/>
      <c r="I605" s="109"/>
      <c r="J605" s="1"/>
      <c r="K605" s="10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09"/>
      <c r="D606" s="1"/>
      <c r="E606" s="1"/>
      <c r="F606" s="67"/>
      <c r="G606" s="1"/>
      <c r="H606" s="1"/>
      <c r="I606" s="109"/>
      <c r="J606" s="1"/>
      <c r="K606" s="10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09"/>
      <c r="D607" s="1"/>
      <c r="E607" s="1"/>
      <c r="F607" s="67"/>
      <c r="G607" s="1"/>
      <c r="H607" s="1"/>
      <c r="I607" s="109"/>
      <c r="J607" s="1"/>
      <c r="K607" s="10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09"/>
      <c r="D608" s="1"/>
      <c r="E608" s="1"/>
      <c r="F608" s="67"/>
      <c r="G608" s="1"/>
      <c r="H608" s="1"/>
      <c r="I608" s="109"/>
      <c r="J608" s="1"/>
      <c r="K608" s="10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09"/>
      <c r="D609" s="1"/>
      <c r="E609" s="1"/>
      <c r="F609" s="67"/>
      <c r="G609" s="1"/>
      <c r="H609" s="1"/>
      <c r="I609" s="109"/>
      <c r="J609" s="1"/>
      <c r="K609" s="10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09"/>
      <c r="D610" s="1"/>
      <c r="E610" s="1"/>
      <c r="F610" s="67"/>
      <c r="G610" s="1"/>
      <c r="H610" s="1"/>
      <c r="I610" s="109"/>
      <c r="J610" s="1"/>
      <c r="K610" s="10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09"/>
      <c r="D611" s="1"/>
      <c r="E611" s="1"/>
      <c r="F611" s="67"/>
      <c r="G611" s="1"/>
      <c r="H611" s="1"/>
      <c r="I611" s="109"/>
      <c r="J611" s="1"/>
      <c r="K611" s="10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09"/>
      <c r="D612" s="1"/>
      <c r="E612" s="1"/>
      <c r="F612" s="67"/>
      <c r="G612" s="1"/>
      <c r="H612" s="1"/>
      <c r="I612" s="109"/>
      <c r="J612" s="1"/>
      <c r="K612" s="10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09"/>
      <c r="D613" s="1"/>
      <c r="E613" s="1"/>
      <c r="F613" s="67"/>
      <c r="G613" s="1"/>
      <c r="H613" s="1"/>
      <c r="I613" s="109"/>
      <c r="J613" s="1"/>
      <c r="K613" s="10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09"/>
      <c r="D614" s="1"/>
      <c r="E614" s="1"/>
      <c r="F614" s="67"/>
      <c r="G614" s="1"/>
      <c r="H614" s="1"/>
      <c r="I614" s="109"/>
      <c r="J614" s="1"/>
      <c r="K614" s="10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09"/>
      <c r="D615" s="1"/>
      <c r="E615" s="1"/>
      <c r="F615" s="67"/>
      <c r="G615" s="1"/>
      <c r="H615" s="1"/>
      <c r="I615" s="109"/>
      <c r="J615" s="1"/>
      <c r="K615" s="10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09"/>
      <c r="D616" s="1"/>
      <c r="E616" s="1"/>
      <c r="F616" s="67"/>
      <c r="G616" s="1"/>
      <c r="H616" s="1"/>
      <c r="I616" s="109"/>
      <c r="J616" s="1"/>
      <c r="K616" s="10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09"/>
      <c r="D617" s="1"/>
      <c r="E617" s="1"/>
      <c r="F617" s="67"/>
      <c r="G617" s="1"/>
      <c r="H617" s="1"/>
      <c r="I617" s="109"/>
      <c r="J617" s="1"/>
      <c r="K617" s="10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09"/>
      <c r="D618" s="1"/>
      <c r="E618" s="1"/>
      <c r="F618" s="67"/>
      <c r="G618" s="1"/>
      <c r="H618" s="1"/>
      <c r="I618" s="109"/>
      <c r="J618" s="1"/>
      <c r="K618" s="10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09"/>
      <c r="D619" s="1"/>
      <c r="E619" s="1"/>
      <c r="F619" s="67"/>
      <c r="G619" s="1"/>
      <c r="H619" s="1"/>
      <c r="I619" s="109"/>
      <c r="J619" s="1"/>
      <c r="K619" s="10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09"/>
      <c r="D620" s="1"/>
      <c r="E620" s="1"/>
      <c r="F620" s="67"/>
      <c r="G620" s="1"/>
      <c r="H620" s="1"/>
      <c r="I620" s="109"/>
      <c r="J620" s="1"/>
      <c r="K620" s="10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09"/>
      <c r="D621" s="1"/>
      <c r="E621" s="1"/>
      <c r="F621" s="67"/>
      <c r="G621" s="1"/>
      <c r="H621" s="1"/>
      <c r="I621" s="109"/>
      <c r="J621" s="1"/>
      <c r="K621" s="10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09"/>
      <c r="D622" s="1"/>
      <c r="E622" s="1"/>
      <c r="F622" s="67"/>
      <c r="G622" s="1"/>
      <c r="H622" s="1"/>
      <c r="I622" s="109"/>
      <c r="J622" s="1"/>
      <c r="K622" s="10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09"/>
      <c r="D623" s="1"/>
      <c r="E623" s="1"/>
      <c r="F623" s="67"/>
      <c r="G623" s="1"/>
      <c r="H623" s="1"/>
      <c r="I623" s="109"/>
      <c r="J623" s="1"/>
      <c r="K623" s="10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09"/>
      <c r="D624" s="1"/>
      <c r="E624" s="1"/>
      <c r="F624" s="67"/>
      <c r="G624" s="1"/>
      <c r="H624" s="1"/>
      <c r="I624" s="109"/>
      <c r="J624" s="1"/>
      <c r="K624" s="10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09"/>
      <c r="D625" s="1"/>
      <c r="E625" s="1"/>
      <c r="F625" s="67"/>
      <c r="G625" s="1"/>
      <c r="H625" s="1"/>
      <c r="I625" s="109"/>
      <c r="J625" s="1"/>
      <c r="K625" s="10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09"/>
      <c r="D626" s="1"/>
      <c r="E626" s="1"/>
      <c r="F626" s="67"/>
      <c r="G626" s="1"/>
      <c r="H626" s="1"/>
      <c r="I626" s="109"/>
      <c r="J626" s="1"/>
      <c r="K626" s="10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09"/>
      <c r="D627" s="1"/>
      <c r="E627" s="1"/>
      <c r="F627" s="67"/>
      <c r="G627" s="1"/>
      <c r="H627" s="1"/>
      <c r="I627" s="109"/>
      <c r="J627" s="1"/>
      <c r="K627" s="10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09"/>
      <c r="D628" s="1"/>
      <c r="E628" s="1"/>
      <c r="F628" s="67"/>
      <c r="G628" s="1"/>
      <c r="H628" s="1"/>
      <c r="I628" s="109"/>
      <c r="J628" s="1"/>
      <c r="K628" s="10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09"/>
      <c r="D629" s="1"/>
      <c r="E629" s="1"/>
      <c r="F629" s="67"/>
      <c r="G629" s="1"/>
      <c r="H629" s="1"/>
      <c r="I629" s="109"/>
      <c r="J629" s="1"/>
      <c r="K629" s="10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09"/>
      <c r="D630" s="1"/>
      <c r="E630" s="1"/>
      <c r="F630" s="67"/>
      <c r="G630" s="1"/>
      <c r="H630" s="1"/>
      <c r="I630" s="109"/>
      <c r="J630" s="1"/>
      <c r="K630" s="10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09"/>
      <c r="D631" s="1"/>
      <c r="E631" s="1"/>
      <c r="F631" s="67"/>
      <c r="G631" s="1"/>
      <c r="H631" s="1"/>
      <c r="I631" s="109"/>
      <c r="J631" s="1"/>
      <c r="K631" s="10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09"/>
      <c r="D632" s="1"/>
      <c r="E632" s="1"/>
      <c r="F632" s="67"/>
      <c r="G632" s="1"/>
      <c r="H632" s="1"/>
      <c r="I632" s="109"/>
      <c r="J632" s="1"/>
      <c r="K632" s="10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09"/>
      <c r="D633" s="1"/>
      <c r="E633" s="1"/>
      <c r="F633" s="67"/>
      <c r="G633" s="1"/>
      <c r="H633" s="1"/>
      <c r="I633" s="109"/>
      <c r="J633" s="1"/>
      <c r="K633" s="10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09"/>
      <c r="D634" s="1"/>
      <c r="E634" s="1"/>
      <c r="F634" s="67"/>
      <c r="G634" s="1"/>
      <c r="H634" s="1"/>
      <c r="I634" s="109"/>
      <c r="J634" s="1"/>
      <c r="K634" s="10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09"/>
      <c r="D635" s="1"/>
      <c r="E635" s="1"/>
      <c r="F635" s="67"/>
      <c r="G635" s="1"/>
      <c r="H635" s="1"/>
      <c r="I635" s="109"/>
      <c r="J635" s="1"/>
      <c r="K635" s="10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09"/>
      <c r="D636" s="1"/>
      <c r="E636" s="1"/>
      <c r="F636" s="67"/>
      <c r="G636" s="1"/>
      <c r="H636" s="1"/>
      <c r="I636" s="109"/>
      <c r="J636" s="1"/>
      <c r="K636" s="10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09"/>
      <c r="D637" s="1"/>
      <c r="E637" s="1"/>
      <c r="F637" s="67"/>
      <c r="G637" s="1"/>
      <c r="H637" s="1"/>
      <c r="I637" s="109"/>
      <c r="J637" s="1"/>
      <c r="K637" s="10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09"/>
      <c r="D638" s="1"/>
      <c r="E638" s="1"/>
      <c r="F638" s="67"/>
      <c r="G638" s="1"/>
      <c r="H638" s="1"/>
      <c r="I638" s="109"/>
      <c r="J638" s="1"/>
      <c r="K638" s="10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09"/>
      <c r="D639" s="1"/>
      <c r="E639" s="1"/>
      <c r="F639" s="67"/>
      <c r="G639" s="1"/>
      <c r="H639" s="1"/>
      <c r="I639" s="109"/>
      <c r="J639" s="1"/>
      <c r="K639" s="10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09"/>
      <c r="D640" s="1"/>
      <c r="E640" s="1"/>
      <c r="F640" s="67"/>
      <c r="G640" s="1"/>
      <c r="H640" s="1"/>
      <c r="I640" s="109"/>
      <c r="J640" s="1"/>
      <c r="K640" s="10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09"/>
      <c r="D641" s="1"/>
      <c r="E641" s="1"/>
      <c r="F641" s="67"/>
      <c r="G641" s="1"/>
      <c r="H641" s="1"/>
      <c r="I641" s="109"/>
      <c r="J641" s="1"/>
      <c r="K641" s="10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09"/>
      <c r="D642" s="1"/>
      <c r="E642" s="1"/>
      <c r="F642" s="67"/>
      <c r="G642" s="1"/>
      <c r="H642" s="1"/>
      <c r="I642" s="109"/>
      <c r="J642" s="1"/>
      <c r="K642" s="10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09"/>
      <c r="D643" s="1"/>
      <c r="E643" s="1"/>
      <c r="F643" s="67"/>
      <c r="G643" s="1"/>
      <c r="H643" s="1"/>
      <c r="I643" s="109"/>
      <c r="J643" s="1"/>
      <c r="K643" s="10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09"/>
      <c r="D644" s="1"/>
      <c r="E644" s="1"/>
      <c r="F644" s="67"/>
      <c r="G644" s="1"/>
      <c r="H644" s="1"/>
      <c r="I644" s="109"/>
      <c r="J644" s="1"/>
      <c r="K644" s="10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09"/>
      <c r="D645" s="1"/>
      <c r="E645" s="1"/>
      <c r="F645" s="67"/>
      <c r="G645" s="1"/>
      <c r="H645" s="1"/>
      <c r="I645" s="109"/>
      <c r="J645" s="1"/>
      <c r="K645" s="10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09"/>
      <c r="D646" s="1"/>
      <c r="E646" s="1"/>
      <c r="F646" s="67"/>
      <c r="G646" s="1"/>
      <c r="H646" s="1"/>
      <c r="I646" s="109"/>
      <c r="J646" s="1"/>
      <c r="K646" s="10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09"/>
      <c r="D647" s="1"/>
      <c r="E647" s="1"/>
      <c r="F647" s="67"/>
      <c r="G647" s="1"/>
      <c r="H647" s="1"/>
      <c r="I647" s="109"/>
      <c r="J647" s="1"/>
      <c r="K647" s="10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09"/>
      <c r="D648" s="1"/>
      <c r="E648" s="1"/>
      <c r="F648" s="67"/>
      <c r="G648" s="1"/>
      <c r="H648" s="1"/>
      <c r="I648" s="109"/>
      <c r="J648" s="1"/>
      <c r="K648" s="10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09"/>
      <c r="D649" s="1"/>
      <c r="E649" s="1"/>
      <c r="F649" s="67"/>
      <c r="G649" s="1"/>
      <c r="H649" s="1"/>
      <c r="I649" s="109"/>
      <c r="J649" s="1"/>
      <c r="K649" s="10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09"/>
      <c r="D650" s="1"/>
      <c r="E650" s="1"/>
      <c r="F650" s="67"/>
      <c r="G650" s="1"/>
      <c r="H650" s="1"/>
      <c r="I650" s="109"/>
      <c r="J650" s="1"/>
      <c r="K650" s="10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09"/>
      <c r="D651" s="1"/>
      <c r="E651" s="1"/>
      <c r="F651" s="67"/>
      <c r="G651" s="1"/>
      <c r="H651" s="1"/>
      <c r="I651" s="109"/>
      <c r="J651" s="1"/>
      <c r="K651" s="10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09"/>
      <c r="D652" s="1"/>
      <c r="E652" s="1"/>
      <c r="F652" s="67"/>
      <c r="G652" s="1"/>
      <c r="H652" s="1"/>
      <c r="I652" s="109"/>
      <c r="J652" s="1"/>
      <c r="K652" s="10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09"/>
      <c r="D653" s="1"/>
      <c r="E653" s="1"/>
      <c r="F653" s="67"/>
      <c r="G653" s="1"/>
      <c r="H653" s="1"/>
      <c r="I653" s="109"/>
      <c r="J653" s="1"/>
      <c r="K653" s="10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09"/>
      <c r="D654" s="1"/>
      <c r="E654" s="1"/>
      <c r="F654" s="67"/>
      <c r="G654" s="1"/>
      <c r="H654" s="1"/>
      <c r="I654" s="109"/>
      <c r="J654" s="1"/>
      <c r="K654" s="10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09"/>
      <c r="D655" s="1"/>
      <c r="E655" s="1"/>
      <c r="F655" s="67"/>
      <c r="G655" s="1"/>
      <c r="H655" s="1"/>
      <c r="I655" s="109"/>
      <c r="J655" s="1"/>
      <c r="K655" s="10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09"/>
      <c r="D656" s="1"/>
      <c r="E656" s="1"/>
      <c r="F656" s="67"/>
      <c r="G656" s="1"/>
      <c r="H656" s="1"/>
      <c r="I656" s="109"/>
      <c r="J656" s="1"/>
      <c r="K656" s="10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09"/>
      <c r="D657" s="1"/>
      <c r="E657" s="1"/>
      <c r="F657" s="67"/>
      <c r="G657" s="1"/>
      <c r="H657" s="1"/>
      <c r="I657" s="109"/>
      <c r="J657" s="1"/>
      <c r="K657" s="10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09"/>
      <c r="D658" s="1"/>
      <c r="E658" s="1"/>
      <c r="F658" s="67"/>
      <c r="G658" s="1"/>
      <c r="H658" s="1"/>
      <c r="I658" s="109"/>
      <c r="J658" s="1"/>
      <c r="K658" s="10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09"/>
      <c r="D659" s="1"/>
      <c r="E659" s="1"/>
      <c r="F659" s="67"/>
      <c r="G659" s="1"/>
      <c r="H659" s="1"/>
      <c r="I659" s="109"/>
      <c r="J659" s="1"/>
      <c r="K659" s="10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09"/>
      <c r="D660" s="1"/>
      <c r="E660" s="1"/>
      <c r="F660" s="67"/>
      <c r="G660" s="1"/>
      <c r="H660" s="1"/>
      <c r="I660" s="109"/>
      <c r="J660" s="1"/>
      <c r="K660" s="10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09"/>
      <c r="D661" s="1"/>
      <c r="E661" s="1"/>
      <c r="F661" s="67"/>
      <c r="G661" s="1"/>
      <c r="H661" s="1"/>
      <c r="I661" s="109"/>
      <c r="J661" s="1"/>
      <c r="K661" s="10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09"/>
      <c r="D662" s="1"/>
      <c r="E662" s="1"/>
      <c r="F662" s="67"/>
      <c r="G662" s="1"/>
      <c r="H662" s="1"/>
      <c r="I662" s="109"/>
      <c r="J662" s="1"/>
      <c r="K662" s="10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09"/>
      <c r="D663" s="1"/>
      <c r="E663" s="1"/>
      <c r="F663" s="67"/>
      <c r="G663" s="1"/>
      <c r="H663" s="1"/>
      <c r="I663" s="109"/>
      <c r="J663" s="1"/>
      <c r="K663" s="10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09"/>
      <c r="D664" s="1"/>
      <c r="E664" s="1"/>
      <c r="F664" s="67"/>
      <c r="G664" s="1"/>
      <c r="H664" s="1"/>
      <c r="I664" s="109"/>
      <c r="J664" s="1"/>
      <c r="K664" s="10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09"/>
      <c r="D665" s="1"/>
      <c r="E665" s="1"/>
      <c r="F665" s="67"/>
      <c r="G665" s="1"/>
      <c r="H665" s="1"/>
      <c r="I665" s="109"/>
      <c r="J665" s="1"/>
      <c r="K665" s="10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09"/>
      <c r="D666" s="1"/>
      <c r="E666" s="1"/>
      <c r="F666" s="67"/>
      <c r="G666" s="1"/>
      <c r="H666" s="1"/>
      <c r="I666" s="109"/>
      <c r="J666" s="1"/>
      <c r="K666" s="10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09"/>
      <c r="D667" s="1"/>
      <c r="E667" s="1"/>
      <c r="F667" s="67"/>
      <c r="G667" s="1"/>
      <c r="H667" s="1"/>
      <c r="I667" s="109"/>
      <c r="J667" s="1"/>
      <c r="K667" s="10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09"/>
      <c r="D668" s="1"/>
      <c r="E668" s="1"/>
      <c r="F668" s="67"/>
      <c r="G668" s="1"/>
      <c r="H668" s="1"/>
      <c r="I668" s="109"/>
      <c r="J668" s="1"/>
      <c r="K668" s="10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09"/>
      <c r="D669" s="1"/>
      <c r="E669" s="1"/>
      <c r="F669" s="67"/>
      <c r="G669" s="1"/>
      <c r="H669" s="1"/>
      <c r="I669" s="109"/>
      <c r="J669" s="1"/>
      <c r="K669" s="10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09"/>
      <c r="D670" s="1"/>
      <c r="E670" s="1"/>
      <c r="F670" s="67"/>
      <c r="G670" s="1"/>
      <c r="H670" s="1"/>
      <c r="I670" s="109"/>
      <c r="J670" s="1"/>
      <c r="K670" s="10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09"/>
      <c r="D671" s="1"/>
      <c r="E671" s="1"/>
      <c r="F671" s="67"/>
      <c r="G671" s="1"/>
      <c r="H671" s="1"/>
      <c r="I671" s="109"/>
      <c r="J671" s="1"/>
      <c r="K671" s="10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09"/>
      <c r="D672" s="1"/>
      <c r="E672" s="1"/>
      <c r="F672" s="67"/>
      <c r="G672" s="1"/>
      <c r="H672" s="1"/>
      <c r="I672" s="109"/>
      <c r="J672" s="1"/>
      <c r="K672" s="10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09"/>
      <c r="D673" s="1"/>
      <c r="E673" s="1"/>
      <c r="F673" s="67"/>
      <c r="G673" s="1"/>
      <c r="H673" s="1"/>
      <c r="I673" s="109"/>
      <c r="J673" s="1"/>
      <c r="K673" s="10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09"/>
      <c r="D674" s="1"/>
      <c r="E674" s="1"/>
      <c r="F674" s="67"/>
      <c r="G674" s="1"/>
      <c r="H674" s="1"/>
      <c r="I674" s="109"/>
      <c r="J674" s="1"/>
      <c r="K674" s="10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09"/>
      <c r="D675" s="1"/>
      <c r="E675" s="1"/>
      <c r="F675" s="67"/>
      <c r="G675" s="1"/>
      <c r="H675" s="1"/>
      <c r="I675" s="109"/>
      <c r="J675" s="1"/>
      <c r="K675" s="10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09"/>
      <c r="D676" s="1"/>
      <c r="E676" s="1"/>
      <c r="F676" s="67"/>
      <c r="G676" s="1"/>
      <c r="H676" s="1"/>
      <c r="I676" s="109"/>
      <c r="J676" s="1"/>
      <c r="K676" s="10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09"/>
      <c r="D677" s="1"/>
      <c r="E677" s="1"/>
      <c r="F677" s="67"/>
      <c r="G677" s="1"/>
      <c r="H677" s="1"/>
      <c r="I677" s="109"/>
      <c r="J677" s="1"/>
      <c r="K677" s="10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09"/>
      <c r="D678" s="1"/>
      <c r="E678" s="1"/>
      <c r="F678" s="67"/>
      <c r="G678" s="1"/>
      <c r="H678" s="1"/>
      <c r="I678" s="109"/>
      <c r="J678" s="1"/>
      <c r="K678" s="10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09"/>
      <c r="D679" s="1"/>
      <c r="E679" s="1"/>
      <c r="F679" s="67"/>
      <c r="G679" s="1"/>
      <c r="H679" s="1"/>
      <c r="I679" s="109"/>
      <c r="J679" s="1"/>
      <c r="K679" s="10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09"/>
      <c r="D680" s="1"/>
      <c r="E680" s="1"/>
      <c r="F680" s="67"/>
      <c r="G680" s="1"/>
      <c r="H680" s="1"/>
      <c r="I680" s="109"/>
      <c r="J680" s="1"/>
      <c r="K680" s="10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09"/>
      <c r="D681" s="1"/>
      <c r="E681" s="1"/>
      <c r="F681" s="67"/>
      <c r="G681" s="1"/>
      <c r="H681" s="1"/>
      <c r="I681" s="109"/>
      <c r="J681" s="1"/>
      <c r="K681" s="10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09"/>
      <c r="D682" s="1"/>
      <c r="E682" s="1"/>
      <c r="F682" s="67"/>
      <c r="G682" s="1"/>
      <c r="H682" s="1"/>
      <c r="I682" s="109"/>
      <c r="J682" s="1"/>
      <c r="K682" s="10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09"/>
      <c r="D683" s="1"/>
      <c r="E683" s="1"/>
      <c r="F683" s="67"/>
      <c r="G683" s="1"/>
      <c r="H683" s="1"/>
      <c r="I683" s="109"/>
      <c r="J683" s="1"/>
      <c r="K683" s="10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09"/>
      <c r="D684" s="1"/>
      <c r="E684" s="1"/>
      <c r="F684" s="67"/>
      <c r="G684" s="1"/>
      <c r="H684" s="1"/>
      <c r="I684" s="109"/>
      <c r="J684" s="1"/>
      <c r="K684" s="10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09"/>
      <c r="D685" s="1"/>
      <c r="E685" s="1"/>
      <c r="F685" s="67"/>
      <c r="G685" s="1"/>
      <c r="H685" s="1"/>
      <c r="I685" s="109"/>
      <c r="J685" s="1"/>
      <c r="K685" s="10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09"/>
      <c r="D686" s="1"/>
      <c r="E686" s="1"/>
      <c r="F686" s="67"/>
      <c r="G686" s="1"/>
      <c r="H686" s="1"/>
      <c r="I686" s="109"/>
      <c r="J686" s="1"/>
      <c r="K686" s="10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09"/>
      <c r="D687" s="1"/>
      <c r="E687" s="1"/>
      <c r="F687" s="67"/>
      <c r="G687" s="1"/>
      <c r="H687" s="1"/>
      <c r="I687" s="109"/>
      <c r="J687" s="1"/>
      <c r="K687" s="10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09"/>
      <c r="D688" s="1"/>
      <c r="E688" s="1"/>
      <c r="F688" s="67"/>
      <c r="G688" s="1"/>
      <c r="H688" s="1"/>
      <c r="I688" s="109"/>
      <c r="J688" s="1"/>
      <c r="K688" s="10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09"/>
      <c r="D689" s="1"/>
      <c r="E689" s="1"/>
      <c r="F689" s="67"/>
      <c r="G689" s="1"/>
      <c r="H689" s="1"/>
      <c r="I689" s="109"/>
      <c r="J689" s="1"/>
      <c r="K689" s="10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09"/>
      <c r="D690" s="1"/>
      <c r="E690" s="1"/>
      <c r="F690" s="67"/>
      <c r="G690" s="1"/>
      <c r="H690" s="1"/>
      <c r="I690" s="109"/>
      <c r="J690" s="1"/>
      <c r="K690" s="10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09"/>
      <c r="D691" s="1"/>
      <c r="E691" s="1"/>
      <c r="F691" s="67"/>
      <c r="G691" s="1"/>
      <c r="H691" s="1"/>
      <c r="I691" s="109"/>
      <c r="J691" s="1"/>
      <c r="K691" s="10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09"/>
      <c r="D692" s="1"/>
      <c r="E692" s="1"/>
      <c r="F692" s="67"/>
      <c r="G692" s="1"/>
      <c r="H692" s="1"/>
      <c r="I692" s="109"/>
      <c r="J692" s="1"/>
      <c r="K692" s="10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09"/>
      <c r="D693" s="1"/>
      <c r="E693" s="1"/>
      <c r="F693" s="67"/>
      <c r="G693" s="1"/>
      <c r="H693" s="1"/>
      <c r="I693" s="109"/>
      <c r="J693" s="1"/>
      <c r="K693" s="10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09"/>
      <c r="D694" s="1"/>
      <c r="E694" s="1"/>
      <c r="F694" s="67"/>
      <c r="G694" s="1"/>
      <c r="H694" s="1"/>
      <c r="I694" s="109"/>
      <c r="J694" s="1"/>
      <c r="K694" s="10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09"/>
      <c r="D695" s="1"/>
      <c r="E695" s="1"/>
      <c r="F695" s="67"/>
      <c r="G695" s="1"/>
      <c r="H695" s="1"/>
      <c r="I695" s="109"/>
      <c r="J695" s="1"/>
      <c r="K695" s="10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09"/>
      <c r="D696" s="1"/>
      <c r="E696" s="1"/>
      <c r="F696" s="67"/>
      <c r="G696" s="1"/>
      <c r="H696" s="1"/>
      <c r="I696" s="109"/>
      <c r="J696" s="1"/>
      <c r="K696" s="10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09"/>
      <c r="D697" s="1"/>
      <c r="E697" s="1"/>
      <c r="F697" s="67"/>
      <c r="G697" s="1"/>
      <c r="H697" s="1"/>
      <c r="I697" s="109"/>
      <c r="J697" s="1"/>
      <c r="K697" s="10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09"/>
      <c r="D698" s="1"/>
      <c r="E698" s="1"/>
      <c r="F698" s="67"/>
      <c r="G698" s="1"/>
      <c r="H698" s="1"/>
      <c r="I698" s="109"/>
      <c r="J698" s="1"/>
      <c r="K698" s="10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09"/>
      <c r="D699" s="1"/>
      <c r="E699" s="1"/>
      <c r="F699" s="67"/>
      <c r="G699" s="1"/>
      <c r="H699" s="1"/>
      <c r="I699" s="109"/>
      <c r="J699" s="1"/>
      <c r="K699" s="10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09"/>
      <c r="D700" s="1"/>
      <c r="E700" s="1"/>
      <c r="F700" s="67"/>
      <c r="G700" s="1"/>
      <c r="H700" s="1"/>
      <c r="I700" s="109"/>
      <c r="J700" s="1"/>
      <c r="K700" s="10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09"/>
      <c r="D701" s="1"/>
      <c r="E701" s="1"/>
      <c r="F701" s="67"/>
      <c r="G701" s="1"/>
      <c r="H701" s="1"/>
      <c r="I701" s="109"/>
      <c r="J701" s="1"/>
      <c r="K701" s="10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09"/>
      <c r="D702" s="1"/>
      <c r="E702" s="1"/>
      <c r="F702" s="67"/>
      <c r="G702" s="1"/>
      <c r="H702" s="1"/>
      <c r="I702" s="109"/>
      <c r="J702" s="1"/>
      <c r="K702" s="10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09"/>
      <c r="D703" s="1"/>
      <c r="E703" s="1"/>
      <c r="F703" s="67"/>
      <c r="G703" s="1"/>
      <c r="H703" s="1"/>
      <c r="I703" s="109"/>
      <c r="J703" s="1"/>
      <c r="K703" s="10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09"/>
      <c r="D704" s="1"/>
      <c r="E704" s="1"/>
      <c r="F704" s="67"/>
      <c r="G704" s="1"/>
      <c r="H704" s="1"/>
      <c r="I704" s="109"/>
      <c r="J704" s="1"/>
      <c r="K704" s="10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09"/>
      <c r="D705" s="1"/>
      <c r="E705" s="1"/>
      <c r="F705" s="67"/>
      <c r="G705" s="1"/>
      <c r="H705" s="1"/>
      <c r="I705" s="109"/>
      <c r="J705" s="1"/>
      <c r="K705" s="10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09"/>
      <c r="D706" s="1"/>
      <c r="E706" s="1"/>
      <c r="F706" s="67"/>
      <c r="G706" s="1"/>
      <c r="H706" s="1"/>
      <c r="I706" s="109"/>
      <c r="J706" s="1"/>
      <c r="K706" s="10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09"/>
      <c r="D707" s="1"/>
      <c r="E707" s="1"/>
      <c r="F707" s="67"/>
      <c r="G707" s="1"/>
      <c r="H707" s="1"/>
      <c r="I707" s="109"/>
      <c r="J707" s="1"/>
      <c r="K707" s="10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09"/>
      <c r="D708" s="1"/>
      <c r="E708" s="1"/>
      <c r="F708" s="67"/>
      <c r="G708" s="1"/>
      <c r="H708" s="1"/>
      <c r="I708" s="109"/>
      <c r="J708" s="1"/>
      <c r="K708" s="10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09"/>
      <c r="D709" s="1"/>
      <c r="E709" s="1"/>
      <c r="F709" s="67"/>
      <c r="G709" s="1"/>
      <c r="H709" s="1"/>
      <c r="I709" s="109"/>
      <c r="J709" s="1"/>
      <c r="K709" s="10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09"/>
      <c r="D710" s="1"/>
      <c r="E710" s="1"/>
      <c r="F710" s="67"/>
      <c r="G710" s="1"/>
      <c r="H710" s="1"/>
      <c r="I710" s="109"/>
      <c r="J710" s="1"/>
      <c r="K710" s="10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09"/>
      <c r="D711" s="1"/>
      <c r="E711" s="1"/>
      <c r="F711" s="67"/>
      <c r="G711" s="1"/>
      <c r="H711" s="1"/>
      <c r="I711" s="109"/>
      <c r="J711" s="1"/>
      <c r="K711" s="10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09"/>
      <c r="D712" s="1"/>
      <c r="E712" s="1"/>
      <c r="F712" s="67"/>
      <c r="G712" s="1"/>
      <c r="H712" s="1"/>
      <c r="I712" s="109"/>
      <c r="J712" s="1"/>
      <c r="K712" s="10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09"/>
      <c r="D713" s="1"/>
      <c r="E713" s="1"/>
      <c r="F713" s="67"/>
      <c r="G713" s="1"/>
      <c r="H713" s="1"/>
      <c r="I713" s="109"/>
      <c r="J713" s="1"/>
      <c r="K713" s="10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09"/>
      <c r="D714" s="1"/>
      <c r="E714" s="1"/>
      <c r="F714" s="67"/>
      <c r="G714" s="1"/>
      <c r="H714" s="1"/>
      <c r="I714" s="109"/>
      <c r="J714" s="1"/>
      <c r="K714" s="10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09"/>
      <c r="D715" s="1"/>
      <c r="E715" s="1"/>
      <c r="F715" s="67"/>
      <c r="G715" s="1"/>
      <c r="H715" s="1"/>
      <c r="I715" s="109"/>
      <c r="J715" s="1"/>
      <c r="K715" s="10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09"/>
      <c r="D716" s="1"/>
      <c r="E716" s="1"/>
      <c r="F716" s="67"/>
      <c r="G716" s="1"/>
      <c r="H716" s="1"/>
      <c r="I716" s="109"/>
      <c r="J716" s="1"/>
      <c r="K716" s="10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09"/>
      <c r="D717" s="1"/>
      <c r="E717" s="1"/>
      <c r="F717" s="67"/>
      <c r="G717" s="1"/>
      <c r="H717" s="1"/>
      <c r="I717" s="109"/>
      <c r="J717" s="1"/>
      <c r="K717" s="10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09"/>
      <c r="D718" s="1"/>
      <c r="E718" s="1"/>
      <c r="F718" s="67"/>
      <c r="G718" s="1"/>
      <c r="H718" s="1"/>
      <c r="I718" s="109"/>
      <c r="J718" s="1"/>
      <c r="K718" s="10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09"/>
      <c r="D719" s="1"/>
      <c r="E719" s="1"/>
      <c r="F719" s="67"/>
      <c r="G719" s="1"/>
      <c r="H719" s="1"/>
      <c r="I719" s="109"/>
      <c r="J719" s="1"/>
      <c r="K719" s="10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09"/>
      <c r="D720" s="1"/>
      <c r="E720" s="1"/>
      <c r="F720" s="67"/>
      <c r="G720" s="1"/>
      <c r="H720" s="1"/>
      <c r="I720" s="109"/>
      <c r="J720" s="1"/>
      <c r="K720" s="10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09"/>
      <c r="D721" s="1"/>
      <c r="E721" s="1"/>
      <c r="F721" s="67"/>
      <c r="G721" s="1"/>
      <c r="H721" s="1"/>
      <c r="I721" s="109"/>
      <c r="J721" s="1"/>
      <c r="K721" s="10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09"/>
      <c r="D722" s="1"/>
      <c r="E722" s="1"/>
      <c r="F722" s="67"/>
      <c r="G722" s="1"/>
      <c r="H722" s="1"/>
      <c r="I722" s="109"/>
      <c r="J722" s="1"/>
      <c r="K722" s="10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09"/>
      <c r="D723" s="1"/>
      <c r="E723" s="1"/>
      <c r="F723" s="67"/>
      <c r="G723" s="1"/>
      <c r="H723" s="1"/>
      <c r="I723" s="109"/>
      <c r="J723" s="1"/>
      <c r="K723" s="10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09"/>
      <c r="D724" s="1"/>
      <c r="E724" s="1"/>
      <c r="F724" s="67"/>
      <c r="G724" s="1"/>
      <c r="H724" s="1"/>
      <c r="I724" s="109"/>
      <c r="J724" s="1"/>
      <c r="K724" s="10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09"/>
      <c r="D725" s="1"/>
      <c r="E725" s="1"/>
      <c r="F725" s="67"/>
      <c r="G725" s="1"/>
      <c r="H725" s="1"/>
      <c r="I725" s="109"/>
      <c r="J725" s="1"/>
      <c r="K725" s="10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09"/>
      <c r="D726" s="1"/>
      <c r="E726" s="1"/>
      <c r="F726" s="67"/>
      <c r="G726" s="1"/>
      <c r="H726" s="1"/>
      <c r="I726" s="109"/>
      <c r="J726" s="1"/>
      <c r="K726" s="10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09"/>
      <c r="D727" s="1"/>
      <c r="E727" s="1"/>
      <c r="F727" s="67"/>
      <c r="G727" s="1"/>
      <c r="H727" s="1"/>
      <c r="I727" s="109"/>
      <c r="J727" s="1"/>
      <c r="K727" s="10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09"/>
      <c r="D728" s="1"/>
      <c r="E728" s="1"/>
      <c r="F728" s="67"/>
      <c r="G728" s="1"/>
      <c r="H728" s="1"/>
      <c r="I728" s="109"/>
      <c r="J728" s="1"/>
      <c r="K728" s="10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09"/>
      <c r="D729" s="1"/>
      <c r="E729" s="1"/>
      <c r="F729" s="67"/>
      <c r="G729" s="1"/>
      <c r="H729" s="1"/>
      <c r="I729" s="109"/>
      <c r="J729" s="1"/>
      <c r="K729" s="10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09"/>
      <c r="D730" s="1"/>
      <c r="E730" s="1"/>
      <c r="F730" s="67"/>
      <c r="G730" s="1"/>
      <c r="H730" s="1"/>
      <c r="I730" s="109"/>
      <c r="J730" s="1"/>
      <c r="K730" s="10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09"/>
      <c r="D731" s="1"/>
      <c r="E731" s="1"/>
      <c r="F731" s="67"/>
      <c r="G731" s="1"/>
      <c r="H731" s="1"/>
      <c r="I731" s="109"/>
      <c r="J731" s="1"/>
      <c r="K731" s="10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09"/>
      <c r="D732" s="1"/>
      <c r="E732" s="1"/>
      <c r="F732" s="67"/>
      <c r="G732" s="1"/>
      <c r="H732" s="1"/>
      <c r="I732" s="109"/>
      <c r="J732" s="1"/>
      <c r="K732" s="10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09"/>
      <c r="D733" s="1"/>
      <c r="E733" s="1"/>
      <c r="F733" s="67"/>
      <c r="G733" s="1"/>
      <c r="H733" s="1"/>
      <c r="I733" s="109"/>
      <c r="J733" s="1"/>
      <c r="K733" s="10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09"/>
      <c r="D734" s="1"/>
      <c r="E734" s="1"/>
      <c r="F734" s="67"/>
      <c r="G734" s="1"/>
      <c r="H734" s="1"/>
      <c r="I734" s="109"/>
      <c r="J734" s="1"/>
      <c r="K734" s="10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09"/>
      <c r="D735" s="1"/>
      <c r="E735" s="1"/>
      <c r="F735" s="67"/>
      <c r="G735" s="1"/>
      <c r="H735" s="1"/>
      <c r="I735" s="109"/>
      <c r="J735" s="1"/>
      <c r="K735" s="10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09"/>
      <c r="D736" s="1"/>
      <c r="E736" s="1"/>
      <c r="F736" s="67"/>
      <c r="G736" s="1"/>
      <c r="H736" s="1"/>
      <c r="I736" s="109"/>
      <c r="J736" s="1"/>
      <c r="K736" s="10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09"/>
      <c r="D737" s="1"/>
      <c r="E737" s="1"/>
      <c r="F737" s="67"/>
      <c r="G737" s="1"/>
      <c r="H737" s="1"/>
      <c r="I737" s="109"/>
      <c r="J737" s="1"/>
      <c r="K737" s="10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09"/>
      <c r="D738" s="1"/>
      <c r="E738" s="1"/>
      <c r="F738" s="67"/>
      <c r="G738" s="1"/>
      <c r="H738" s="1"/>
      <c r="I738" s="109"/>
      <c r="J738" s="1"/>
      <c r="K738" s="10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09"/>
      <c r="D739" s="1"/>
      <c r="E739" s="1"/>
      <c r="F739" s="67"/>
      <c r="G739" s="1"/>
      <c r="H739" s="1"/>
      <c r="I739" s="109"/>
      <c r="J739" s="1"/>
      <c r="K739" s="10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09"/>
      <c r="D740" s="1"/>
      <c r="E740" s="1"/>
      <c r="F740" s="67"/>
      <c r="G740" s="1"/>
      <c r="H740" s="1"/>
      <c r="I740" s="109"/>
      <c r="J740" s="1"/>
      <c r="K740" s="10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09"/>
      <c r="D741" s="1"/>
      <c r="E741" s="1"/>
      <c r="F741" s="67"/>
      <c r="G741" s="1"/>
      <c r="H741" s="1"/>
      <c r="I741" s="109"/>
      <c r="J741" s="1"/>
      <c r="K741" s="10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09"/>
      <c r="D742" s="1"/>
      <c r="E742" s="1"/>
      <c r="F742" s="67"/>
      <c r="G742" s="1"/>
      <c r="H742" s="1"/>
      <c r="I742" s="109"/>
      <c r="J742" s="1"/>
      <c r="K742" s="10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09"/>
      <c r="D743" s="1"/>
      <c r="E743" s="1"/>
      <c r="F743" s="67"/>
      <c r="G743" s="1"/>
      <c r="H743" s="1"/>
      <c r="I743" s="109"/>
      <c r="J743" s="1"/>
      <c r="K743" s="10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09"/>
      <c r="D744" s="1"/>
      <c r="E744" s="1"/>
      <c r="F744" s="67"/>
      <c r="G744" s="1"/>
      <c r="H744" s="1"/>
      <c r="I744" s="109"/>
      <c r="J744" s="1"/>
      <c r="K744" s="10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09"/>
      <c r="D745" s="1"/>
      <c r="E745" s="1"/>
      <c r="F745" s="67"/>
      <c r="G745" s="1"/>
      <c r="H745" s="1"/>
      <c r="I745" s="109"/>
      <c r="J745" s="1"/>
      <c r="K745" s="10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09"/>
      <c r="D746" s="1"/>
      <c r="E746" s="1"/>
      <c r="F746" s="67"/>
      <c r="G746" s="1"/>
      <c r="H746" s="1"/>
      <c r="I746" s="109"/>
      <c r="J746" s="1"/>
      <c r="K746" s="10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09"/>
      <c r="D747" s="1"/>
      <c r="E747" s="1"/>
      <c r="F747" s="67"/>
      <c r="G747" s="1"/>
      <c r="H747" s="1"/>
      <c r="I747" s="109"/>
      <c r="J747" s="1"/>
      <c r="K747" s="10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09"/>
      <c r="D748" s="1"/>
      <c r="E748" s="1"/>
      <c r="F748" s="67"/>
      <c r="G748" s="1"/>
      <c r="H748" s="1"/>
      <c r="I748" s="109"/>
      <c r="J748" s="1"/>
      <c r="K748" s="10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09"/>
      <c r="D749" s="1"/>
      <c r="E749" s="1"/>
      <c r="F749" s="67"/>
      <c r="G749" s="1"/>
      <c r="H749" s="1"/>
      <c r="I749" s="109"/>
      <c r="J749" s="1"/>
      <c r="K749" s="10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09"/>
      <c r="D750" s="1"/>
      <c r="E750" s="1"/>
      <c r="F750" s="67"/>
      <c r="G750" s="1"/>
      <c r="H750" s="1"/>
      <c r="I750" s="109"/>
      <c r="J750" s="1"/>
      <c r="K750" s="10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09"/>
      <c r="D751" s="1"/>
      <c r="E751" s="1"/>
      <c r="F751" s="67"/>
      <c r="G751" s="1"/>
      <c r="H751" s="1"/>
      <c r="I751" s="109"/>
      <c r="J751" s="1"/>
      <c r="K751" s="10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09"/>
      <c r="D752" s="1"/>
      <c r="E752" s="1"/>
      <c r="F752" s="67"/>
      <c r="G752" s="1"/>
      <c r="H752" s="1"/>
      <c r="I752" s="109"/>
      <c r="J752" s="1"/>
      <c r="K752" s="10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09"/>
      <c r="D753" s="1"/>
      <c r="E753" s="1"/>
      <c r="F753" s="67"/>
      <c r="G753" s="1"/>
      <c r="H753" s="1"/>
      <c r="I753" s="109"/>
      <c r="J753" s="1"/>
      <c r="K753" s="10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09"/>
      <c r="D754" s="1"/>
      <c r="E754" s="1"/>
      <c r="F754" s="67"/>
      <c r="G754" s="1"/>
      <c r="H754" s="1"/>
      <c r="I754" s="109"/>
      <c r="J754" s="1"/>
      <c r="K754" s="10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09"/>
      <c r="D755" s="1"/>
      <c r="E755" s="1"/>
      <c r="F755" s="67"/>
      <c r="G755" s="1"/>
      <c r="H755" s="1"/>
      <c r="I755" s="109"/>
      <c r="J755" s="1"/>
      <c r="K755" s="10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09"/>
      <c r="D756" s="1"/>
      <c r="E756" s="1"/>
      <c r="F756" s="67"/>
      <c r="G756" s="1"/>
      <c r="H756" s="1"/>
      <c r="I756" s="109"/>
      <c r="J756" s="1"/>
      <c r="K756" s="10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09"/>
      <c r="D757" s="1"/>
      <c r="E757" s="1"/>
      <c r="F757" s="67"/>
      <c r="G757" s="1"/>
      <c r="H757" s="1"/>
      <c r="I757" s="109"/>
      <c r="J757" s="1"/>
      <c r="K757" s="10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09"/>
      <c r="D758" s="1"/>
      <c r="E758" s="1"/>
      <c r="F758" s="67"/>
      <c r="G758" s="1"/>
      <c r="H758" s="1"/>
      <c r="I758" s="109"/>
      <c r="J758" s="1"/>
      <c r="K758" s="10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09"/>
      <c r="D759" s="1"/>
      <c r="E759" s="1"/>
      <c r="F759" s="67"/>
      <c r="G759" s="1"/>
      <c r="H759" s="1"/>
      <c r="I759" s="109"/>
      <c r="J759" s="1"/>
      <c r="K759" s="10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09"/>
      <c r="D760" s="1"/>
      <c r="E760" s="1"/>
      <c r="F760" s="67"/>
      <c r="G760" s="1"/>
      <c r="H760" s="1"/>
      <c r="I760" s="109"/>
      <c r="J760" s="1"/>
      <c r="K760" s="10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09"/>
      <c r="D761" s="1"/>
      <c r="E761" s="1"/>
      <c r="F761" s="67"/>
      <c r="G761" s="1"/>
      <c r="H761" s="1"/>
      <c r="I761" s="109"/>
      <c r="J761" s="1"/>
      <c r="K761" s="10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09"/>
      <c r="D762" s="1"/>
      <c r="E762" s="1"/>
      <c r="F762" s="67"/>
      <c r="G762" s="1"/>
      <c r="H762" s="1"/>
      <c r="I762" s="109"/>
      <c r="J762" s="1"/>
      <c r="K762" s="10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09"/>
      <c r="D763" s="1"/>
      <c r="E763" s="1"/>
      <c r="F763" s="67"/>
      <c r="G763" s="1"/>
      <c r="H763" s="1"/>
      <c r="I763" s="109"/>
      <c r="J763" s="1"/>
      <c r="K763" s="10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09"/>
      <c r="D764" s="1"/>
      <c r="E764" s="1"/>
      <c r="F764" s="67"/>
      <c r="G764" s="1"/>
      <c r="H764" s="1"/>
      <c r="I764" s="109"/>
      <c r="J764" s="1"/>
      <c r="K764" s="10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09"/>
      <c r="D765" s="1"/>
      <c r="E765" s="1"/>
      <c r="F765" s="67"/>
      <c r="G765" s="1"/>
      <c r="H765" s="1"/>
      <c r="I765" s="109"/>
      <c r="J765" s="1"/>
      <c r="K765" s="10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09"/>
      <c r="D766" s="1"/>
      <c r="E766" s="1"/>
      <c r="F766" s="67"/>
      <c r="G766" s="1"/>
      <c r="H766" s="1"/>
      <c r="I766" s="109"/>
      <c r="J766" s="1"/>
      <c r="K766" s="10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09"/>
      <c r="D767" s="1"/>
      <c r="E767" s="1"/>
      <c r="F767" s="67"/>
      <c r="G767" s="1"/>
      <c r="H767" s="1"/>
      <c r="I767" s="109"/>
      <c r="J767" s="1"/>
      <c r="K767" s="10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09"/>
      <c r="D768" s="1"/>
      <c r="E768" s="1"/>
      <c r="F768" s="67"/>
      <c r="G768" s="1"/>
      <c r="H768" s="1"/>
      <c r="I768" s="109"/>
      <c r="J768" s="1"/>
      <c r="K768" s="10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09"/>
      <c r="D769" s="1"/>
      <c r="E769" s="1"/>
      <c r="F769" s="67"/>
      <c r="G769" s="1"/>
      <c r="H769" s="1"/>
      <c r="I769" s="109"/>
      <c r="J769" s="1"/>
      <c r="K769" s="10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09"/>
      <c r="D770" s="1"/>
      <c r="E770" s="1"/>
      <c r="F770" s="67"/>
      <c r="G770" s="1"/>
      <c r="H770" s="1"/>
      <c r="I770" s="109"/>
      <c r="J770" s="1"/>
      <c r="K770" s="10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09"/>
      <c r="D771" s="1"/>
      <c r="E771" s="1"/>
      <c r="F771" s="67"/>
      <c r="G771" s="1"/>
      <c r="H771" s="1"/>
      <c r="I771" s="109"/>
      <c r="J771" s="1"/>
      <c r="K771" s="10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09"/>
      <c r="D772" s="1"/>
      <c r="E772" s="1"/>
      <c r="F772" s="67"/>
      <c r="G772" s="1"/>
      <c r="H772" s="1"/>
      <c r="I772" s="109"/>
      <c r="J772" s="1"/>
      <c r="K772" s="10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09"/>
      <c r="D773" s="1"/>
      <c r="E773" s="1"/>
      <c r="F773" s="67"/>
      <c r="G773" s="1"/>
      <c r="H773" s="1"/>
      <c r="I773" s="109"/>
      <c r="J773" s="1"/>
      <c r="K773" s="10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09"/>
      <c r="D774" s="1"/>
      <c r="E774" s="1"/>
      <c r="F774" s="67"/>
      <c r="G774" s="1"/>
      <c r="H774" s="1"/>
      <c r="I774" s="109"/>
      <c r="J774" s="1"/>
      <c r="K774" s="10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09"/>
      <c r="D775" s="1"/>
      <c r="E775" s="1"/>
      <c r="F775" s="67"/>
      <c r="G775" s="1"/>
      <c r="H775" s="1"/>
      <c r="I775" s="109"/>
      <c r="J775" s="1"/>
      <c r="K775" s="10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09"/>
      <c r="D776" s="1"/>
      <c r="E776" s="1"/>
      <c r="F776" s="67"/>
      <c r="G776" s="1"/>
      <c r="H776" s="1"/>
      <c r="I776" s="109"/>
      <c r="J776" s="1"/>
      <c r="K776" s="10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09"/>
      <c r="D777" s="1"/>
      <c r="E777" s="1"/>
      <c r="F777" s="67"/>
      <c r="G777" s="1"/>
      <c r="H777" s="1"/>
      <c r="I777" s="109"/>
      <c r="J777" s="1"/>
      <c r="K777" s="10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09"/>
      <c r="D778" s="1"/>
      <c r="E778" s="1"/>
      <c r="F778" s="67"/>
      <c r="G778" s="1"/>
      <c r="H778" s="1"/>
      <c r="I778" s="109"/>
      <c r="J778" s="1"/>
      <c r="K778" s="10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09"/>
      <c r="D779" s="1"/>
      <c r="E779" s="1"/>
      <c r="F779" s="67"/>
      <c r="G779" s="1"/>
      <c r="H779" s="1"/>
      <c r="I779" s="109"/>
      <c r="J779" s="1"/>
      <c r="K779" s="10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09"/>
      <c r="D780" s="1"/>
      <c r="E780" s="1"/>
      <c r="F780" s="67"/>
      <c r="G780" s="1"/>
      <c r="H780" s="1"/>
      <c r="I780" s="109"/>
      <c r="J780" s="1"/>
      <c r="K780" s="10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09"/>
      <c r="D781" s="1"/>
      <c r="E781" s="1"/>
      <c r="F781" s="67"/>
      <c r="G781" s="1"/>
      <c r="H781" s="1"/>
      <c r="I781" s="109"/>
      <c r="J781" s="1"/>
      <c r="K781" s="10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09"/>
      <c r="D782" s="1"/>
      <c r="E782" s="1"/>
      <c r="F782" s="67"/>
      <c r="G782" s="1"/>
      <c r="H782" s="1"/>
      <c r="I782" s="109"/>
      <c r="J782" s="1"/>
      <c r="K782" s="10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09"/>
      <c r="D783" s="1"/>
      <c r="E783" s="1"/>
      <c r="F783" s="67"/>
      <c r="G783" s="1"/>
      <c r="H783" s="1"/>
      <c r="I783" s="109"/>
      <c r="J783" s="1"/>
      <c r="K783" s="10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09"/>
      <c r="D784" s="1"/>
      <c r="E784" s="1"/>
      <c r="F784" s="67"/>
      <c r="G784" s="1"/>
      <c r="H784" s="1"/>
      <c r="I784" s="109"/>
      <c r="J784" s="1"/>
      <c r="K784" s="10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09"/>
      <c r="D785" s="1"/>
      <c r="E785" s="1"/>
      <c r="F785" s="67"/>
      <c r="G785" s="1"/>
      <c r="H785" s="1"/>
      <c r="I785" s="109"/>
      <c r="J785" s="1"/>
      <c r="K785" s="10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09"/>
      <c r="D786" s="1"/>
      <c r="E786" s="1"/>
      <c r="F786" s="67"/>
      <c r="G786" s="1"/>
      <c r="H786" s="1"/>
      <c r="I786" s="109"/>
      <c r="J786" s="1"/>
      <c r="K786" s="10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09"/>
      <c r="D787" s="1"/>
      <c r="E787" s="1"/>
      <c r="F787" s="67"/>
      <c r="G787" s="1"/>
      <c r="H787" s="1"/>
      <c r="I787" s="109"/>
      <c r="J787" s="1"/>
      <c r="K787" s="10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09"/>
      <c r="D788" s="1"/>
      <c r="E788" s="1"/>
      <c r="F788" s="67"/>
      <c r="G788" s="1"/>
      <c r="H788" s="1"/>
      <c r="I788" s="109"/>
      <c r="J788" s="1"/>
      <c r="K788" s="10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09"/>
      <c r="D789" s="1"/>
      <c r="E789" s="1"/>
      <c r="F789" s="67"/>
      <c r="G789" s="1"/>
      <c r="H789" s="1"/>
      <c r="I789" s="109"/>
      <c r="J789" s="1"/>
      <c r="K789" s="10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09"/>
      <c r="D790" s="1"/>
      <c r="E790" s="1"/>
      <c r="F790" s="67"/>
      <c r="G790" s="1"/>
      <c r="H790" s="1"/>
      <c r="I790" s="109"/>
      <c r="J790" s="1"/>
      <c r="K790" s="10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09"/>
      <c r="D791" s="1"/>
      <c r="E791" s="1"/>
      <c r="F791" s="67"/>
      <c r="G791" s="1"/>
      <c r="H791" s="1"/>
      <c r="I791" s="109"/>
      <c r="J791" s="1"/>
      <c r="K791" s="10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09"/>
      <c r="D792" s="1"/>
      <c r="E792" s="1"/>
      <c r="F792" s="67"/>
      <c r="G792" s="1"/>
      <c r="H792" s="1"/>
      <c r="I792" s="109"/>
      <c r="J792" s="1"/>
      <c r="K792" s="10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09"/>
      <c r="D793" s="1"/>
      <c r="E793" s="1"/>
      <c r="F793" s="67"/>
      <c r="G793" s="1"/>
      <c r="H793" s="1"/>
      <c r="I793" s="109"/>
      <c r="J793" s="1"/>
      <c r="K793" s="10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09"/>
      <c r="D794" s="1"/>
      <c r="E794" s="1"/>
      <c r="F794" s="67"/>
      <c r="G794" s="1"/>
      <c r="H794" s="1"/>
      <c r="I794" s="109"/>
      <c r="J794" s="1"/>
      <c r="K794" s="10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09"/>
      <c r="D795" s="1"/>
      <c r="E795" s="1"/>
      <c r="F795" s="67"/>
      <c r="G795" s="1"/>
      <c r="H795" s="1"/>
      <c r="I795" s="109"/>
      <c r="J795" s="1"/>
      <c r="K795" s="10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09"/>
      <c r="D796" s="1"/>
      <c r="E796" s="1"/>
      <c r="F796" s="67"/>
      <c r="G796" s="1"/>
      <c r="H796" s="1"/>
      <c r="I796" s="109"/>
      <c r="J796" s="1"/>
      <c r="K796" s="10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09"/>
      <c r="D797" s="1"/>
      <c r="E797" s="1"/>
      <c r="F797" s="67"/>
      <c r="G797" s="1"/>
      <c r="H797" s="1"/>
      <c r="I797" s="109"/>
      <c r="J797" s="1"/>
      <c r="K797" s="10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09"/>
      <c r="D798" s="1"/>
      <c r="E798" s="1"/>
      <c r="F798" s="67"/>
      <c r="G798" s="1"/>
      <c r="H798" s="1"/>
      <c r="I798" s="109"/>
      <c r="J798" s="1"/>
      <c r="K798" s="10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09"/>
      <c r="D799" s="1"/>
      <c r="E799" s="1"/>
      <c r="F799" s="67"/>
      <c r="G799" s="1"/>
      <c r="H799" s="1"/>
      <c r="I799" s="109"/>
      <c r="J799" s="1"/>
      <c r="K799" s="10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09"/>
      <c r="D800" s="1"/>
      <c r="E800" s="1"/>
      <c r="F800" s="67"/>
      <c r="G800" s="1"/>
      <c r="H800" s="1"/>
      <c r="I800" s="109"/>
      <c r="J800" s="1"/>
      <c r="K800" s="10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09"/>
      <c r="D801" s="1"/>
      <c r="E801" s="1"/>
      <c r="F801" s="67"/>
      <c r="G801" s="1"/>
      <c r="H801" s="1"/>
      <c r="I801" s="109"/>
      <c r="J801" s="1"/>
      <c r="K801" s="10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09"/>
      <c r="D802" s="1"/>
      <c r="E802" s="1"/>
      <c r="F802" s="67"/>
      <c r="G802" s="1"/>
      <c r="H802" s="1"/>
      <c r="I802" s="109"/>
      <c r="J802" s="1"/>
      <c r="K802" s="10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09"/>
      <c r="D803" s="1"/>
      <c r="E803" s="1"/>
      <c r="F803" s="67"/>
      <c r="G803" s="1"/>
      <c r="H803" s="1"/>
      <c r="I803" s="109"/>
      <c r="J803" s="1"/>
      <c r="K803" s="10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09"/>
      <c r="D804" s="1"/>
      <c r="E804" s="1"/>
      <c r="F804" s="67"/>
      <c r="G804" s="1"/>
      <c r="H804" s="1"/>
      <c r="I804" s="109"/>
      <c r="J804" s="1"/>
      <c r="K804" s="10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09"/>
      <c r="D805" s="1"/>
      <c r="E805" s="1"/>
      <c r="F805" s="67"/>
      <c r="G805" s="1"/>
      <c r="H805" s="1"/>
      <c r="I805" s="109"/>
      <c r="J805" s="1"/>
      <c r="K805" s="10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09"/>
      <c r="D806" s="1"/>
      <c r="E806" s="1"/>
      <c r="F806" s="67"/>
      <c r="G806" s="1"/>
      <c r="H806" s="1"/>
      <c r="I806" s="109"/>
      <c r="J806" s="1"/>
      <c r="K806" s="10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09"/>
      <c r="D807" s="1"/>
      <c r="E807" s="1"/>
      <c r="F807" s="67"/>
      <c r="G807" s="1"/>
      <c r="H807" s="1"/>
      <c r="I807" s="109"/>
      <c r="J807" s="1"/>
      <c r="K807" s="10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09"/>
      <c r="D808" s="1"/>
      <c r="E808" s="1"/>
      <c r="F808" s="67"/>
      <c r="G808" s="1"/>
      <c r="H808" s="1"/>
      <c r="I808" s="109"/>
      <c r="J808" s="1"/>
      <c r="K808" s="10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09"/>
      <c r="D809" s="1"/>
      <c r="E809" s="1"/>
      <c r="F809" s="67"/>
      <c r="G809" s="1"/>
      <c r="H809" s="1"/>
      <c r="I809" s="109"/>
      <c r="J809" s="1"/>
      <c r="K809" s="10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09"/>
      <c r="D810" s="1"/>
      <c r="E810" s="1"/>
      <c r="F810" s="67"/>
      <c r="G810" s="1"/>
      <c r="H810" s="1"/>
      <c r="I810" s="109"/>
      <c r="J810" s="1"/>
      <c r="K810" s="10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09"/>
      <c r="D811" s="1"/>
      <c r="E811" s="1"/>
      <c r="F811" s="67"/>
      <c r="G811" s="1"/>
      <c r="H811" s="1"/>
      <c r="I811" s="109"/>
      <c r="J811" s="1"/>
      <c r="K811" s="10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09"/>
      <c r="D812" s="1"/>
      <c r="E812" s="1"/>
      <c r="F812" s="67"/>
      <c r="G812" s="1"/>
      <c r="H812" s="1"/>
      <c r="I812" s="109"/>
      <c r="J812" s="1"/>
      <c r="K812" s="10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09"/>
      <c r="D813" s="1"/>
      <c r="E813" s="1"/>
      <c r="F813" s="67"/>
      <c r="G813" s="1"/>
      <c r="H813" s="1"/>
      <c r="I813" s="109"/>
      <c r="J813" s="1"/>
      <c r="K813" s="10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09"/>
      <c r="D814" s="1"/>
      <c r="E814" s="1"/>
      <c r="F814" s="67"/>
      <c r="G814" s="1"/>
      <c r="H814" s="1"/>
      <c r="I814" s="109"/>
      <c r="J814" s="1"/>
      <c r="K814" s="10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09"/>
      <c r="D815" s="1"/>
      <c r="E815" s="1"/>
      <c r="F815" s="67"/>
      <c r="G815" s="1"/>
      <c r="H815" s="1"/>
      <c r="I815" s="109"/>
      <c r="J815" s="1"/>
      <c r="K815" s="10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09"/>
      <c r="D816" s="1"/>
      <c r="E816" s="1"/>
      <c r="F816" s="67"/>
      <c r="G816" s="1"/>
      <c r="H816" s="1"/>
      <c r="I816" s="109"/>
      <c r="J816" s="1"/>
      <c r="K816" s="10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09"/>
      <c r="D817" s="1"/>
      <c r="E817" s="1"/>
      <c r="F817" s="67"/>
      <c r="G817" s="1"/>
      <c r="H817" s="1"/>
      <c r="I817" s="109"/>
      <c r="J817" s="1"/>
      <c r="K817" s="10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09"/>
      <c r="D818" s="1"/>
      <c r="E818" s="1"/>
      <c r="F818" s="67"/>
      <c r="G818" s="1"/>
      <c r="H818" s="1"/>
      <c r="I818" s="109"/>
      <c r="J818" s="1"/>
      <c r="K818" s="10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09"/>
      <c r="D819" s="1"/>
      <c r="E819" s="1"/>
      <c r="F819" s="67"/>
      <c r="G819" s="1"/>
      <c r="H819" s="1"/>
      <c r="I819" s="109"/>
      <c r="J819" s="1"/>
      <c r="K819" s="10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09"/>
      <c r="D820" s="1"/>
      <c r="E820" s="1"/>
      <c r="F820" s="67"/>
      <c r="G820" s="1"/>
      <c r="H820" s="1"/>
      <c r="I820" s="109"/>
      <c r="J820" s="1"/>
      <c r="K820" s="10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09"/>
      <c r="D821" s="1"/>
      <c r="E821" s="1"/>
      <c r="F821" s="67"/>
      <c r="G821" s="1"/>
      <c r="H821" s="1"/>
      <c r="I821" s="109"/>
      <c r="J821" s="1"/>
      <c r="K821" s="10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09"/>
      <c r="D822" s="1"/>
      <c r="E822" s="1"/>
      <c r="F822" s="67"/>
      <c r="G822" s="1"/>
      <c r="H822" s="1"/>
      <c r="I822" s="109"/>
      <c r="J822" s="1"/>
      <c r="K822" s="10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09"/>
      <c r="D823" s="1"/>
      <c r="E823" s="1"/>
      <c r="F823" s="67"/>
      <c r="G823" s="1"/>
      <c r="H823" s="1"/>
      <c r="I823" s="109"/>
      <c r="J823" s="1"/>
      <c r="K823" s="10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09"/>
      <c r="D824" s="1"/>
      <c r="E824" s="1"/>
      <c r="F824" s="67"/>
      <c r="G824" s="1"/>
      <c r="H824" s="1"/>
      <c r="I824" s="109"/>
      <c r="J824" s="1"/>
      <c r="K824" s="10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09"/>
      <c r="D825" s="1"/>
      <c r="E825" s="1"/>
      <c r="F825" s="67"/>
      <c r="G825" s="1"/>
      <c r="H825" s="1"/>
      <c r="I825" s="109"/>
      <c r="J825" s="1"/>
      <c r="K825" s="10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09"/>
      <c r="D826" s="1"/>
      <c r="E826" s="1"/>
      <c r="F826" s="67"/>
      <c r="G826" s="1"/>
      <c r="H826" s="1"/>
      <c r="I826" s="109"/>
      <c r="J826" s="1"/>
      <c r="K826" s="10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09"/>
      <c r="D827" s="1"/>
      <c r="E827" s="1"/>
      <c r="F827" s="67"/>
      <c r="G827" s="1"/>
      <c r="H827" s="1"/>
      <c r="I827" s="109"/>
      <c r="J827" s="1"/>
      <c r="K827" s="10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09"/>
      <c r="D828" s="1"/>
      <c r="E828" s="1"/>
      <c r="F828" s="67"/>
      <c r="G828" s="1"/>
      <c r="H828" s="1"/>
      <c r="I828" s="109"/>
      <c r="J828" s="1"/>
      <c r="K828" s="10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09"/>
      <c r="D829" s="1"/>
      <c r="E829" s="1"/>
      <c r="F829" s="67"/>
      <c r="G829" s="1"/>
      <c r="H829" s="1"/>
      <c r="I829" s="109"/>
      <c r="J829" s="1"/>
      <c r="K829" s="10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09"/>
      <c r="D830" s="1"/>
      <c r="E830" s="1"/>
      <c r="F830" s="67"/>
      <c r="G830" s="1"/>
      <c r="H830" s="1"/>
      <c r="I830" s="109"/>
      <c r="J830" s="1"/>
      <c r="K830" s="10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09"/>
      <c r="D831" s="1"/>
      <c r="E831" s="1"/>
      <c r="F831" s="67"/>
      <c r="G831" s="1"/>
      <c r="H831" s="1"/>
      <c r="I831" s="109"/>
      <c r="J831" s="1"/>
      <c r="K831" s="10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09"/>
      <c r="D832" s="1"/>
      <c r="E832" s="1"/>
      <c r="F832" s="67"/>
      <c r="G832" s="1"/>
      <c r="H832" s="1"/>
      <c r="I832" s="109"/>
      <c r="J832" s="1"/>
      <c r="K832" s="10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09"/>
      <c r="D833" s="1"/>
      <c r="E833" s="1"/>
      <c r="F833" s="67"/>
      <c r="G833" s="1"/>
      <c r="H833" s="1"/>
      <c r="I833" s="109"/>
      <c r="J833" s="1"/>
      <c r="K833" s="10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09"/>
      <c r="D834" s="1"/>
      <c r="E834" s="1"/>
      <c r="F834" s="67"/>
      <c r="G834" s="1"/>
      <c r="H834" s="1"/>
      <c r="I834" s="109"/>
      <c r="J834" s="1"/>
      <c r="K834" s="10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09"/>
      <c r="D835" s="1"/>
      <c r="E835" s="1"/>
      <c r="F835" s="67"/>
      <c r="G835" s="1"/>
      <c r="H835" s="1"/>
      <c r="I835" s="109"/>
      <c r="J835" s="1"/>
      <c r="K835" s="10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09"/>
      <c r="D836" s="1"/>
      <c r="E836" s="1"/>
      <c r="F836" s="67"/>
      <c r="G836" s="1"/>
      <c r="H836" s="1"/>
      <c r="I836" s="109"/>
      <c r="J836" s="1"/>
      <c r="K836" s="10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09"/>
      <c r="D837" s="1"/>
      <c r="E837" s="1"/>
      <c r="F837" s="67"/>
      <c r="G837" s="1"/>
      <c r="H837" s="1"/>
      <c r="I837" s="109"/>
      <c r="J837" s="1"/>
      <c r="K837" s="10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09"/>
      <c r="D838" s="1"/>
      <c r="E838" s="1"/>
      <c r="F838" s="67"/>
      <c r="G838" s="1"/>
      <c r="H838" s="1"/>
      <c r="I838" s="109"/>
      <c r="J838" s="1"/>
      <c r="K838" s="10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09"/>
      <c r="D839" s="1"/>
      <c r="E839" s="1"/>
      <c r="F839" s="67"/>
      <c r="G839" s="1"/>
      <c r="H839" s="1"/>
      <c r="I839" s="109"/>
      <c r="J839" s="1"/>
      <c r="K839" s="10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09"/>
      <c r="D840" s="1"/>
      <c r="E840" s="1"/>
      <c r="F840" s="67"/>
      <c r="G840" s="1"/>
      <c r="H840" s="1"/>
      <c r="I840" s="109"/>
      <c r="J840" s="1"/>
      <c r="K840" s="10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09"/>
      <c r="D841" s="1"/>
      <c r="E841" s="1"/>
      <c r="F841" s="67"/>
      <c r="G841" s="1"/>
      <c r="H841" s="1"/>
      <c r="I841" s="109"/>
      <c r="J841" s="1"/>
      <c r="K841" s="10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09"/>
      <c r="D842" s="1"/>
      <c r="E842" s="1"/>
      <c r="F842" s="67"/>
      <c r="G842" s="1"/>
      <c r="H842" s="1"/>
      <c r="I842" s="109"/>
      <c r="J842" s="1"/>
      <c r="K842" s="10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09"/>
      <c r="D843" s="1"/>
      <c r="E843" s="1"/>
      <c r="F843" s="67"/>
      <c r="G843" s="1"/>
      <c r="H843" s="1"/>
      <c r="I843" s="109"/>
      <c r="J843" s="1"/>
      <c r="K843" s="10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09"/>
      <c r="D844" s="1"/>
      <c r="E844" s="1"/>
      <c r="F844" s="67"/>
      <c r="G844" s="1"/>
      <c r="H844" s="1"/>
      <c r="I844" s="109"/>
      <c r="J844" s="1"/>
      <c r="K844" s="10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09"/>
      <c r="D845" s="1"/>
      <c r="E845" s="1"/>
      <c r="F845" s="67"/>
      <c r="G845" s="1"/>
      <c r="H845" s="1"/>
      <c r="I845" s="109"/>
      <c r="J845" s="1"/>
      <c r="K845" s="10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09"/>
      <c r="D846" s="1"/>
      <c r="E846" s="1"/>
      <c r="F846" s="67"/>
      <c r="G846" s="1"/>
      <c r="H846" s="1"/>
      <c r="I846" s="109"/>
      <c r="J846" s="1"/>
      <c r="K846" s="10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09"/>
      <c r="D847" s="1"/>
      <c r="E847" s="1"/>
      <c r="F847" s="67"/>
      <c r="G847" s="1"/>
      <c r="H847" s="1"/>
      <c r="I847" s="109"/>
      <c r="J847" s="1"/>
      <c r="K847" s="10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09"/>
      <c r="D848" s="1"/>
      <c r="E848" s="1"/>
      <c r="F848" s="67"/>
      <c r="G848" s="1"/>
      <c r="H848" s="1"/>
      <c r="I848" s="109"/>
      <c r="J848" s="1"/>
      <c r="K848" s="10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09"/>
      <c r="D849" s="1"/>
      <c r="E849" s="1"/>
      <c r="F849" s="67"/>
      <c r="G849" s="1"/>
      <c r="H849" s="1"/>
      <c r="I849" s="109"/>
      <c r="J849" s="1"/>
      <c r="K849" s="10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09"/>
      <c r="D850" s="1"/>
      <c r="E850" s="1"/>
      <c r="F850" s="67"/>
      <c r="G850" s="1"/>
      <c r="H850" s="1"/>
      <c r="I850" s="109"/>
      <c r="J850" s="1"/>
      <c r="K850" s="10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09"/>
      <c r="D851" s="1"/>
      <c r="E851" s="1"/>
      <c r="F851" s="67"/>
      <c r="G851" s="1"/>
      <c r="H851" s="1"/>
      <c r="I851" s="109"/>
      <c r="J851" s="1"/>
      <c r="K851" s="10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09"/>
      <c r="D852" s="1"/>
      <c r="E852" s="1"/>
      <c r="F852" s="67"/>
      <c r="G852" s="1"/>
      <c r="H852" s="1"/>
      <c r="I852" s="109"/>
      <c r="J852" s="1"/>
      <c r="K852" s="10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09"/>
      <c r="D853" s="1"/>
      <c r="E853" s="1"/>
      <c r="F853" s="67"/>
      <c r="G853" s="1"/>
      <c r="H853" s="1"/>
      <c r="I853" s="109"/>
      <c r="J853" s="1"/>
      <c r="K853" s="10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09"/>
      <c r="D854" s="1"/>
      <c r="E854" s="1"/>
      <c r="F854" s="67"/>
      <c r="G854" s="1"/>
      <c r="H854" s="1"/>
      <c r="I854" s="109"/>
      <c r="J854" s="1"/>
      <c r="K854" s="10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09"/>
      <c r="D855" s="1"/>
      <c r="E855" s="1"/>
      <c r="F855" s="67"/>
      <c r="G855" s="1"/>
      <c r="H855" s="1"/>
      <c r="I855" s="109"/>
      <c r="J855" s="1"/>
      <c r="K855" s="10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09"/>
      <c r="D856" s="1"/>
      <c r="E856" s="1"/>
      <c r="F856" s="67"/>
      <c r="G856" s="1"/>
      <c r="H856" s="1"/>
      <c r="I856" s="109"/>
      <c r="J856" s="1"/>
      <c r="K856" s="10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09"/>
      <c r="D857" s="1"/>
      <c r="E857" s="1"/>
      <c r="F857" s="67"/>
      <c r="G857" s="1"/>
      <c r="H857" s="1"/>
      <c r="I857" s="109"/>
      <c r="J857" s="1"/>
      <c r="K857" s="10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09"/>
      <c r="D858" s="1"/>
      <c r="E858" s="1"/>
      <c r="F858" s="67"/>
      <c r="G858" s="1"/>
      <c r="H858" s="1"/>
      <c r="I858" s="109"/>
      <c r="J858" s="1"/>
      <c r="K858" s="10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09"/>
      <c r="D859" s="1"/>
      <c r="E859" s="1"/>
      <c r="F859" s="67"/>
      <c r="G859" s="1"/>
      <c r="H859" s="1"/>
      <c r="I859" s="109"/>
      <c r="J859" s="1"/>
      <c r="K859" s="10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09"/>
      <c r="D860" s="1"/>
      <c r="E860" s="1"/>
      <c r="F860" s="67"/>
      <c r="G860" s="1"/>
      <c r="H860" s="1"/>
      <c r="I860" s="109"/>
      <c r="J860" s="1"/>
      <c r="K860" s="10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09"/>
      <c r="D861" s="1"/>
      <c r="E861" s="1"/>
      <c r="F861" s="67"/>
      <c r="G861" s="1"/>
      <c r="H861" s="1"/>
      <c r="I861" s="109"/>
      <c r="J861" s="1"/>
      <c r="K861" s="10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09"/>
      <c r="D862" s="1"/>
      <c r="E862" s="1"/>
      <c r="F862" s="67"/>
      <c r="G862" s="1"/>
      <c r="H862" s="1"/>
      <c r="I862" s="109"/>
      <c r="J862" s="1"/>
      <c r="K862" s="10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09"/>
      <c r="D863" s="1"/>
      <c r="E863" s="1"/>
      <c r="F863" s="67"/>
      <c r="G863" s="1"/>
      <c r="H863" s="1"/>
      <c r="I863" s="109"/>
      <c r="J863" s="1"/>
      <c r="K863" s="10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09"/>
      <c r="D864" s="1"/>
      <c r="E864" s="1"/>
      <c r="F864" s="67"/>
      <c r="G864" s="1"/>
      <c r="H864" s="1"/>
      <c r="I864" s="109"/>
      <c r="J864" s="1"/>
      <c r="K864" s="10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09"/>
      <c r="D865" s="1"/>
      <c r="E865" s="1"/>
      <c r="F865" s="67"/>
      <c r="G865" s="1"/>
      <c r="H865" s="1"/>
      <c r="I865" s="109"/>
      <c r="J865" s="1"/>
      <c r="K865" s="10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09"/>
      <c r="D866" s="1"/>
      <c r="E866" s="1"/>
      <c r="F866" s="67"/>
      <c r="G866" s="1"/>
      <c r="H866" s="1"/>
      <c r="I866" s="109"/>
      <c r="J866" s="1"/>
      <c r="K866" s="10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09"/>
      <c r="D867" s="1"/>
      <c r="E867" s="1"/>
      <c r="F867" s="67"/>
      <c r="G867" s="1"/>
      <c r="H867" s="1"/>
      <c r="I867" s="109"/>
      <c r="J867" s="1"/>
      <c r="K867" s="10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09"/>
      <c r="D868" s="1"/>
      <c r="E868" s="1"/>
      <c r="F868" s="67"/>
      <c r="G868" s="1"/>
      <c r="H868" s="1"/>
      <c r="I868" s="109"/>
      <c r="J868" s="1"/>
      <c r="K868" s="10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09"/>
      <c r="D869" s="1"/>
      <c r="E869" s="1"/>
      <c r="F869" s="67"/>
      <c r="G869" s="1"/>
      <c r="H869" s="1"/>
      <c r="I869" s="109"/>
      <c r="J869" s="1"/>
      <c r="K869" s="10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09"/>
      <c r="D870" s="1"/>
      <c r="E870" s="1"/>
      <c r="F870" s="67"/>
      <c r="G870" s="1"/>
      <c r="H870" s="1"/>
      <c r="I870" s="109"/>
      <c r="J870" s="1"/>
      <c r="K870" s="10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09"/>
      <c r="D871" s="1"/>
      <c r="E871" s="1"/>
      <c r="F871" s="67"/>
      <c r="G871" s="1"/>
      <c r="H871" s="1"/>
      <c r="I871" s="109"/>
      <c r="J871" s="1"/>
      <c r="K871" s="10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09"/>
      <c r="D872" s="1"/>
      <c r="E872" s="1"/>
      <c r="F872" s="67"/>
      <c r="G872" s="1"/>
      <c r="H872" s="1"/>
      <c r="I872" s="109"/>
      <c r="J872" s="1"/>
      <c r="K872" s="10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09"/>
      <c r="D873" s="1"/>
      <c r="E873" s="1"/>
      <c r="F873" s="67"/>
      <c r="G873" s="1"/>
      <c r="H873" s="1"/>
      <c r="I873" s="109"/>
      <c r="J873" s="1"/>
      <c r="K873" s="10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09"/>
      <c r="D874" s="1"/>
      <c r="E874" s="1"/>
      <c r="F874" s="67"/>
      <c r="G874" s="1"/>
      <c r="H874" s="1"/>
      <c r="I874" s="109"/>
      <c r="J874" s="1"/>
      <c r="K874" s="10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09"/>
      <c r="D875" s="1"/>
      <c r="E875" s="1"/>
      <c r="F875" s="67"/>
      <c r="G875" s="1"/>
      <c r="H875" s="1"/>
      <c r="I875" s="109"/>
      <c r="J875" s="1"/>
      <c r="K875" s="10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09"/>
      <c r="D876" s="1"/>
      <c r="E876" s="1"/>
      <c r="F876" s="67"/>
      <c r="G876" s="1"/>
      <c r="H876" s="1"/>
      <c r="I876" s="109"/>
      <c r="J876" s="1"/>
      <c r="K876" s="10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09"/>
      <c r="D877" s="1"/>
      <c r="E877" s="1"/>
      <c r="F877" s="67"/>
      <c r="G877" s="1"/>
      <c r="H877" s="1"/>
      <c r="I877" s="109"/>
      <c r="J877" s="1"/>
      <c r="K877" s="10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09"/>
      <c r="D878" s="1"/>
      <c r="E878" s="1"/>
      <c r="F878" s="67"/>
      <c r="G878" s="1"/>
      <c r="H878" s="1"/>
      <c r="I878" s="109"/>
      <c r="J878" s="1"/>
      <c r="K878" s="10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09"/>
      <c r="D879" s="1"/>
      <c r="E879" s="1"/>
      <c r="F879" s="67"/>
      <c r="G879" s="1"/>
      <c r="H879" s="1"/>
      <c r="I879" s="109"/>
      <c r="J879" s="1"/>
      <c r="K879" s="10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09"/>
      <c r="D880" s="1"/>
      <c r="E880" s="1"/>
      <c r="F880" s="67"/>
      <c r="G880" s="1"/>
      <c r="H880" s="1"/>
      <c r="I880" s="109"/>
      <c r="J880" s="1"/>
      <c r="K880" s="10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09"/>
      <c r="D881" s="1"/>
      <c r="E881" s="1"/>
      <c r="F881" s="67"/>
      <c r="G881" s="1"/>
      <c r="H881" s="1"/>
      <c r="I881" s="109"/>
      <c r="J881" s="1"/>
      <c r="K881" s="10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09"/>
      <c r="D882" s="1"/>
      <c r="E882" s="1"/>
      <c r="F882" s="67"/>
      <c r="G882" s="1"/>
      <c r="H882" s="1"/>
      <c r="I882" s="109"/>
      <c r="J882" s="1"/>
      <c r="K882" s="10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09"/>
      <c r="D883" s="1"/>
      <c r="E883" s="1"/>
      <c r="F883" s="67"/>
      <c r="G883" s="1"/>
      <c r="H883" s="1"/>
      <c r="I883" s="109"/>
      <c r="J883" s="1"/>
      <c r="K883" s="10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09"/>
      <c r="D884" s="1"/>
      <c r="E884" s="1"/>
      <c r="F884" s="67"/>
      <c r="G884" s="1"/>
      <c r="H884" s="1"/>
      <c r="I884" s="109"/>
      <c r="J884" s="1"/>
      <c r="K884" s="10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09"/>
      <c r="D885" s="1"/>
      <c r="E885" s="1"/>
      <c r="F885" s="67"/>
      <c r="G885" s="1"/>
      <c r="H885" s="1"/>
      <c r="I885" s="109"/>
      <c r="J885" s="1"/>
      <c r="K885" s="10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09"/>
      <c r="D886" s="1"/>
      <c r="E886" s="1"/>
      <c r="F886" s="67"/>
      <c r="G886" s="1"/>
      <c r="H886" s="1"/>
      <c r="I886" s="109"/>
      <c r="J886" s="1"/>
      <c r="K886" s="10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09"/>
      <c r="D887" s="1"/>
      <c r="E887" s="1"/>
      <c r="F887" s="67"/>
      <c r="G887" s="1"/>
      <c r="H887" s="1"/>
      <c r="I887" s="109"/>
      <c r="J887" s="1"/>
      <c r="K887" s="10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09"/>
      <c r="D888" s="1"/>
      <c r="E888" s="1"/>
      <c r="F888" s="67"/>
      <c r="G888" s="1"/>
      <c r="H888" s="1"/>
      <c r="I888" s="109"/>
      <c r="J888" s="1"/>
      <c r="K888" s="10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09"/>
      <c r="D889" s="1"/>
      <c r="E889" s="1"/>
      <c r="F889" s="67"/>
      <c r="G889" s="1"/>
      <c r="H889" s="1"/>
      <c r="I889" s="109"/>
      <c r="J889" s="1"/>
      <c r="K889" s="10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09"/>
      <c r="D890" s="1"/>
      <c r="E890" s="1"/>
      <c r="F890" s="67"/>
      <c r="G890" s="1"/>
      <c r="H890" s="1"/>
      <c r="I890" s="109"/>
      <c r="J890" s="1"/>
      <c r="K890" s="10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09"/>
      <c r="D891" s="1"/>
      <c r="E891" s="1"/>
      <c r="F891" s="67"/>
      <c r="G891" s="1"/>
      <c r="H891" s="1"/>
      <c r="I891" s="109"/>
      <c r="J891" s="1"/>
      <c r="K891" s="10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09"/>
      <c r="D892" s="1"/>
      <c r="E892" s="1"/>
      <c r="F892" s="67"/>
      <c r="G892" s="1"/>
      <c r="H892" s="1"/>
      <c r="I892" s="109"/>
      <c r="J892" s="1"/>
      <c r="K892" s="10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09"/>
      <c r="D893" s="1"/>
      <c r="E893" s="1"/>
      <c r="F893" s="67"/>
      <c r="G893" s="1"/>
      <c r="H893" s="1"/>
      <c r="I893" s="109"/>
      <c r="J893" s="1"/>
      <c r="K893" s="10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09"/>
      <c r="D894" s="1"/>
      <c r="E894" s="1"/>
      <c r="F894" s="67"/>
      <c r="G894" s="1"/>
      <c r="H894" s="1"/>
      <c r="I894" s="109"/>
      <c r="J894" s="1"/>
      <c r="K894" s="10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09"/>
      <c r="D895" s="1"/>
      <c r="E895" s="1"/>
      <c r="F895" s="67"/>
      <c r="G895" s="1"/>
      <c r="H895" s="1"/>
      <c r="I895" s="109"/>
      <c r="J895" s="1"/>
      <c r="K895" s="10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09"/>
      <c r="D896" s="1"/>
      <c r="E896" s="1"/>
      <c r="F896" s="67"/>
      <c r="G896" s="1"/>
      <c r="H896" s="1"/>
      <c r="I896" s="109"/>
      <c r="J896" s="1"/>
      <c r="K896" s="10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09"/>
      <c r="D897" s="1"/>
      <c r="E897" s="1"/>
      <c r="F897" s="67"/>
      <c r="G897" s="1"/>
      <c r="H897" s="1"/>
      <c r="I897" s="109"/>
      <c r="J897" s="1"/>
      <c r="K897" s="10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09"/>
      <c r="D898" s="1"/>
      <c r="E898" s="1"/>
      <c r="F898" s="67"/>
      <c r="G898" s="1"/>
      <c r="H898" s="1"/>
      <c r="I898" s="109"/>
      <c r="J898" s="1"/>
      <c r="K898" s="10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09"/>
      <c r="D899" s="1"/>
      <c r="E899" s="1"/>
      <c r="F899" s="67"/>
      <c r="G899" s="1"/>
      <c r="H899" s="1"/>
      <c r="I899" s="109"/>
      <c r="J899" s="1"/>
      <c r="K899" s="10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09"/>
      <c r="D900" s="1"/>
      <c r="E900" s="1"/>
      <c r="F900" s="67"/>
      <c r="G900" s="1"/>
      <c r="H900" s="1"/>
      <c r="I900" s="109"/>
      <c r="J900" s="1"/>
      <c r="K900" s="10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09"/>
      <c r="D901" s="1"/>
      <c r="E901" s="1"/>
      <c r="F901" s="67"/>
      <c r="G901" s="1"/>
      <c r="H901" s="1"/>
      <c r="I901" s="109"/>
      <c r="J901" s="1"/>
      <c r="K901" s="10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09"/>
      <c r="D902" s="1"/>
      <c r="E902" s="1"/>
      <c r="F902" s="67"/>
      <c r="G902" s="1"/>
      <c r="H902" s="1"/>
      <c r="I902" s="109"/>
      <c r="J902" s="1"/>
      <c r="K902" s="10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09"/>
      <c r="D903" s="1"/>
      <c r="E903" s="1"/>
      <c r="F903" s="67"/>
      <c r="G903" s="1"/>
      <c r="H903" s="1"/>
      <c r="I903" s="109"/>
      <c r="J903" s="1"/>
      <c r="K903" s="10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09"/>
      <c r="D904" s="1"/>
      <c r="E904" s="1"/>
      <c r="F904" s="67"/>
      <c r="G904" s="1"/>
      <c r="H904" s="1"/>
      <c r="I904" s="109"/>
      <c r="J904" s="1"/>
      <c r="K904" s="10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09"/>
      <c r="D905" s="1"/>
      <c r="E905" s="1"/>
      <c r="F905" s="67"/>
      <c r="G905" s="1"/>
      <c r="H905" s="1"/>
      <c r="I905" s="109"/>
      <c r="J905" s="1"/>
      <c r="K905" s="10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09"/>
      <c r="D906" s="1"/>
      <c r="E906" s="1"/>
      <c r="F906" s="67"/>
      <c r="G906" s="1"/>
      <c r="H906" s="1"/>
      <c r="I906" s="109"/>
      <c r="J906" s="1"/>
      <c r="K906" s="10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09"/>
      <c r="D907" s="1"/>
      <c r="E907" s="1"/>
      <c r="F907" s="67"/>
      <c r="G907" s="1"/>
      <c r="H907" s="1"/>
      <c r="I907" s="109"/>
      <c r="J907" s="1"/>
      <c r="K907" s="10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09"/>
      <c r="D908" s="1"/>
      <c r="E908" s="1"/>
      <c r="F908" s="67"/>
      <c r="G908" s="1"/>
      <c r="H908" s="1"/>
      <c r="I908" s="109"/>
      <c r="J908" s="1"/>
      <c r="K908" s="10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09"/>
      <c r="D909" s="1"/>
      <c r="E909" s="1"/>
      <c r="F909" s="67"/>
      <c r="G909" s="1"/>
      <c r="H909" s="1"/>
      <c r="I909" s="109"/>
      <c r="J909" s="1"/>
      <c r="K909" s="10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09"/>
      <c r="D910" s="1"/>
      <c r="E910" s="1"/>
      <c r="F910" s="67"/>
      <c r="G910" s="1"/>
      <c r="H910" s="1"/>
      <c r="I910" s="109"/>
      <c r="J910" s="1"/>
      <c r="K910" s="10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09"/>
      <c r="D911" s="1"/>
      <c r="E911" s="1"/>
      <c r="F911" s="67"/>
      <c r="G911" s="1"/>
      <c r="H911" s="1"/>
      <c r="I911" s="109"/>
      <c r="J911" s="1"/>
      <c r="K911" s="10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09"/>
      <c r="D912" s="1"/>
      <c r="E912" s="1"/>
      <c r="F912" s="67"/>
      <c r="G912" s="1"/>
      <c r="H912" s="1"/>
      <c r="I912" s="109"/>
      <c r="J912" s="1"/>
      <c r="K912" s="10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09"/>
      <c r="D913" s="1"/>
      <c r="E913" s="1"/>
      <c r="F913" s="67"/>
      <c r="G913" s="1"/>
      <c r="H913" s="1"/>
      <c r="I913" s="109"/>
      <c r="J913" s="1"/>
      <c r="K913" s="10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09"/>
      <c r="D914" s="1"/>
      <c r="E914" s="1"/>
      <c r="F914" s="67"/>
      <c r="G914" s="1"/>
      <c r="H914" s="1"/>
      <c r="I914" s="109"/>
      <c r="J914" s="1"/>
      <c r="K914" s="10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09"/>
      <c r="D915" s="1"/>
      <c r="E915" s="1"/>
      <c r="F915" s="67"/>
      <c r="G915" s="1"/>
      <c r="H915" s="1"/>
      <c r="I915" s="109"/>
      <c r="J915" s="1"/>
      <c r="K915" s="10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09"/>
      <c r="D916" s="1"/>
      <c r="E916" s="1"/>
      <c r="F916" s="67"/>
      <c r="G916" s="1"/>
      <c r="H916" s="1"/>
      <c r="I916" s="109"/>
      <c r="J916" s="1"/>
      <c r="K916" s="10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09"/>
      <c r="D917" s="1"/>
      <c r="E917" s="1"/>
      <c r="F917" s="67"/>
      <c r="G917" s="1"/>
      <c r="H917" s="1"/>
      <c r="I917" s="109"/>
      <c r="J917" s="1"/>
      <c r="K917" s="10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09"/>
      <c r="D918" s="1"/>
      <c r="E918" s="1"/>
      <c r="F918" s="67"/>
      <c r="G918" s="1"/>
      <c r="H918" s="1"/>
      <c r="I918" s="109"/>
      <c r="J918" s="1"/>
      <c r="K918" s="10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09"/>
      <c r="D919" s="1"/>
      <c r="E919" s="1"/>
      <c r="F919" s="67"/>
      <c r="G919" s="1"/>
      <c r="H919" s="1"/>
      <c r="I919" s="109"/>
      <c r="J919" s="1"/>
      <c r="K919" s="10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09"/>
      <c r="D920" s="1"/>
      <c r="E920" s="1"/>
      <c r="F920" s="67"/>
      <c r="G920" s="1"/>
      <c r="H920" s="1"/>
      <c r="I920" s="109"/>
      <c r="J920" s="1"/>
      <c r="K920" s="10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09"/>
      <c r="D921" s="1"/>
      <c r="E921" s="1"/>
      <c r="F921" s="67"/>
      <c r="G921" s="1"/>
      <c r="H921" s="1"/>
      <c r="I921" s="109"/>
      <c r="J921" s="1"/>
      <c r="K921" s="10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09"/>
      <c r="D922" s="1"/>
      <c r="E922" s="1"/>
      <c r="F922" s="67"/>
      <c r="G922" s="1"/>
      <c r="H922" s="1"/>
      <c r="I922" s="109"/>
      <c r="J922" s="1"/>
      <c r="K922" s="10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09"/>
      <c r="D923" s="1"/>
      <c r="E923" s="1"/>
      <c r="F923" s="67"/>
      <c r="G923" s="1"/>
      <c r="H923" s="1"/>
      <c r="I923" s="109"/>
      <c r="J923" s="1"/>
      <c r="K923" s="10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09"/>
      <c r="D924" s="1"/>
      <c r="E924" s="1"/>
      <c r="F924" s="67"/>
      <c r="G924" s="1"/>
      <c r="H924" s="1"/>
      <c r="I924" s="109"/>
      <c r="J924" s="1"/>
      <c r="K924" s="10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09"/>
      <c r="D925" s="1"/>
      <c r="E925" s="1"/>
      <c r="F925" s="67"/>
      <c r="G925" s="1"/>
      <c r="H925" s="1"/>
      <c r="I925" s="109"/>
      <c r="J925" s="1"/>
      <c r="K925" s="10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09"/>
      <c r="D926" s="1"/>
      <c r="E926" s="1"/>
      <c r="F926" s="67"/>
      <c r="G926" s="1"/>
      <c r="H926" s="1"/>
      <c r="I926" s="109"/>
      <c r="J926" s="1"/>
      <c r="K926" s="10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09"/>
      <c r="D927" s="1"/>
      <c r="E927" s="1"/>
      <c r="F927" s="67"/>
      <c r="G927" s="1"/>
      <c r="H927" s="1"/>
      <c r="I927" s="109"/>
      <c r="J927" s="1"/>
      <c r="K927" s="10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09"/>
      <c r="D928" s="1"/>
      <c r="E928" s="1"/>
      <c r="F928" s="67"/>
      <c r="G928" s="1"/>
      <c r="H928" s="1"/>
      <c r="I928" s="109"/>
      <c r="J928" s="1"/>
      <c r="K928" s="10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09"/>
      <c r="D929" s="1"/>
      <c r="E929" s="1"/>
      <c r="F929" s="67"/>
      <c r="G929" s="1"/>
      <c r="H929" s="1"/>
      <c r="I929" s="109"/>
      <c r="J929" s="1"/>
      <c r="K929" s="10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09"/>
      <c r="D930" s="1"/>
      <c r="E930" s="1"/>
      <c r="F930" s="67"/>
      <c r="G930" s="1"/>
      <c r="H930" s="1"/>
      <c r="I930" s="109"/>
      <c r="J930" s="1"/>
      <c r="K930" s="10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09"/>
      <c r="D931" s="1"/>
      <c r="E931" s="1"/>
      <c r="F931" s="67"/>
      <c r="G931" s="1"/>
      <c r="H931" s="1"/>
      <c r="I931" s="109"/>
      <c r="J931" s="1"/>
      <c r="K931" s="10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09"/>
      <c r="D932" s="1"/>
      <c r="E932" s="1"/>
      <c r="F932" s="67"/>
      <c r="G932" s="1"/>
      <c r="H932" s="1"/>
      <c r="I932" s="109"/>
      <c r="J932" s="1"/>
      <c r="K932" s="10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09"/>
      <c r="D933" s="1"/>
      <c r="E933" s="1"/>
      <c r="F933" s="67"/>
      <c r="G933" s="1"/>
      <c r="H933" s="1"/>
      <c r="I933" s="109"/>
      <c r="J933" s="1"/>
      <c r="K933" s="10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09"/>
      <c r="D934" s="1"/>
      <c r="E934" s="1"/>
      <c r="F934" s="67"/>
      <c r="G934" s="1"/>
      <c r="H934" s="1"/>
      <c r="I934" s="109"/>
      <c r="J934" s="1"/>
      <c r="K934" s="10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09"/>
      <c r="D935" s="1"/>
      <c r="E935" s="1"/>
      <c r="F935" s="67"/>
      <c r="G935" s="1"/>
      <c r="H935" s="1"/>
      <c r="I935" s="109"/>
      <c r="J935" s="1"/>
      <c r="K935" s="10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09"/>
      <c r="D936" s="1"/>
      <c r="E936" s="1"/>
      <c r="F936" s="67"/>
      <c r="G936" s="1"/>
      <c r="H936" s="1"/>
      <c r="I936" s="109"/>
      <c r="J936" s="1"/>
      <c r="K936" s="10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09"/>
      <c r="D937" s="1"/>
      <c r="E937" s="1"/>
      <c r="F937" s="67"/>
      <c r="G937" s="1"/>
      <c r="H937" s="1"/>
      <c r="I937" s="109"/>
      <c r="J937" s="1"/>
      <c r="K937" s="10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09"/>
      <c r="D938" s="1"/>
      <c r="E938" s="1"/>
      <c r="F938" s="67"/>
      <c r="G938" s="1"/>
      <c r="H938" s="1"/>
      <c r="I938" s="109"/>
      <c r="J938" s="1"/>
      <c r="K938" s="10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09"/>
      <c r="D939" s="1"/>
      <c r="E939" s="1"/>
      <c r="F939" s="67"/>
      <c r="G939" s="1"/>
      <c r="H939" s="1"/>
      <c r="I939" s="109"/>
      <c r="J939" s="1"/>
      <c r="K939" s="10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09"/>
      <c r="D940" s="1"/>
      <c r="E940" s="1"/>
      <c r="F940" s="67"/>
      <c r="G940" s="1"/>
      <c r="H940" s="1"/>
      <c r="I940" s="109"/>
      <c r="J940" s="1"/>
      <c r="K940" s="10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09"/>
      <c r="D941" s="1"/>
      <c r="E941" s="1"/>
      <c r="F941" s="67"/>
      <c r="G941" s="1"/>
      <c r="H941" s="1"/>
      <c r="I941" s="109"/>
      <c r="J941" s="1"/>
      <c r="K941" s="10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09"/>
      <c r="D942" s="1"/>
      <c r="E942" s="1"/>
      <c r="F942" s="67"/>
      <c r="G942" s="1"/>
      <c r="H942" s="1"/>
      <c r="I942" s="109"/>
      <c r="J942" s="1"/>
      <c r="K942" s="10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09"/>
      <c r="D943" s="1"/>
      <c r="E943" s="1"/>
      <c r="F943" s="67"/>
      <c r="G943" s="1"/>
      <c r="H943" s="1"/>
      <c r="I943" s="109"/>
      <c r="J943" s="1"/>
      <c r="K943" s="10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09"/>
      <c r="D944" s="1"/>
      <c r="E944" s="1"/>
      <c r="F944" s="67"/>
      <c r="G944" s="1"/>
      <c r="H944" s="1"/>
      <c r="I944" s="109"/>
      <c r="J944" s="1"/>
      <c r="K944" s="10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09"/>
      <c r="D945" s="1"/>
      <c r="E945" s="1"/>
      <c r="F945" s="67"/>
      <c r="G945" s="1"/>
      <c r="H945" s="1"/>
      <c r="I945" s="109"/>
      <c r="J945" s="1"/>
      <c r="K945" s="10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09"/>
      <c r="D946" s="1"/>
      <c r="E946" s="1"/>
      <c r="F946" s="67"/>
      <c r="G946" s="1"/>
      <c r="H946" s="1"/>
      <c r="I946" s="109"/>
      <c r="J946" s="1"/>
      <c r="K946" s="10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09"/>
      <c r="D947" s="1"/>
      <c r="E947" s="1"/>
      <c r="F947" s="67"/>
      <c r="G947" s="1"/>
      <c r="H947" s="1"/>
      <c r="I947" s="109"/>
      <c r="J947" s="1"/>
      <c r="K947" s="10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09"/>
      <c r="D948" s="1"/>
      <c r="E948" s="1"/>
      <c r="F948" s="67"/>
      <c r="G948" s="1"/>
      <c r="H948" s="1"/>
      <c r="I948" s="109"/>
      <c r="J948" s="1"/>
      <c r="K948" s="10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09"/>
      <c r="D949" s="1"/>
      <c r="E949" s="1"/>
      <c r="F949" s="67"/>
      <c r="G949" s="1"/>
      <c r="H949" s="1"/>
      <c r="I949" s="109"/>
      <c r="J949" s="1"/>
      <c r="K949" s="10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09"/>
      <c r="D950" s="1"/>
      <c r="E950" s="1"/>
      <c r="F950" s="67"/>
      <c r="G950" s="1"/>
      <c r="H950" s="1"/>
      <c r="I950" s="109"/>
      <c r="J950" s="1"/>
      <c r="K950" s="10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09"/>
      <c r="D951" s="1"/>
      <c r="E951" s="1"/>
      <c r="F951" s="67"/>
      <c r="G951" s="1"/>
      <c r="H951" s="1"/>
      <c r="I951" s="109"/>
      <c r="J951" s="1"/>
      <c r="K951" s="10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09"/>
      <c r="D952" s="1"/>
      <c r="E952" s="1"/>
      <c r="F952" s="67"/>
      <c r="G952" s="1"/>
      <c r="H952" s="1"/>
      <c r="I952" s="109"/>
      <c r="J952" s="1"/>
      <c r="K952" s="10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09"/>
      <c r="D953" s="1"/>
      <c r="E953" s="1"/>
      <c r="F953" s="67"/>
      <c r="G953" s="1"/>
      <c r="H953" s="1"/>
      <c r="I953" s="109"/>
      <c r="J953" s="1"/>
      <c r="K953" s="10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09"/>
      <c r="D954" s="1"/>
      <c r="E954" s="1"/>
      <c r="F954" s="67"/>
      <c r="G954" s="1"/>
      <c r="H954" s="1"/>
      <c r="I954" s="109"/>
      <c r="J954" s="1"/>
      <c r="K954" s="10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09"/>
      <c r="D955" s="1"/>
      <c r="E955" s="1"/>
      <c r="F955" s="67"/>
      <c r="G955" s="1"/>
      <c r="H955" s="1"/>
      <c r="I955" s="109"/>
      <c r="J955" s="1"/>
      <c r="K955" s="10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09"/>
      <c r="D956" s="1"/>
      <c r="E956" s="1"/>
      <c r="F956" s="67"/>
      <c r="G956" s="1"/>
      <c r="H956" s="1"/>
      <c r="I956" s="109"/>
      <c r="J956" s="1"/>
      <c r="K956" s="10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09"/>
      <c r="D957" s="1"/>
      <c r="E957" s="1"/>
      <c r="F957" s="67"/>
      <c r="G957" s="1"/>
      <c r="H957" s="1"/>
      <c r="I957" s="109"/>
      <c r="J957" s="1"/>
      <c r="K957" s="10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09"/>
      <c r="D958" s="1"/>
      <c r="E958" s="1"/>
      <c r="F958" s="67"/>
      <c r="G958" s="1"/>
      <c r="H958" s="1"/>
      <c r="I958" s="109"/>
      <c r="J958" s="1"/>
      <c r="K958" s="10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09"/>
      <c r="D959" s="1"/>
      <c r="E959" s="1"/>
      <c r="F959" s="67"/>
      <c r="G959" s="1"/>
      <c r="H959" s="1"/>
      <c r="I959" s="109"/>
      <c r="J959" s="1"/>
      <c r="K959" s="10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09"/>
      <c r="D960" s="1"/>
      <c r="E960" s="1"/>
      <c r="F960" s="67"/>
      <c r="G960" s="1"/>
      <c r="H960" s="1"/>
      <c r="I960" s="109"/>
      <c r="J960" s="1"/>
      <c r="K960" s="10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09"/>
      <c r="D961" s="1"/>
      <c r="E961" s="1"/>
      <c r="F961" s="67"/>
      <c r="G961" s="1"/>
      <c r="H961" s="1"/>
      <c r="I961" s="109"/>
      <c r="J961" s="1"/>
      <c r="K961" s="10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09"/>
      <c r="D962" s="1"/>
      <c r="E962" s="1"/>
      <c r="F962" s="67"/>
      <c r="G962" s="1"/>
      <c r="H962" s="1"/>
      <c r="I962" s="109"/>
      <c r="J962" s="1"/>
      <c r="K962" s="10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09"/>
      <c r="D963" s="1"/>
      <c r="E963" s="1"/>
      <c r="F963" s="67"/>
      <c r="G963" s="1"/>
      <c r="H963" s="1"/>
      <c r="I963" s="109"/>
      <c r="J963" s="1"/>
      <c r="K963" s="10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09"/>
      <c r="D964" s="1"/>
      <c r="E964" s="1"/>
      <c r="F964" s="67"/>
      <c r="G964" s="1"/>
      <c r="H964" s="1"/>
      <c r="I964" s="109"/>
      <c r="J964" s="1"/>
      <c r="K964" s="10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09"/>
      <c r="D965" s="1"/>
      <c r="E965" s="1"/>
      <c r="F965" s="67"/>
      <c r="G965" s="1"/>
      <c r="H965" s="1"/>
      <c r="I965" s="109"/>
      <c r="J965" s="1"/>
      <c r="K965" s="10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09"/>
      <c r="D966" s="1"/>
      <c r="E966" s="1"/>
      <c r="F966" s="67"/>
      <c r="G966" s="1"/>
      <c r="H966" s="1"/>
      <c r="I966" s="109"/>
      <c r="J966" s="1"/>
      <c r="K966" s="10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09"/>
      <c r="D967" s="1"/>
      <c r="E967" s="1"/>
      <c r="F967" s="67"/>
      <c r="G967" s="1"/>
      <c r="H967" s="1"/>
      <c r="I967" s="109"/>
      <c r="J967" s="1"/>
      <c r="K967" s="10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09"/>
      <c r="D968" s="1"/>
      <c r="E968" s="1"/>
      <c r="F968" s="67"/>
      <c r="G968" s="1"/>
      <c r="H968" s="1"/>
      <c r="I968" s="109"/>
      <c r="J968" s="1"/>
      <c r="K968" s="10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09"/>
      <c r="D969" s="1"/>
      <c r="E969" s="1"/>
      <c r="F969" s="67"/>
      <c r="G969" s="1"/>
      <c r="H969" s="1"/>
      <c r="I969" s="109"/>
      <c r="J969" s="1"/>
      <c r="K969" s="10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09"/>
      <c r="D970" s="1"/>
      <c r="E970" s="1"/>
      <c r="F970" s="67"/>
      <c r="G970" s="1"/>
      <c r="H970" s="1"/>
      <c r="I970" s="109"/>
      <c r="J970" s="1"/>
      <c r="K970" s="10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09"/>
      <c r="D971" s="1"/>
      <c r="E971" s="1"/>
      <c r="F971" s="67"/>
      <c r="G971" s="1"/>
      <c r="H971" s="1"/>
      <c r="I971" s="109"/>
      <c r="J971" s="1"/>
      <c r="K971" s="10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09"/>
      <c r="D972" s="1"/>
      <c r="E972" s="1"/>
      <c r="F972" s="67"/>
      <c r="G972" s="1"/>
      <c r="H972" s="1"/>
      <c r="I972" s="109"/>
      <c r="J972" s="1"/>
      <c r="K972" s="10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09"/>
      <c r="D973" s="1"/>
      <c r="E973" s="1"/>
      <c r="F973" s="67"/>
      <c r="G973" s="1"/>
      <c r="H973" s="1"/>
      <c r="I973" s="109"/>
      <c r="J973" s="1"/>
      <c r="K973" s="10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09"/>
      <c r="D974" s="1"/>
      <c r="E974" s="1"/>
      <c r="F974" s="67"/>
      <c r="G974" s="1"/>
      <c r="H974" s="1"/>
      <c r="I974" s="109"/>
      <c r="J974" s="1"/>
      <c r="K974" s="10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09"/>
      <c r="D975" s="1"/>
      <c r="E975" s="1"/>
      <c r="F975" s="67"/>
      <c r="G975" s="1"/>
      <c r="H975" s="1"/>
      <c r="I975" s="109"/>
      <c r="J975" s="1"/>
      <c r="K975" s="10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09"/>
      <c r="D976" s="1"/>
      <c r="E976" s="1"/>
      <c r="F976" s="67"/>
      <c r="G976" s="1"/>
      <c r="H976" s="1"/>
      <c r="I976" s="109"/>
      <c r="J976" s="1"/>
      <c r="K976" s="10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09"/>
      <c r="D977" s="1"/>
      <c r="E977" s="1"/>
      <c r="F977" s="67"/>
      <c r="G977" s="1"/>
      <c r="H977" s="1"/>
      <c r="I977" s="109"/>
      <c r="J977" s="1"/>
      <c r="K977" s="10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09"/>
      <c r="D978" s="1"/>
      <c r="E978" s="1"/>
      <c r="F978" s="67"/>
      <c r="G978" s="1"/>
      <c r="H978" s="1"/>
      <c r="I978" s="109"/>
      <c r="J978" s="1"/>
      <c r="K978" s="10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09"/>
      <c r="D979" s="1"/>
      <c r="E979" s="1"/>
      <c r="F979" s="67"/>
      <c r="G979" s="1"/>
    </row>
    <row r="980" spans="1:26" ht="15" customHeight="1" x14ac:dyDescent="0.2">
      <c r="A980" s="1"/>
      <c r="B980" s="1"/>
      <c r="C980" s="109"/>
      <c r="D980" s="1"/>
      <c r="E980" s="1"/>
      <c r="F980" s="67"/>
      <c r="G980" s="1"/>
    </row>
    <row r="981" spans="1:26" ht="15" customHeight="1" x14ac:dyDescent="0.2">
      <c r="A981" s="1"/>
      <c r="B981" s="1"/>
      <c r="C981" s="109"/>
      <c r="D981" s="1"/>
      <c r="E981" s="1"/>
      <c r="F981" s="67"/>
      <c r="G981" s="1"/>
    </row>
    <row r="982" spans="1:26" ht="15" customHeight="1" x14ac:dyDescent="0.2">
      <c r="A982" s="1"/>
      <c r="B982" s="1"/>
      <c r="C982" s="109"/>
      <c r="D982" s="1"/>
      <c r="E982" s="1"/>
      <c r="F982" s="67"/>
      <c r="G982" s="1"/>
    </row>
    <row r="983" spans="1:26" ht="15" customHeight="1" x14ac:dyDescent="0.2">
      <c r="A983" s="1"/>
      <c r="B983" s="1"/>
      <c r="C983" s="109"/>
      <c r="D983" s="1"/>
      <c r="E983" s="1"/>
      <c r="F983" s="67"/>
      <c r="G983" s="1"/>
    </row>
    <row r="984" spans="1:26" ht="15" customHeight="1" x14ac:dyDescent="0.2">
      <c r="A984" s="1"/>
      <c r="B984" s="1"/>
      <c r="C984" s="109"/>
      <c r="D984" s="1"/>
      <c r="E984" s="1"/>
      <c r="F984" s="67"/>
      <c r="G984" s="1"/>
    </row>
    <row r="985" spans="1:26" ht="15" customHeight="1" x14ac:dyDescent="0.2">
      <c r="B985" s="1"/>
      <c r="C985" s="109"/>
      <c r="D985" s="1"/>
      <c r="E985" s="1"/>
      <c r="F985" s="67"/>
      <c r="G985" s="1"/>
    </row>
    <row r="986" spans="1:26" ht="15" customHeight="1" x14ac:dyDescent="0.2">
      <c r="B986" s="1"/>
      <c r="C986" s="109"/>
      <c r="D986" s="1"/>
      <c r="E986" s="1"/>
      <c r="F986" s="67"/>
      <c r="G986" s="1"/>
    </row>
    <row r="987" spans="1:26" ht="15" customHeight="1" x14ac:dyDescent="0.2">
      <c r="B987" s="1"/>
      <c r="C987" s="109"/>
      <c r="D987" s="1"/>
      <c r="E987" s="1"/>
      <c r="F987" s="67"/>
      <c r="G987" s="1"/>
    </row>
    <row r="988" spans="1:26" ht="15" customHeight="1" x14ac:dyDescent="0.2">
      <c r="B988" s="1"/>
      <c r="C988" s="109"/>
      <c r="D988" s="1"/>
      <c r="E988" s="1"/>
      <c r="F988" s="67"/>
      <c r="G988" s="1"/>
    </row>
    <row r="989" spans="1:26" ht="15" customHeight="1" x14ac:dyDescent="0.2">
      <c r="B989" s="1"/>
      <c r="C989" s="109"/>
      <c r="D989" s="1"/>
      <c r="E989" s="1"/>
      <c r="F989" s="67"/>
      <c r="G989" s="1"/>
    </row>
    <row r="990" spans="1:26" ht="15" customHeight="1" x14ac:dyDescent="0.2">
      <c r="B990" s="1"/>
      <c r="C990" s="109"/>
      <c r="D990" s="1"/>
      <c r="E990" s="1"/>
      <c r="F990" s="67"/>
      <c r="G990" s="1"/>
    </row>
    <row r="991" spans="1:26" ht="15" customHeight="1" x14ac:dyDescent="0.2">
      <c r="B991" s="1"/>
      <c r="C991" s="109"/>
      <c r="D991" s="1"/>
      <c r="E991" s="1"/>
      <c r="F991" s="67"/>
      <c r="G991" s="1"/>
    </row>
    <row r="992" spans="1:26" ht="15" customHeight="1" x14ac:dyDescent="0.2">
      <c r="B992" s="1"/>
      <c r="C992" s="109"/>
      <c r="D992" s="1"/>
      <c r="E992" s="1"/>
      <c r="F992" s="67"/>
      <c r="G992" s="1"/>
    </row>
    <row r="993" spans="2:7" ht="15" customHeight="1" x14ac:dyDescent="0.2">
      <c r="B993" s="1"/>
      <c r="C993" s="109"/>
      <c r="D993" s="1"/>
      <c r="E993" s="1"/>
      <c r="F993" s="67"/>
      <c r="G993" s="1"/>
    </row>
    <row r="994" spans="2:7" ht="15" customHeight="1" x14ac:dyDescent="0.2">
      <c r="B994" s="1"/>
      <c r="C994" s="109"/>
      <c r="D994" s="1"/>
      <c r="E994" s="1"/>
      <c r="F994" s="67"/>
      <c r="G994" s="1"/>
    </row>
    <row r="995" spans="2:7" ht="15" customHeight="1" x14ac:dyDescent="0.2">
      <c r="B995" s="1"/>
      <c r="C995" s="109"/>
      <c r="D995" s="1"/>
      <c r="E995" s="1"/>
      <c r="F995" s="67"/>
      <c r="G995" s="1"/>
    </row>
    <row r="996" spans="2:7" ht="15" customHeight="1" x14ac:dyDescent="0.2">
      <c r="B996" s="1"/>
      <c r="C996" s="109"/>
      <c r="D996" s="1"/>
      <c r="E996" s="1"/>
      <c r="F996" s="67"/>
      <c r="G996" s="1"/>
    </row>
    <row r="997" spans="2:7" ht="15" customHeight="1" x14ac:dyDescent="0.2">
      <c r="B997" s="1"/>
      <c r="C997" s="109"/>
      <c r="D997" s="1"/>
      <c r="E997" s="1"/>
      <c r="F997" s="67"/>
      <c r="G997" s="1"/>
    </row>
    <row r="998" spans="2:7" ht="15" customHeight="1" x14ac:dyDescent="0.2">
      <c r="B998" s="1"/>
      <c r="C998" s="109"/>
      <c r="D998" s="1"/>
      <c r="E998" s="1"/>
      <c r="F998" s="67"/>
      <c r="G998" s="1"/>
    </row>
    <row r="999" spans="2:7" ht="15" customHeight="1" x14ac:dyDescent="0.2">
      <c r="B999" s="1"/>
      <c r="C999" s="109"/>
      <c r="D999" s="1"/>
      <c r="E999" s="1"/>
      <c r="F999" s="67"/>
      <c r="G999" s="1"/>
    </row>
    <row r="1000" spans="2:7" ht="15" customHeight="1" x14ac:dyDescent="0.2">
      <c r="B1000" s="1"/>
      <c r="C1000" s="109"/>
      <c r="D1000" s="1"/>
      <c r="E1000" s="1"/>
      <c r="F1000" s="67"/>
      <c r="G1000" s="1"/>
    </row>
    <row r="1001" spans="2:7" ht="15" customHeight="1" x14ac:dyDescent="0.2">
      <c r="B1001" s="1"/>
      <c r="C1001" s="109"/>
      <c r="D1001" s="1"/>
      <c r="E1001" s="1"/>
      <c r="F1001" s="67"/>
      <c r="G1001" s="1"/>
    </row>
    <row r="1002" spans="2:7" ht="15" customHeight="1" x14ac:dyDescent="0.2">
      <c r="B1002" s="1"/>
      <c r="C1002" s="109"/>
      <c r="D1002" s="1"/>
      <c r="E1002" s="1"/>
      <c r="F1002" s="67"/>
      <c r="G1002" s="1"/>
    </row>
    <row r="1003" spans="2:7" ht="15" customHeight="1" x14ac:dyDescent="0.2">
      <c r="B1003" s="1"/>
      <c r="C1003" s="109"/>
      <c r="D1003" s="1"/>
      <c r="E1003" s="1"/>
      <c r="F1003" s="67"/>
      <c r="G1003" s="1"/>
    </row>
    <row r="1004" spans="2:7" ht="15" customHeight="1" x14ac:dyDescent="0.2">
      <c r="B1004" s="1"/>
      <c r="C1004" s="109"/>
      <c r="D1004" s="1"/>
      <c r="E1004" s="1"/>
      <c r="F1004" s="67"/>
      <c r="G1004" s="1"/>
    </row>
    <row r="1005" spans="2:7" ht="15" customHeight="1" x14ac:dyDescent="0.2">
      <c r="B1005" s="1"/>
      <c r="C1005" s="109"/>
      <c r="D1005" s="1"/>
      <c r="E1005" s="1"/>
      <c r="F1005" s="67"/>
    </row>
    <row r="1006" spans="2:7" ht="15" customHeight="1" x14ac:dyDescent="0.2">
      <c r="B1006" s="1"/>
      <c r="C1006" s="109"/>
      <c r="D1006" s="1"/>
      <c r="E1006" s="1"/>
      <c r="F1006" s="67"/>
    </row>
    <row r="1007" spans="2:7" ht="15" customHeight="1" x14ac:dyDescent="0.2">
      <c r="B1007" s="1"/>
      <c r="C1007" s="109"/>
      <c r="D1007" s="1"/>
      <c r="E1007" s="1"/>
      <c r="F1007" s="67"/>
    </row>
    <row r="1008" spans="2:7" ht="15" customHeight="1" x14ac:dyDescent="0.2">
      <c r="B1008" s="1"/>
      <c r="C1008" s="109"/>
      <c r="D1008" s="1"/>
      <c r="E1008" s="1"/>
      <c r="F1008" s="67"/>
    </row>
    <row r="1009" spans="2:6" ht="15" customHeight="1" x14ac:dyDescent="0.2">
      <c r="B1009" s="1"/>
      <c r="C1009" s="109"/>
      <c r="D1009" s="1"/>
      <c r="E1009" s="1"/>
      <c r="F1009" s="67"/>
    </row>
    <row r="1010" spans="2:6" ht="15" customHeight="1" x14ac:dyDescent="0.2">
      <c r="B1010" s="1"/>
      <c r="C1010" s="109"/>
      <c r="D1010" s="1"/>
      <c r="E1010" s="1"/>
      <c r="F1010" s="67"/>
    </row>
    <row r="1011" spans="2:6" ht="15" customHeight="1" x14ac:dyDescent="0.2">
      <c r="B1011" s="1"/>
      <c r="C1011" s="109"/>
      <c r="D1011" s="1"/>
      <c r="E1011" s="1"/>
      <c r="F1011" s="67"/>
    </row>
    <row r="1012" spans="2:6" ht="15" customHeight="1" x14ac:dyDescent="0.2">
      <c r="B1012" s="1"/>
      <c r="C1012" s="109"/>
      <c r="D1012" s="1"/>
      <c r="E1012" s="1"/>
      <c r="F1012" s="67"/>
    </row>
    <row r="1013" spans="2:6" ht="15" customHeight="1" x14ac:dyDescent="0.2">
      <c r="B1013" s="1"/>
      <c r="C1013" s="109"/>
      <c r="D1013" s="1"/>
      <c r="E1013" s="1"/>
      <c r="F1013" s="67"/>
    </row>
    <row r="1014" spans="2:6" ht="15" customHeight="1" x14ac:dyDescent="0.2">
      <c r="B1014" s="1"/>
      <c r="C1014" s="109"/>
      <c r="D1014" s="1"/>
      <c r="E1014" s="1"/>
      <c r="F1014" s="67"/>
    </row>
    <row r="1015" spans="2:6" ht="15" customHeight="1" x14ac:dyDescent="0.2">
      <c r="B1015" s="1"/>
      <c r="C1015" s="109"/>
      <c r="D1015" s="1"/>
      <c r="E1015" s="1"/>
      <c r="F1015" s="67"/>
    </row>
    <row r="1016" spans="2:6" ht="15" customHeight="1" x14ac:dyDescent="0.2">
      <c r="B1016" s="1"/>
      <c r="C1016" s="109"/>
      <c r="D1016" s="1"/>
      <c r="E1016" s="1"/>
      <c r="F1016" s="67"/>
    </row>
    <row r="1017" spans="2:6" ht="15" customHeight="1" x14ac:dyDescent="0.2">
      <c r="B1017" s="1"/>
      <c r="C1017" s="109"/>
      <c r="D1017" s="1"/>
      <c r="E1017" s="1"/>
      <c r="F1017" s="67"/>
    </row>
    <row r="1018" spans="2:6" ht="15" customHeight="1" x14ac:dyDescent="0.2">
      <c r="B1018" s="1"/>
      <c r="C1018" s="109"/>
      <c r="D1018" s="1"/>
      <c r="E1018" s="1"/>
      <c r="F1018" s="67"/>
    </row>
    <row r="1019" spans="2:6" ht="15" customHeight="1" x14ac:dyDescent="0.2">
      <c r="B1019" s="1"/>
      <c r="C1019" s="109"/>
      <c r="D1019" s="1"/>
      <c r="E1019" s="1"/>
      <c r="F1019" s="67"/>
    </row>
    <row r="1020" spans="2:6" ht="15" customHeight="1" x14ac:dyDescent="0.2">
      <c r="B1020" s="1"/>
      <c r="C1020" s="109"/>
      <c r="D1020" s="1"/>
      <c r="E1020" s="1"/>
      <c r="F1020" s="67"/>
    </row>
    <row r="1021" spans="2:6" ht="15" customHeight="1" x14ac:dyDescent="0.2">
      <c r="B1021" s="1"/>
      <c r="C1021" s="109"/>
      <c r="D1021" s="1"/>
      <c r="E1021" s="1"/>
      <c r="F1021" s="67"/>
    </row>
    <row r="1022" spans="2:6" ht="15" customHeight="1" x14ac:dyDescent="0.2">
      <c r="B1022" s="1"/>
      <c r="C1022" s="109"/>
      <c r="D1022" s="1"/>
      <c r="E1022" s="1"/>
      <c r="F1022" s="67"/>
    </row>
    <row r="1023" spans="2:6" ht="15" customHeight="1" x14ac:dyDescent="0.2">
      <c r="B1023" s="1"/>
      <c r="C1023" s="109"/>
      <c r="D1023" s="1"/>
      <c r="E1023" s="1"/>
      <c r="F1023" s="67"/>
    </row>
    <row r="1024" spans="2:6" ht="15" customHeight="1" x14ac:dyDescent="0.2">
      <c r="B1024" s="1"/>
      <c r="C1024" s="109"/>
      <c r="D1024" s="1"/>
      <c r="E1024" s="1"/>
      <c r="F1024" s="67"/>
    </row>
    <row r="1025" spans="2:6" ht="15" customHeight="1" x14ac:dyDescent="0.2">
      <c r="B1025" s="1"/>
      <c r="C1025" s="109"/>
      <c r="D1025" s="1"/>
      <c r="E1025" s="1"/>
      <c r="F1025" s="67"/>
    </row>
    <row r="1026" spans="2:6" ht="15" customHeight="1" x14ac:dyDescent="0.2">
      <c r="B1026" s="1"/>
      <c r="C1026" s="109"/>
      <c r="D1026" s="1"/>
      <c r="E1026" s="1"/>
      <c r="F1026" s="67"/>
    </row>
    <row r="1027" spans="2:6" ht="15" customHeight="1" x14ac:dyDescent="0.2">
      <c r="B1027" s="1"/>
      <c r="C1027" s="109"/>
      <c r="D1027" s="1"/>
      <c r="E1027" s="1"/>
      <c r="F1027" s="67"/>
    </row>
    <row r="1028" spans="2:6" ht="15" customHeight="1" x14ac:dyDescent="0.2">
      <c r="B1028" s="1"/>
      <c r="C1028" s="109"/>
      <c r="D1028" s="1"/>
      <c r="E1028" s="1"/>
      <c r="F1028" s="67"/>
    </row>
    <row r="1029" spans="2:6" ht="15" customHeight="1" x14ac:dyDescent="0.2">
      <c r="B1029" s="1"/>
      <c r="C1029" s="109"/>
      <c r="D1029" s="1"/>
      <c r="E1029" s="1"/>
      <c r="F1029" s="67"/>
    </row>
    <row r="1030" spans="2:6" ht="15" customHeight="1" x14ac:dyDescent="0.2">
      <c r="B1030" s="1"/>
      <c r="C1030" s="109"/>
      <c r="D1030" s="1"/>
      <c r="E1030" s="1"/>
      <c r="F1030" s="67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100" zoomScalePageLayoutView="70" workbookViewId="0">
      <selection activeCell="B5" sqref="B5"/>
    </sheetView>
  </sheetViews>
  <sheetFormatPr baseColWidth="10" defaultColWidth="14.42578125" defaultRowHeight="15" customHeight="1" x14ac:dyDescent="0.2"/>
  <cols>
    <col min="1" max="1" width="7.85546875" style="193" customWidth="1"/>
    <col min="2" max="2" width="15.140625" style="193" customWidth="1"/>
    <col min="3" max="3" width="8.140625" style="224" customWidth="1"/>
    <col min="4" max="4" width="32.28515625" style="193" customWidth="1"/>
    <col min="5" max="5" width="8.85546875" style="193" customWidth="1"/>
    <col min="6" max="6" width="11.7109375" style="193" customWidth="1"/>
    <col min="7" max="7" width="6.28515625" style="193" customWidth="1"/>
    <col min="8" max="8" width="22" style="193" bestFit="1" customWidth="1"/>
    <col min="9" max="9" width="27.85546875" style="224" customWidth="1"/>
    <col min="10" max="10" width="23.5703125" style="193" customWidth="1"/>
    <col min="11" max="11" width="21.5703125" style="224" customWidth="1"/>
    <col min="12" max="23" width="10.7109375" style="193" customWidth="1"/>
    <col min="24" max="16384" width="14.42578125" style="193"/>
  </cols>
  <sheetData>
    <row r="1" spans="1:26" ht="15" customHeight="1" x14ac:dyDescent="0.2">
      <c r="A1" s="191"/>
      <c r="B1" s="315" t="s">
        <v>379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 ht="15" customHeight="1" x14ac:dyDescent="0.2">
      <c r="A2" s="191"/>
      <c r="B2" s="315" t="s">
        <v>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5" customHeight="1" x14ac:dyDescent="0.2">
      <c r="A3" s="191"/>
      <c r="B3" s="315" t="s">
        <v>380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ht="15" customHeight="1" x14ac:dyDescent="0.2">
      <c r="A4" s="191"/>
      <c r="B4" s="315" t="s">
        <v>572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</row>
    <row r="5" spans="1:26" ht="1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</row>
    <row r="6" spans="1:26" ht="15" customHeight="1" x14ac:dyDescent="0.2">
      <c r="A6" s="191"/>
      <c r="B6" s="191"/>
      <c r="C6" s="272"/>
      <c r="D6" s="272"/>
      <c r="E6" s="272"/>
      <c r="F6" s="274"/>
      <c r="G6" s="274"/>
      <c r="H6" s="274"/>
      <c r="I6" s="272"/>
      <c r="J6" s="272"/>
      <c r="K6" s="274"/>
      <c r="L6" s="273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6" ht="15" customHeight="1" x14ac:dyDescent="0.2">
      <c r="A7" s="191"/>
      <c r="B7" s="272"/>
      <c r="C7" s="195"/>
      <c r="D7" s="196"/>
      <c r="E7" s="196"/>
      <c r="F7" s="196"/>
      <c r="G7" s="196"/>
      <c r="H7" s="196"/>
      <c r="I7" s="196"/>
      <c r="J7" s="196"/>
      <c r="K7" s="197"/>
      <c r="L7" s="191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5" customHeight="1" x14ac:dyDescent="0.25">
      <c r="A8" s="191"/>
      <c r="B8" s="272"/>
      <c r="C8" s="198"/>
      <c r="D8" s="199" t="s">
        <v>394</v>
      </c>
      <c r="E8" s="272"/>
      <c r="F8" s="272"/>
      <c r="G8" s="272"/>
      <c r="H8" s="272"/>
      <c r="I8" s="272"/>
      <c r="J8" s="200">
        <f>'ANEXO 2'!K51</f>
        <v>8180415564.539999</v>
      </c>
      <c r="K8" s="201"/>
      <c r="L8" s="191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ht="15" customHeight="1" x14ac:dyDescent="0.2">
      <c r="A9" s="191"/>
      <c r="B9" s="272"/>
      <c r="C9" s="198"/>
      <c r="D9" s="272"/>
      <c r="E9" s="272"/>
      <c r="F9" s="272"/>
      <c r="G9" s="272"/>
      <c r="H9" s="272"/>
      <c r="I9" s="272"/>
      <c r="J9" s="272"/>
      <c r="K9" s="201"/>
      <c r="L9" s="191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spans="1:26" ht="15" customHeight="1" x14ac:dyDescent="0.25">
      <c r="A10" s="191"/>
      <c r="B10" s="272"/>
      <c r="C10" s="198"/>
      <c r="D10" s="272"/>
      <c r="E10" s="272"/>
      <c r="F10" s="272"/>
      <c r="G10" s="272"/>
      <c r="H10" s="272"/>
      <c r="I10" s="272"/>
      <c r="J10" s="200"/>
      <c r="K10" s="201"/>
      <c r="L10" s="191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spans="1:26" ht="15" customHeight="1" x14ac:dyDescent="0.25">
      <c r="A11" s="191"/>
      <c r="B11" s="272"/>
      <c r="C11" s="198"/>
      <c r="D11" s="199" t="s">
        <v>399</v>
      </c>
      <c r="E11" s="272"/>
      <c r="F11" s="272"/>
      <c r="G11" s="272"/>
      <c r="H11" s="272"/>
      <c r="I11" s="272"/>
      <c r="J11" s="200">
        <f>J14-J8</f>
        <v>-43217299.579999924</v>
      </c>
      <c r="K11" s="201"/>
      <c r="L11" s="191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spans="1:26" ht="15" customHeight="1" x14ac:dyDescent="0.2">
      <c r="A12" s="191"/>
      <c r="B12" s="272"/>
      <c r="C12" s="198"/>
      <c r="D12" s="272"/>
      <c r="E12" s="272"/>
      <c r="F12" s="272"/>
      <c r="G12" s="272"/>
      <c r="H12" s="272"/>
      <c r="I12" s="272"/>
      <c r="J12" s="272"/>
      <c r="K12" s="201"/>
      <c r="L12" s="191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5" customHeight="1" x14ac:dyDescent="0.2">
      <c r="A13" s="191"/>
      <c r="B13" s="272"/>
      <c r="C13" s="198"/>
      <c r="D13" s="272"/>
      <c r="E13" s="272"/>
      <c r="F13" s="272"/>
      <c r="G13" s="272"/>
      <c r="H13" s="272"/>
      <c r="I13" s="272"/>
      <c r="J13" s="272"/>
      <c r="K13" s="201"/>
      <c r="L13" s="191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26" ht="15" customHeight="1" x14ac:dyDescent="0.25">
      <c r="A14" s="191"/>
      <c r="B14" s="272"/>
      <c r="C14" s="198"/>
      <c r="D14" s="199" t="s">
        <v>393</v>
      </c>
      <c r="E14" s="272"/>
      <c r="F14" s="272"/>
      <c r="G14" s="272"/>
      <c r="H14" s="272"/>
      <c r="I14" s="272"/>
      <c r="J14" s="200">
        <f>'ANEXO 2'!I51</f>
        <v>8137198264.9599991</v>
      </c>
      <c r="K14" s="201"/>
      <c r="L14" s="191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15" customHeight="1" x14ac:dyDescent="0.2">
      <c r="A15" s="191"/>
      <c r="B15" s="272"/>
      <c r="C15" s="202"/>
      <c r="D15" s="203"/>
      <c r="E15" s="203"/>
      <c r="F15" s="203"/>
      <c r="G15" s="203"/>
      <c r="H15" s="203"/>
      <c r="I15" s="203"/>
      <c r="J15" s="203"/>
      <c r="K15" s="204"/>
      <c r="L15" s="191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spans="1:26" ht="15" customHeight="1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ht="15" customHeight="1" x14ac:dyDescent="0.2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ht="15" customHeight="1" x14ac:dyDescent="0.2">
      <c r="A18" s="191"/>
      <c r="B18" s="191"/>
      <c r="C18" s="272"/>
      <c r="D18" s="272"/>
      <c r="E18" s="272"/>
      <c r="F18" s="272"/>
      <c r="G18" s="272"/>
      <c r="H18" s="272"/>
      <c r="I18" s="272"/>
      <c r="J18" s="272"/>
      <c r="K18" s="272"/>
      <c r="L18" s="191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5" customHeight="1" x14ac:dyDescent="0.2">
      <c r="A19" s="191"/>
      <c r="B19" s="272"/>
      <c r="C19" s="195"/>
      <c r="D19" s="196"/>
      <c r="E19" s="196"/>
      <c r="F19" s="196"/>
      <c r="G19" s="196"/>
      <c r="H19" s="196"/>
      <c r="I19" s="196"/>
      <c r="J19" s="196"/>
      <c r="K19" s="197"/>
      <c r="L19" s="191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ht="15" customHeight="1" x14ac:dyDescent="0.2">
      <c r="A20" s="191"/>
      <c r="B20" s="272"/>
      <c r="C20" s="198"/>
      <c r="D20" s="316" t="s">
        <v>381</v>
      </c>
      <c r="E20" s="316"/>
      <c r="F20" s="316"/>
      <c r="G20" s="316"/>
      <c r="H20" s="316"/>
      <c r="I20" s="316"/>
      <c r="J20" s="316"/>
      <c r="K20" s="201"/>
      <c r="L20" s="191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5.75" customHeight="1" x14ac:dyDescent="0.25">
      <c r="A21" s="191"/>
      <c r="B21" s="272"/>
      <c r="C21" s="198"/>
      <c r="D21" s="272"/>
      <c r="E21" s="272"/>
      <c r="F21" s="272"/>
      <c r="G21" s="272"/>
      <c r="H21" s="272"/>
      <c r="I21" s="272"/>
      <c r="J21" s="272"/>
      <c r="K21" s="205"/>
      <c r="L21" s="191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5.75" customHeight="1" x14ac:dyDescent="0.25">
      <c r="A22" s="191"/>
      <c r="B22" s="272"/>
      <c r="C22" s="198"/>
      <c r="D22" s="199" t="s">
        <v>382</v>
      </c>
      <c r="E22" s="272"/>
      <c r="F22" s="272"/>
      <c r="G22" s="272"/>
      <c r="H22" s="272"/>
      <c r="I22" s="272"/>
      <c r="J22" s="200">
        <f>+SUM(H23:H27)</f>
        <v>342083789.35000002</v>
      </c>
      <c r="K22" s="205"/>
      <c r="L22" s="191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15" customHeight="1" x14ac:dyDescent="0.25">
      <c r="A23" s="191"/>
      <c r="B23" s="272"/>
      <c r="C23" s="198"/>
      <c r="D23" s="313" t="s">
        <v>383</v>
      </c>
      <c r="E23" s="313"/>
      <c r="F23" s="272"/>
      <c r="G23" s="272"/>
      <c r="H23" s="206">
        <v>0</v>
      </c>
      <c r="I23" s="272"/>
      <c r="J23" s="272"/>
      <c r="K23" s="205"/>
      <c r="L23" s="191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spans="1:26" ht="15.75" customHeight="1" x14ac:dyDescent="0.2">
      <c r="A24" s="191"/>
      <c r="B24" s="272"/>
      <c r="C24" s="198"/>
      <c r="D24" s="313" t="s">
        <v>288</v>
      </c>
      <c r="E24" s="313"/>
      <c r="F24" s="272"/>
      <c r="G24" s="272"/>
      <c r="H24" s="206">
        <v>0</v>
      </c>
      <c r="I24" s="272"/>
      <c r="J24" s="272"/>
      <c r="K24" s="201"/>
      <c r="L24" s="191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ht="15" customHeight="1" x14ac:dyDescent="0.2">
      <c r="A25" s="191"/>
      <c r="B25" s="272"/>
      <c r="C25" s="198"/>
      <c r="D25" s="313" t="s">
        <v>384</v>
      </c>
      <c r="E25" s="313"/>
      <c r="F25" s="272"/>
      <c r="G25" s="272"/>
      <c r="H25" s="206">
        <v>0</v>
      </c>
      <c r="I25" s="272"/>
      <c r="J25" s="272"/>
      <c r="K25" s="201"/>
      <c r="L25" s="191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30" customHeight="1" x14ac:dyDescent="0.2">
      <c r="A26" s="191"/>
      <c r="B26" s="272"/>
      <c r="C26" s="198"/>
      <c r="D26" s="313" t="s">
        <v>385</v>
      </c>
      <c r="E26" s="313"/>
      <c r="F26" s="272"/>
      <c r="G26" s="272"/>
      <c r="H26" s="257">
        <v>0</v>
      </c>
      <c r="I26" s="272"/>
      <c r="J26" s="272"/>
      <c r="K26" s="201"/>
      <c r="L26" s="191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5" customHeight="1" x14ac:dyDescent="0.2">
      <c r="A27" s="191"/>
      <c r="B27" s="272"/>
      <c r="C27" s="198"/>
      <c r="D27" s="313" t="s">
        <v>386</v>
      </c>
      <c r="E27" s="313"/>
      <c r="F27" s="272"/>
      <c r="G27" s="272"/>
      <c r="H27" s="206">
        <f>'ANEXO 2'!I45-'ANEXO 2'!K45</f>
        <v>342083789.35000002</v>
      </c>
      <c r="I27" s="272"/>
      <c r="J27" s="272"/>
      <c r="K27" s="201"/>
      <c r="L27" s="191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5.75" customHeight="1" x14ac:dyDescent="0.2">
      <c r="A28" s="191"/>
      <c r="B28" s="272"/>
      <c r="C28" s="198"/>
      <c r="D28" s="272"/>
      <c r="E28" s="272"/>
      <c r="F28" s="272"/>
      <c r="G28" s="272"/>
      <c r="H28" s="207"/>
      <c r="I28" s="272"/>
      <c r="J28" s="272"/>
      <c r="K28" s="201"/>
      <c r="L28" s="191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5" customHeight="1" x14ac:dyDescent="0.25">
      <c r="A29" s="191"/>
      <c r="B29" s="272"/>
      <c r="C29" s="198"/>
      <c r="D29" s="199" t="s">
        <v>387</v>
      </c>
      <c r="E29" s="272"/>
      <c r="F29" s="272"/>
      <c r="G29" s="272"/>
      <c r="H29" s="207"/>
      <c r="I29" s="272"/>
      <c r="J29" s="200">
        <f>+SUM(H30:H34)</f>
        <v>-385301088.93000031</v>
      </c>
      <c r="K29" s="201"/>
      <c r="L29" s="191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5" customHeight="1" x14ac:dyDescent="0.2">
      <c r="A30" s="191"/>
      <c r="B30" s="272"/>
      <c r="C30" s="198"/>
      <c r="D30" s="313" t="s">
        <v>288</v>
      </c>
      <c r="E30" s="313"/>
      <c r="F30" s="272"/>
      <c r="G30" s="272"/>
      <c r="H30" s="206">
        <v>0</v>
      </c>
      <c r="I30" s="272"/>
      <c r="J30" s="272"/>
      <c r="K30" s="201"/>
      <c r="L30" s="191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5" customHeight="1" x14ac:dyDescent="0.2">
      <c r="A31" s="191"/>
      <c r="B31" s="272"/>
      <c r="C31" s="198"/>
      <c r="D31" s="313" t="s">
        <v>388</v>
      </c>
      <c r="E31" s="313"/>
      <c r="F31" s="272"/>
      <c r="G31" s="272"/>
      <c r="H31" s="206">
        <v>0</v>
      </c>
      <c r="I31" s="272"/>
      <c r="J31" s="272"/>
      <c r="K31" s="201"/>
      <c r="L31" s="191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5.75" customHeight="1" x14ac:dyDescent="0.2">
      <c r="A32" s="191"/>
      <c r="B32" s="272"/>
      <c r="C32" s="198"/>
      <c r="D32" s="313" t="s">
        <v>384</v>
      </c>
      <c r="E32" s="313"/>
      <c r="F32" s="272"/>
      <c r="G32" s="272"/>
      <c r="H32" s="206">
        <f>'ANEXO 2'!I44-'ANEXO 2'!K44</f>
        <v>-385301088.93000031</v>
      </c>
      <c r="I32" s="272"/>
      <c r="J32" s="272"/>
      <c r="K32" s="201"/>
      <c r="L32" s="191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ht="15.75" customHeight="1" x14ac:dyDescent="0.2">
      <c r="A33" s="191"/>
      <c r="B33" s="272"/>
      <c r="C33" s="198"/>
      <c r="D33" s="208" t="s">
        <v>385</v>
      </c>
      <c r="E33" s="272"/>
      <c r="F33" s="272"/>
      <c r="G33" s="272"/>
      <c r="H33" s="206">
        <v>0</v>
      </c>
      <c r="I33" s="272"/>
      <c r="J33" s="272"/>
      <c r="K33" s="201"/>
      <c r="L33" s="191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1:26" ht="15" customHeight="1" x14ac:dyDescent="0.25">
      <c r="A34" s="191"/>
      <c r="B34" s="272"/>
      <c r="C34" s="198"/>
      <c r="D34" s="199" t="s">
        <v>389</v>
      </c>
      <c r="E34" s="209"/>
      <c r="F34" s="209"/>
      <c r="G34" s="209"/>
      <c r="H34" s="209"/>
      <c r="I34" s="209"/>
      <c r="J34" s="200">
        <f>+J22+J29</f>
        <v>-43217299.580000281</v>
      </c>
      <c r="K34" s="201"/>
      <c r="L34" s="191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5.75" customHeight="1" x14ac:dyDescent="0.2">
      <c r="A35" s="210"/>
      <c r="B35" s="272"/>
      <c r="C35" s="202"/>
      <c r="D35" s="211"/>
      <c r="E35" s="211"/>
      <c r="F35" s="211"/>
      <c r="G35" s="211"/>
      <c r="H35" s="211"/>
      <c r="I35" s="211"/>
      <c r="J35" s="211"/>
      <c r="K35" s="204"/>
      <c r="L35" s="191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1:26" ht="15" customHeight="1" x14ac:dyDescent="0.2">
      <c r="A36" s="210"/>
      <c r="B36" s="191"/>
      <c r="C36" s="191"/>
      <c r="D36" s="212"/>
      <c r="E36" s="212"/>
      <c r="F36" s="212"/>
      <c r="G36" s="212"/>
      <c r="H36" s="212"/>
      <c r="I36" s="212"/>
      <c r="J36" s="212"/>
      <c r="K36" s="191"/>
      <c r="L36" s="191"/>
      <c r="M36" s="213"/>
      <c r="N36" s="213"/>
      <c r="O36" s="213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</row>
    <row r="37" spans="1:26" ht="15" customHeight="1" x14ac:dyDescent="0.2">
      <c r="A37" s="210"/>
      <c r="B37" s="214"/>
      <c r="C37" s="215"/>
      <c r="D37" s="216"/>
      <c r="E37" s="216"/>
      <c r="F37" s="216"/>
      <c r="G37" s="192"/>
      <c r="H37" s="217"/>
      <c r="I37" s="215"/>
      <c r="J37" s="213"/>
      <c r="K37" s="218"/>
      <c r="L37" s="213"/>
      <c r="M37" s="213"/>
      <c r="N37" s="213"/>
      <c r="O37" s="213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</row>
    <row r="38" spans="1:26" ht="15" customHeight="1" x14ac:dyDescent="0.2">
      <c r="A38" s="210"/>
      <c r="B38" s="214"/>
      <c r="C38" s="215"/>
      <c r="D38" s="216"/>
      <c r="E38" s="216"/>
      <c r="F38" s="216"/>
      <c r="G38" s="192"/>
      <c r="H38" s="217"/>
      <c r="I38" s="215"/>
      <c r="J38" s="213"/>
      <c r="K38" s="218"/>
      <c r="L38" s="213"/>
      <c r="M38" s="213"/>
      <c r="N38" s="213"/>
      <c r="O38" s="213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spans="1:26" ht="15" customHeight="1" x14ac:dyDescent="0.2">
      <c r="A39" s="210"/>
      <c r="B39" s="214"/>
      <c r="C39" s="215"/>
      <c r="D39" s="216"/>
      <c r="E39" s="216"/>
      <c r="F39" s="216"/>
      <c r="G39" s="192"/>
      <c r="H39" s="217"/>
      <c r="I39" s="215"/>
      <c r="J39" s="213"/>
      <c r="K39" s="218"/>
      <c r="L39" s="213"/>
      <c r="M39" s="213"/>
      <c r="N39" s="213"/>
      <c r="O39" s="213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1:26" ht="15" customHeight="1" x14ac:dyDescent="0.2">
      <c r="A40" s="210"/>
      <c r="B40" s="214"/>
      <c r="C40" s="215"/>
      <c r="D40" s="216"/>
      <c r="E40" s="216"/>
      <c r="F40" s="216"/>
      <c r="G40" s="192"/>
      <c r="H40" s="217"/>
      <c r="I40" s="215"/>
      <c r="J40" s="213"/>
      <c r="K40" s="218"/>
      <c r="L40" s="213"/>
      <c r="M40" s="213"/>
      <c r="N40" s="213"/>
      <c r="O40" s="213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</row>
    <row r="41" spans="1:26" ht="15" customHeight="1" x14ac:dyDescent="0.2">
      <c r="A41" s="210"/>
      <c r="B41" s="214"/>
      <c r="C41" s="215"/>
      <c r="D41" s="216"/>
      <c r="E41" s="216"/>
      <c r="F41" s="219"/>
      <c r="G41" s="192"/>
      <c r="H41" s="217"/>
      <c r="I41" s="215"/>
      <c r="J41" s="213"/>
      <c r="K41" s="218"/>
      <c r="L41" s="213"/>
      <c r="M41" s="213"/>
      <c r="N41" s="213"/>
      <c r="O41" s="213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</row>
    <row r="42" spans="1:26" ht="15" customHeight="1" x14ac:dyDescent="0.2">
      <c r="A42" s="210"/>
      <c r="B42" s="214"/>
      <c r="C42" s="210"/>
      <c r="D42" s="210"/>
      <c r="E42" s="220"/>
      <c r="F42" s="210"/>
      <c r="G42" s="220"/>
      <c r="H42" s="217"/>
      <c r="I42" s="218"/>
      <c r="J42" s="210"/>
      <c r="K42" s="218"/>
      <c r="L42" s="213"/>
      <c r="M42" s="213"/>
      <c r="N42" s="213"/>
      <c r="O42" s="213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</row>
    <row r="43" spans="1:26" ht="15" customHeight="1" x14ac:dyDescent="0.25">
      <c r="A43" s="210"/>
      <c r="B43" s="214"/>
      <c r="C43" s="221" t="s">
        <v>36</v>
      </c>
      <c r="F43" s="214" t="s">
        <v>37</v>
      </c>
      <c r="G43" s="222"/>
      <c r="H43" s="223"/>
      <c r="J43" s="45" t="s">
        <v>390</v>
      </c>
      <c r="K43" s="218"/>
      <c r="L43" s="213"/>
      <c r="M43" s="213"/>
      <c r="N43" s="213"/>
      <c r="O43" s="213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</row>
    <row r="44" spans="1:26" ht="15.75" customHeight="1" x14ac:dyDescent="0.2">
      <c r="A44" s="210"/>
      <c r="B44" s="214"/>
      <c r="C44" s="314" t="s">
        <v>38</v>
      </c>
      <c r="D44" s="314"/>
      <c r="F44" s="210" t="s">
        <v>39</v>
      </c>
      <c r="G44" s="225"/>
      <c r="H44" s="223"/>
      <c r="J44" s="104" t="s">
        <v>391</v>
      </c>
      <c r="K44" s="215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</row>
    <row r="45" spans="1:26" ht="15.75" customHeight="1" x14ac:dyDescent="0.2">
      <c r="A45" s="210"/>
      <c r="B45" s="214"/>
      <c r="C45" s="215"/>
      <c r="D45" s="192"/>
      <c r="G45" s="192"/>
      <c r="H45" s="223"/>
      <c r="J45" s="225" t="s">
        <v>40</v>
      </c>
      <c r="K45" s="215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</row>
    <row r="46" spans="1:26" ht="15.75" customHeight="1" x14ac:dyDescent="0.2">
      <c r="A46" s="210"/>
      <c r="B46" s="214"/>
      <c r="C46" s="215"/>
      <c r="D46" s="216"/>
      <c r="E46" s="216"/>
      <c r="F46" s="216"/>
      <c r="G46" s="192"/>
      <c r="H46" s="217"/>
      <c r="J46" s="216"/>
      <c r="K46" s="215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</row>
    <row r="47" spans="1:26" ht="15.75" customHeight="1" x14ac:dyDescent="0.2">
      <c r="A47" s="210"/>
      <c r="B47" s="214"/>
      <c r="C47" s="215"/>
      <c r="D47" s="216"/>
      <c r="E47" s="216"/>
      <c r="F47" s="216"/>
      <c r="G47" s="192"/>
      <c r="H47" s="217"/>
      <c r="I47" s="215"/>
      <c r="J47" s="192"/>
      <c r="K47" s="215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</row>
    <row r="48" spans="1:26" ht="15.75" customHeight="1" x14ac:dyDescent="0.2">
      <c r="A48" s="210"/>
      <c r="B48" s="214"/>
      <c r="C48" s="215"/>
      <c r="D48" s="216"/>
      <c r="E48" s="216"/>
      <c r="F48" s="216"/>
      <c r="G48" s="192"/>
      <c r="H48" s="217"/>
      <c r="I48" s="215"/>
      <c r="J48" s="192"/>
      <c r="K48" s="215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</row>
    <row r="49" spans="1:26" ht="15" customHeight="1" x14ac:dyDescent="0.2">
      <c r="A49" s="210"/>
      <c r="B49" s="214"/>
      <c r="C49" s="215"/>
      <c r="D49" s="216"/>
      <c r="E49" s="216"/>
      <c r="F49" s="216"/>
      <c r="G49" s="192"/>
      <c r="H49" s="217"/>
      <c r="I49" s="226"/>
      <c r="J49" s="194"/>
      <c r="K49" s="215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</row>
    <row r="50" spans="1:26" ht="15" customHeight="1" x14ac:dyDescent="0.2">
      <c r="A50" s="213"/>
      <c r="B50" s="213"/>
      <c r="C50" s="218"/>
      <c r="D50" s="227"/>
      <c r="E50" s="227"/>
      <c r="F50" s="227"/>
      <c r="G50" s="213"/>
      <c r="H50" s="213"/>
      <c r="I50" s="228"/>
      <c r="J50" s="192"/>
      <c r="K50" s="215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</row>
    <row r="51" spans="1:26" ht="15" customHeight="1" x14ac:dyDescent="0.2">
      <c r="A51" s="213"/>
      <c r="B51" s="213"/>
      <c r="C51" s="218"/>
      <c r="D51" s="227"/>
      <c r="E51" s="227"/>
      <c r="F51" s="227"/>
      <c r="G51" s="213"/>
      <c r="H51" s="213"/>
      <c r="I51" s="218"/>
      <c r="J51" s="213"/>
      <c r="K51" s="218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15" customHeight="1" x14ac:dyDescent="0.2">
      <c r="A52" s="213"/>
      <c r="B52" s="213"/>
      <c r="C52" s="218"/>
      <c r="D52" s="227"/>
      <c r="E52" s="227"/>
      <c r="F52" s="227"/>
      <c r="G52" s="213"/>
      <c r="H52" s="213"/>
      <c r="I52" s="218"/>
      <c r="J52" s="213"/>
      <c r="K52" s="218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15" customHeight="1" x14ac:dyDescent="0.2">
      <c r="A53" s="213"/>
      <c r="B53" s="213"/>
      <c r="C53" s="218"/>
      <c r="D53" s="227"/>
      <c r="E53" s="227"/>
      <c r="F53" s="227"/>
      <c r="G53" s="213"/>
      <c r="H53" s="213"/>
      <c r="I53" s="218"/>
      <c r="J53" s="213"/>
      <c r="K53" s="218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15" customHeight="1" x14ac:dyDescent="0.2">
      <c r="A54" s="213"/>
      <c r="B54" s="213"/>
      <c r="C54" s="218"/>
      <c r="D54" s="227"/>
      <c r="E54" s="227"/>
      <c r="F54" s="227"/>
      <c r="G54" s="213"/>
      <c r="H54" s="213"/>
      <c r="I54" s="218"/>
      <c r="J54" s="213"/>
      <c r="K54" s="218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15" customHeight="1" x14ac:dyDescent="0.2">
      <c r="A55" s="213"/>
      <c r="B55" s="213"/>
      <c r="C55" s="218"/>
      <c r="D55" s="227"/>
      <c r="E55" s="227"/>
      <c r="F55" s="227"/>
      <c r="G55" s="213"/>
      <c r="H55" s="213"/>
      <c r="I55" s="218"/>
      <c r="J55" s="213"/>
      <c r="K55" s="218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15" customHeight="1" x14ac:dyDescent="0.2">
      <c r="A56" s="213"/>
      <c r="B56" s="213"/>
      <c r="C56" s="218"/>
      <c r="D56" s="227"/>
      <c r="E56" s="227"/>
      <c r="F56" s="227"/>
      <c r="G56" s="213"/>
      <c r="H56" s="213"/>
      <c r="I56" s="218"/>
      <c r="J56" s="213"/>
      <c r="K56" s="218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15" customHeight="1" x14ac:dyDescent="0.2">
      <c r="A57" s="210"/>
      <c r="B57" s="214"/>
      <c r="C57" s="215"/>
      <c r="D57" s="216"/>
      <c r="E57" s="216"/>
      <c r="F57" s="216"/>
      <c r="G57" s="192"/>
      <c r="H57" s="192"/>
      <c r="I57" s="218"/>
      <c r="J57" s="213"/>
      <c r="K57" s="218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15" customHeight="1" x14ac:dyDescent="0.2">
      <c r="A58" s="214"/>
      <c r="B58" s="214"/>
      <c r="C58" s="229"/>
      <c r="D58" s="230"/>
      <c r="E58" s="230"/>
      <c r="F58" s="216"/>
      <c r="G58" s="192"/>
      <c r="H58" s="231"/>
      <c r="I58" s="215"/>
      <c r="J58" s="192"/>
      <c r="K58" s="215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</row>
    <row r="59" spans="1:26" ht="15" customHeight="1" x14ac:dyDescent="0.2">
      <c r="A59" s="210"/>
      <c r="B59" s="214"/>
      <c r="C59" s="215"/>
      <c r="D59" s="216"/>
      <c r="E59" s="216"/>
      <c r="F59" s="216"/>
      <c r="G59" s="192"/>
      <c r="H59" s="217"/>
      <c r="I59" s="229"/>
      <c r="J59" s="194"/>
      <c r="K59" s="215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210"/>
      <c r="Y59" s="210"/>
      <c r="Z59" s="210"/>
    </row>
    <row r="60" spans="1:26" ht="15" customHeight="1" x14ac:dyDescent="0.2">
      <c r="A60" s="210"/>
      <c r="B60" s="214"/>
      <c r="C60" s="215"/>
      <c r="D60" s="216"/>
      <c r="E60" s="216"/>
      <c r="F60" s="216"/>
      <c r="G60" s="192"/>
      <c r="H60" s="217"/>
      <c r="I60" s="215"/>
      <c r="J60" s="192"/>
      <c r="K60" s="215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210"/>
      <c r="Y60" s="210"/>
      <c r="Z60" s="210"/>
    </row>
    <row r="61" spans="1:26" ht="15" customHeight="1" x14ac:dyDescent="0.2">
      <c r="A61" s="214"/>
      <c r="B61" s="214"/>
      <c r="C61" s="229"/>
      <c r="D61" s="230"/>
      <c r="E61" s="230"/>
      <c r="F61" s="216"/>
      <c r="G61" s="192"/>
      <c r="H61" s="231"/>
      <c r="I61" s="215"/>
      <c r="J61" s="192"/>
      <c r="K61" s="215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210"/>
      <c r="Y61" s="210"/>
      <c r="Z61" s="210"/>
    </row>
    <row r="62" spans="1:26" ht="15" customHeight="1" x14ac:dyDescent="0.2">
      <c r="A62" s="210"/>
      <c r="B62" s="214"/>
      <c r="C62" s="215"/>
      <c r="D62" s="216"/>
      <c r="E62" s="216"/>
      <c r="F62" s="216"/>
      <c r="G62" s="192"/>
      <c r="H62" s="217"/>
      <c r="I62" s="229"/>
      <c r="J62" s="194"/>
      <c r="K62" s="215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210"/>
      <c r="Y62" s="210"/>
      <c r="Z62" s="210"/>
    </row>
    <row r="63" spans="1:26" ht="15" customHeight="1" x14ac:dyDescent="0.2">
      <c r="A63" s="210"/>
      <c r="B63" s="214"/>
      <c r="C63" s="215"/>
      <c r="D63" s="216"/>
      <c r="E63" s="216"/>
      <c r="F63" s="216"/>
      <c r="G63" s="192"/>
      <c r="H63" s="217"/>
      <c r="I63" s="215"/>
      <c r="J63" s="192"/>
      <c r="K63" s="215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210"/>
      <c r="Y63" s="210"/>
      <c r="Z63" s="210"/>
    </row>
    <row r="64" spans="1:26" ht="15" customHeight="1" x14ac:dyDescent="0.2">
      <c r="A64" s="210"/>
      <c r="B64" s="214"/>
      <c r="C64" s="215"/>
      <c r="D64" s="216"/>
      <c r="E64" s="216"/>
      <c r="F64" s="216"/>
      <c r="G64" s="192"/>
      <c r="H64" s="217"/>
      <c r="I64" s="215"/>
      <c r="J64" s="192"/>
      <c r="K64" s="215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210"/>
      <c r="Y64" s="210"/>
      <c r="Z64" s="210"/>
    </row>
    <row r="65" spans="1:26" ht="15" customHeight="1" x14ac:dyDescent="0.2">
      <c r="A65" s="210"/>
      <c r="B65" s="214"/>
      <c r="C65" s="215"/>
      <c r="D65" s="216"/>
      <c r="E65" s="216"/>
      <c r="F65" s="216"/>
      <c r="G65" s="192"/>
      <c r="H65" s="217"/>
      <c r="I65" s="215"/>
      <c r="J65" s="192"/>
      <c r="K65" s="215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210"/>
      <c r="Y65" s="210"/>
      <c r="Z65" s="210"/>
    </row>
    <row r="66" spans="1:26" ht="15" customHeight="1" x14ac:dyDescent="0.2">
      <c r="A66" s="210"/>
      <c r="B66" s="214"/>
      <c r="C66" s="215"/>
      <c r="D66" s="216"/>
      <c r="E66" s="216"/>
      <c r="F66" s="216"/>
      <c r="G66" s="192"/>
      <c r="H66" s="210"/>
      <c r="I66" s="229"/>
      <c r="J66" s="192"/>
      <c r="K66" s="215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210"/>
      <c r="Y66" s="210"/>
      <c r="Z66" s="210"/>
    </row>
    <row r="67" spans="1:26" ht="15" customHeight="1" x14ac:dyDescent="0.2">
      <c r="A67" s="214"/>
      <c r="B67" s="214"/>
      <c r="C67" s="229"/>
      <c r="D67" s="230"/>
      <c r="E67" s="230"/>
      <c r="F67" s="216"/>
      <c r="G67" s="192"/>
      <c r="H67" s="231"/>
      <c r="I67" s="232"/>
      <c r="J67" s="192"/>
      <c r="K67" s="215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210"/>
      <c r="Y67" s="210"/>
      <c r="Z67" s="210"/>
    </row>
    <row r="68" spans="1:26" ht="15" customHeight="1" x14ac:dyDescent="0.2">
      <c r="A68" s="210"/>
      <c r="B68" s="214"/>
      <c r="C68" s="215"/>
      <c r="D68" s="216"/>
      <c r="E68" s="216"/>
      <c r="F68" s="216"/>
      <c r="G68" s="192"/>
      <c r="H68" s="217"/>
      <c r="I68" s="229"/>
      <c r="J68" s="194"/>
      <c r="K68" s="215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210"/>
      <c r="Y68" s="210"/>
      <c r="Z68" s="210"/>
    </row>
    <row r="69" spans="1:26" ht="15" customHeight="1" x14ac:dyDescent="0.2">
      <c r="A69" s="210"/>
      <c r="B69" s="214"/>
      <c r="C69" s="215"/>
      <c r="D69" s="216"/>
      <c r="E69" s="216"/>
      <c r="F69" s="216"/>
      <c r="G69" s="192"/>
      <c r="H69" s="217"/>
      <c r="I69" s="215"/>
      <c r="J69" s="192"/>
      <c r="K69" s="215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210"/>
      <c r="Y69" s="210"/>
      <c r="Z69" s="210"/>
    </row>
    <row r="70" spans="1:26" ht="15" customHeight="1" x14ac:dyDescent="0.2">
      <c r="A70" s="210"/>
      <c r="B70" s="214"/>
      <c r="C70" s="215"/>
      <c r="D70" s="216"/>
      <c r="E70" s="216"/>
      <c r="F70" s="216"/>
      <c r="G70" s="192"/>
      <c r="H70" s="210"/>
      <c r="I70" s="215"/>
      <c r="J70" s="192"/>
      <c r="K70" s="215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210"/>
      <c r="Y70" s="210"/>
      <c r="Z70" s="210"/>
    </row>
    <row r="71" spans="1:26" ht="15" customHeight="1" x14ac:dyDescent="0.2">
      <c r="A71" s="210"/>
      <c r="B71" s="214"/>
      <c r="C71" s="215"/>
      <c r="D71" s="216"/>
      <c r="E71" s="216"/>
      <c r="F71" s="216"/>
      <c r="G71" s="192"/>
      <c r="H71" s="217"/>
      <c r="I71" s="232"/>
      <c r="J71" s="192"/>
      <c r="K71" s="215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210"/>
      <c r="Y71" s="210"/>
      <c r="Z71" s="210"/>
    </row>
    <row r="72" spans="1:26" ht="15" customHeight="1" x14ac:dyDescent="0.2">
      <c r="A72" s="210"/>
      <c r="B72" s="214"/>
      <c r="C72" s="215"/>
      <c r="D72" s="216"/>
      <c r="E72" s="216"/>
      <c r="F72" s="216"/>
      <c r="G72" s="192"/>
      <c r="H72" s="217"/>
      <c r="I72" s="215"/>
      <c r="J72" s="192"/>
      <c r="K72" s="215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210"/>
      <c r="Y72" s="210"/>
      <c r="Z72" s="210"/>
    </row>
    <row r="73" spans="1:26" ht="15" customHeight="1" x14ac:dyDescent="0.2">
      <c r="A73" s="210"/>
      <c r="B73" s="214"/>
      <c r="C73" s="215"/>
      <c r="D73" s="216"/>
      <c r="E73" s="216"/>
      <c r="F73" s="216"/>
      <c r="G73" s="192"/>
      <c r="H73" s="217"/>
      <c r="I73" s="215"/>
      <c r="J73" s="192"/>
      <c r="K73" s="215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210"/>
      <c r="Y73" s="210"/>
      <c r="Z73" s="210"/>
    </row>
    <row r="74" spans="1:26" ht="15" customHeight="1" x14ac:dyDescent="0.2">
      <c r="A74" s="210"/>
      <c r="B74" s="214"/>
      <c r="C74" s="215"/>
      <c r="D74" s="216"/>
      <c r="E74" s="216"/>
      <c r="F74" s="216"/>
      <c r="G74" s="192"/>
      <c r="H74" s="217"/>
      <c r="I74" s="215"/>
      <c r="J74" s="192"/>
      <c r="K74" s="215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210"/>
      <c r="Y74" s="210"/>
      <c r="Z74" s="210"/>
    </row>
    <row r="75" spans="1:26" ht="15" customHeight="1" x14ac:dyDescent="0.2">
      <c r="A75" s="210"/>
      <c r="B75" s="214"/>
      <c r="C75" s="215"/>
      <c r="D75" s="216"/>
      <c r="E75" s="216"/>
      <c r="F75" s="216"/>
      <c r="G75" s="192"/>
      <c r="H75" s="217"/>
      <c r="I75" s="215"/>
      <c r="J75" s="192"/>
      <c r="K75" s="215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210"/>
      <c r="Y75" s="210"/>
      <c r="Z75" s="210"/>
    </row>
    <row r="76" spans="1:26" ht="15" customHeight="1" x14ac:dyDescent="0.2">
      <c r="A76" s="210"/>
      <c r="B76" s="214"/>
      <c r="C76" s="215"/>
      <c r="D76" s="216"/>
      <c r="E76" s="216"/>
      <c r="F76" s="216"/>
      <c r="G76" s="192"/>
      <c r="H76" s="217"/>
      <c r="I76" s="215"/>
      <c r="J76" s="192"/>
      <c r="K76" s="215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210"/>
      <c r="Y76" s="210"/>
      <c r="Z76" s="210"/>
    </row>
    <row r="77" spans="1:26" ht="15" customHeight="1" x14ac:dyDescent="0.2">
      <c r="A77" s="210"/>
      <c r="B77" s="214"/>
      <c r="C77" s="215"/>
      <c r="D77" s="216"/>
      <c r="E77" s="216"/>
      <c r="F77" s="216"/>
      <c r="G77" s="192"/>
      <c r="H77" s="217"/>
      <c r="I77" s="215"/>
      <c r="J77" s="192"/>
      <c r="K77" s="215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210"/>
      <c r="Y77" s="210"/>
      <c r="Z77" s="210"/>
    </row>
    <row r="78" spans="1:26" ht="15" customHeight="1" x14ac:dyDescent="0.2">
      <c r="A78" s="213"/>
      <c r="B78" s="213"/>
      <c r="C78" s="218"/>
      <c r="D78" s="227"/>
      <c r="E78" s="227"/>
      <c r="F78" s="227"/>
      <c r="G78" s="213"/>
      <c r="H78" s="213"/>
      <c r="I78" s="215"/>
      <c r="J78" s="192"/>
      <c r="K78" s="215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210"/>
      <c r="Y78" s="210"/>
      <c r="Z78" s="210"/>
    </row>
    <row r="79" spans="1:26" ht="15" customHeight="1" x14ac:dyDescent="0.2">
      <c r="A79" s="213"/>
      <c r="B79" s="213"/>
      <c r="C79" s="218"/>
      <c r="D79" s="227"/>
      <c r="E79" s="227"/>
      <c r="F79" s="227"/>
      <c r="G79" s="213"/>
      <c r="H79" s="213"/>
      <c r="I79" s="218"/>
      <c r="J79" s="213"/>
      <c r="K79" s="218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5" customHeight="1" x14ac:dyDescent="0.2">
      <c r="A80" s="213"/>
      <c r="B80" s="213"/>
      <c r="C80" s="218"/>
      <c r="D80" s="227"/>
      <c r="E80" s="227"/>
      <c r="F80" s="227"/>
      <c r="G80" s="213"/>
      <c r="H80" s="213"/>
      <c r="I80" s="218"/>
      <c r="J80" s="213"/>
      <c r="K80" s="218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5" customHeight="1" x14ac:dyDescent="0.2">
      <c r="A81" s="213"/>
      <c r="B81" s="213"/>
      <c r="C81" s="218"/>
      <c r="D81" s="227"/>
      <c r="E81" s="227"/>
      <c r="F81" s="227"/>
      <c r="G81" s="213"/>
      <c r="H81" s="213"/>
      <c r="I81" s="218"/>
      <c r="J81" s="213"/>
      <c r="K81" s="218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5" customHeight="1" x14ac:dyDescent="0.2">
      <c r="A82" s="210"/>
      <c r="B82" s="214"/>
      <c r="C82" s="215"/>
      <c r="D82" s="216"/>
      <c r="E82" s="216"/>
      <c r="F82" s="216"/>
      <c r="G82" s="192"/>
      <c r="H82" s="217"/>
      <c r="I82" s="218"/>
      <c r="J82" s="213"/>
      <c r="K82" s="218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5" customHeight="1" x14ac:dyDescent="0.2">
      <c r="A83" s="210"/>
      <c r="B83" s="214"/>
      <c r="C83" s="215"/>
      <c r="D83" s="216"/>
      <c r="E83" s="216"/>
      <c r="F83" s="216"/>
      <c r="G83" s="192"/>
      <c r="H83" s="217"/>
      <c r="I83" s="215"/>
      <c r="J83" s="192"/>
      <c r="K83" s="215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210"/>
      <c r="Y83" s="210"/>
      <c r="Z83" s="210"/>
    </row>
    <row r="84" spans="1:26" ht="15" customHeight="1" x14ac:dyDescent="0.2">
      <c r="A84" s="210"/>
      <c r="B84" s="214"/>
      <c r="C84" s="215"/>
      <c r="D84" s="216"/>
      <c r="E84" s="216"/>
      <c r="F84" s="216"/>
      <c r="G84" s="192"/>
      <c r="H84" s="217"/>
      <c r="I84" s="215"/>
      <c r="J84" s="192"/>
      <c r="K84" s="215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210"/>
      <c r="Y84" s="210"/>
      <c r="Z84" s="210"/>
    </row>
    <row r="85" spans="1:26" ht="15" customHeight="1" x14ac:dyDescent="0.2">
      <c r="A85" s="210"/>
      <c r="B85" s="214"/>
      <c r="C85" s="215"/>
      <c r="D85" s="216"/>
      <c r="E85" s="216"/>
      <c r="F85" s="216"/>
      <c r="G85" s="192"/>
      <c r="H85" s="217"/>
      <c r="I85" s="215"/>
      <c r="J85" s="192"/>
      <c r="K85" s="215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210"/>
      <c r="Y85" s="210"/>
      <c r="Z85" s="210"/>
    </row>
    <row r="86" spans="1:26" ht="15" customHeight="1" x14ac:dyDescent="0.2">
      <c r="A86" s="210"/>
      <c r="B86" s="214"/>
      <c r="C86" s="215"/>
      <c r="D86" s="216"/>
      <c r="E86" s="216"/>
      <c r="F86" s="216"/>
      <c r="G86" s="192"/>
      <c r="H86" s="217"/>
      <c r="I86" s="215"/>
      <c r="J86" s="192"/>
      <c r="K86" s="215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210"/>
      <c r="Y86" s="210"/>
      <c r="Z86" s="210"/>
    </row>
    <row r="87" spans="1:26" ht="15" customHeight="1" x14ac:dyDescent="0.2">
      <c r="A87" s="210"/>
      <c r="B87" s="214"/>
      <c r="C87" s="215"/>
      <c r="D87" s="216"/>
      <c r="E87" s="216"/>
      <c r="F87" s="216"/>
      <c r="G87" s="192"/>
      <c r="H87" s="217"/>
      <c r="I87" s="215"/>
      <c r="J87" s="192"/>
      <c r="K87" s="215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210"/>
      <c r="Y87" s="210"/>
      <c r="Z87" s="210"/>
    </row>
    <row r="88" spans="1:26" ht="15" customHeight="1" x14ac:dyDescent="0.2">
      <c r="A88" s="210"/>
      <c r="B88" s="214"/>
      <c r="C88" s="215"/>
      <c r="D88" s="216"/>
      <c r="E88" s="216"/>
      <c r="F88" s="216"/>
      <c r="G88" s="192"/>
      <c r="H88" s="217"/>
      <c r="I88" s="215"/>
      <c r="J88" s="192"/>
      <c r="K88" s="215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210"/>
      <c r="Y88" s="210"/>
      <c r="Z88" s="210"/>
    </row>
    <row r="89" spans="1:26" ht="15" customHeight="1" x14ac:dyDescent="0.2">
      <c r="A89" s="210"/>
      <c r="B89" s="214"/>
      <c r="C89" s="215"/>
      <c r="D89" s="216"/>
      <c r="E89" s="216"/>
      <c r="F89" s="216"/>
      <c r="G89" s="192"/>
      <c r="H89" s="217"/>
      <c r="I89" s="215"/>
      <c r="J89" s="192"/>
      <c r="K89" s="215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210"/>
      <c r="Y89" s="210"/>
      <c r="Z89" s="210"/>
    </row>
    <row r="90" spans="1:26" ht="15" customHeight="1" x14ac:dyDescent="0.2">
      <c r="A90" s="210"/>
      <c r="B90" s="214"/>
      <c r="C90" s="215"/>
      <c r="D90" s="216"/>
      <c r="E90" s="216"/>
      <c r="F90" s="216"/>
      <c r="G90" s="192"/>
      <c r="H90" s="217"/>
      <c r="I90" s="215"/>
      <c r="J90" s="192"/>
      <c r="K90" s="215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210"/>
      <c r="Y90" s="210"/>
      <c r="Z90" s="210"/>
    </row>
    <row r="91" spans="1:26" ht="15" customHeight="1" x14ac:dyDescent="0.2">
      <c r="A91" s="210"/>
      <c r="B91" s="214"/>
      <c r="C91" s="215"/>
      <c r="D91" s="216"/>
      <c r="E91" s="216"/>
      <c r="F91" s="216"/>
      <c r="G91" s="192"/>
      <c r="H91" s="217"/>
      <c r="I91" s="215"/>
      <c r="J91" s="192"/>
      <c r="K91" s="215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210"/>
      <c r="Y91" s="210"/>
      <c r="Z91" s="210"/>
    </row>
    <row r="92" spans="1:26" ht="15" customHeight="1" x14ac:dyDescent="0.2">
      <c r="A92" s="210"/>
      <c r="B92" s="214"/>
      <c r="C92" s="215"/>
      <c r="D92" s="216"/>
      <c r="E92" s="216"/>
      <c r="F92" s="216"/>
      <c r="G92" s="192"/>
      <c r="H92" s="217"/>
      <c r="I92" s="215"/>
      <c r="J92" s="192"/>
      <c r="K92" s="215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210"/>
      <c r="Y92" s="210"/>
      <c r="Z92" s="210"/>
    </row>
    <row r="93" spans="1:26" ht="15" customHeight="1" x14ac:dyDescent="0.2">
      <c r="A93" s="210"/>
      <c r="B93" s="214"/>
      <c r="C93" s="215"/>
      <c r="D93" s="216"/>
      <c r="E93" s="216"/>
      <c r="F93" s="216"/>
      <c r="G93" s="192"/>
      <c r="H93" s="217"/>
      <c r="I93" s="215"/>
      <c r="J93" s="192"/>
      <c r="K93" s="215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210"/>
      <c r="Y93" s="210"/>
      <c r="Z93" s="210"/>
    </row>
    <row r="94" spans="1:26" ht="15" customHeight="1" x14ac:dyDescent="0.2">
      <c r="A94" s="210"/>
      <c r="B94" s="214"/>
      <c r="C94" s="215"/>
      <c r="D94" s="216"/>
      <c r="E94" s="216"/>
      <c r="F94" s="216"/>
      <c r="G94" s="192"/>
      <c r="H94" s="217"/>
      <c r="I94" s="215"/>
      <c r="J94" s="192"/>
      <c r="K94" s="215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210"/>
      <c r="Y94" s="210"/>
      <c r="Z94" s="210"/>
    </row>
    <row r="95" spans="1:26" ht="15" customHeight="1" x14ac:dyDescent="0.2">
      <c r="A95" s="210"/>
      <c r="B95" s="214"/>
      <c r="C95" s="215"/>
      <c r="D95" s="216"/>
      <c r="E95" s="216"/>
      <c r="F95" s="216"/>
      <c r="G95" s="192"/>
      <c r="H95" s="217"/>
      <c r="I95" s="215"/>
      <c r="J95" s="192"/>
      <c r="K95" s="215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210"/>
      <c r="Y95" s="210"/>
      <c r="Z95" s="210"/>
    </row>
    <row r="96" spans="1:26" ht="15" customHeight="1" x14ac:dyDescent="0.2">
      <c r="A96" s="210"/>
      <c r="B96" s="214"/>
      <c r="C96" s="215"/>
      <c r="D96" s="216"/>
      <c r="E96" s="216"/>
      <c r="F96" s="216"/>
      <c r="G96" s="192"/>
      <c r="H96" s="217"/>
      <c r="I96" s="215"/>
      <c r="J96" s="192"/>
      <c r="K96" s="215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210"/>
      <c r="Y96" s="210"/>
      <c r="Z96" s="210"/>
    </row>
    <row r="97" spans="1:26" ht="15" customHeight="1" x14ac:dyDescent="0.2">
      <c r="A97" s="210"/>
      <c r="B97" s="214"/>
      <c r="C97" s="215"/>
      <c r="D97" s="216"/>
      <c r="E97" s="216"/>
      <c r="F97" s="216"/>
      <c r="G97" s="192"/>
      <c r="H97" s="217"/>
      <c r="I97" s="215"/>
      <c r="J97" s="192"/>
      <c r="K97" s="215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210"/>
      <c r="Y97" s="210"/>
      <c r="Z97" s="210"/>
    </row>
    <row r="98" spans="1:26" ht="15" customHeight="1" x14ac:dyDescent="0.2">
      <c r="A98" s="210"/>
      <c r="B98" s="214"/>
      <c r="C98" s="215"/>
      <c r="D98" s="216"/>
      <c r="E98" s="216"/>
      <c r="F98" s="216"/>
      <c r="G98" s="192"/>
      <c r="H98" s="217"/>
      <c r="I98" s="215"/>
      <c r="J98" s="192"/>
      <c r="K98" s="215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210"/>
      <c r="Y98" s="210"/>
      <c r="Z98" s="210"/>
    </row>
    <row r="99" spans="1:26" ht="15" customHeight="1" x14ac:dyDescent="0.2">
      <c r="A99" s="210"/>
      <c r="B99" s="214"/>
      <c r="C99" s="215"/>
      <c r="D99" s="216"/>
      <c r="E99" s="216"/>
      <c r="F99" s="216"/>
      <c r="G99" s="192"/>
      <c r="H99" s="217"/>
      <c r="I99" s="215"/>
      <c r="J99" s="192"/>
      <c r="K99" s="215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210"/>
      <c r="Y99" s="210"/>
      <c r="Z99" s="210"/>
    </row>
    <row r="100" spans="1:26" ht="15" customHeight="1" x14ac:dyDescent="0.2">
      <c r="A100" s="210"/>
      <c r="B100" s="214"/>
      <c r="C100" s="215"/>
      <c r="D100" s="216"/>
      <c r="E100" s="216"/>
      <c r="F100" s="216"/>
      <c r="G100" s="192"/>
      <c r="H100" s="217"/>
      <c r="I100" s="215"/>
      <c r="J100" s="192"/>
      <c r="K100" s="215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210"/>
      <c r="Y100" s="210"/>
      <c r="Z100" s="210"/>
    </row>
    <row r="101" spans="1:26" ht="15" customHeight="1" x14ac:dyDescent="0.2">
      <c r="A101" s="210"/>
      <c r="B101" s="214"/>
      <c r="C101" s="215"/>
      <c r="D101" s="216"/>
      <c r="E101" s="216"/>
      <c r="F101" s="216"/>
      <c r="G101" s="192"/>
      <c r="H101" s="217"/>
      <c r="I101" s="215"/>
      <c r="J101" s="192"/>
      <c r="K101" s="215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210"/>
      <c r="Y101" s="210"/>
      <c r="Z101" s="210"/>
    </row>
    <row r="102" spans="1:26" ht="15" customHeight="1" x14ac:dyDescent="0.2">
      <c r="A102" s="210"/>
      <c r="B102" s="214"/>
      <c r="C102" s="215"/>
      <c r="D102" s="216"/>
      <c r="E102" s="216"/>
      <c r="F102" s="216"/>
      <c r="G102" s="192"/>
      <c r="H102" s="217"/>
      <c r="I102" s="215"/>
      <c r="J102" s="192"/>
      <c r="K102" s="215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210"/>
      <c r="Y102" s="210"/>
      <c r="Z102" s="210"/>
    </row>
    <row r="103" spans="1:26" ht="15" customHeight="1" x14ac:dyDescent="0.2">
      <c r="A103" s="210"/>
      <c r="B103" s="214"/>
      <c r="C103" s="215"/>
      <c r="D103" s="216"/>
      <c r="E103" s="216"/>
      <c r="F103" s="216"/>
      <c r="G103" s="192"/>
      <c r="H103" s="217"/>
      <c r="I103" s="215"/>
      <c r="J103" s="192"/>
      <c r="K103" s="215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210"/>
      <c r="Y103" s="210"/>
      <c r="Z103" s="210"/>
    </row>
    <row r="104" spans="1:26" ht="15" customHeight="1" x14ac:dyDescent="0.2">
      <c r="A104" s="210"/>
      <c r="B104" s="214"/>
      <c r="C104" s="215"/>
      <c r="D104" s="216"/>
      <c r="E104" s="216"/>
      <c r="F104" s="216"/>
      <c r="G104" s="192"/>
      <c r="H104" s="217"/>
      <c r="I104" s="215"/>
      <c r="J104" s="192"/>
      <c r="K104" s="215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210"/>
      <c r="Y104" s="210"/>
      <c r="Z104" s="210"/>
    </row>
    <row r="105" spans="1:26" ht="15" customHeight="1" x14ac:dyDescent="0.2">
      <c r="A105" s="210"/>
      <c r="B105" s="214"/>
      <c r="C105" s="215"/>
      <c r="D105" s="216"/>
      <c r="E105" s="216"/>
      <c r="F105" s="216"/>
      <c r="G105" s="192"/>
      <c r="H105" s="217"/>
      <c r="I105" s="215"/>
      <c r="J105" s="192"/>
      <c r="K105" s="215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210"/>
      <c r="Y105" s="210"/>
      <c r="Z105" s="210"/>
    </row>
    <row r="106" spans="1:26" ht="15" customHeight="1" x14ac:dyDescent="0.2">
      <c r="A106" s="210"/>
      <c r="B106" s="214"/>
      <c r="C106" s="215"/>
      <c r="D106" s="216"/>
      <c r="E106" s="216"/>
      <c r="F106" s="216"/>
      <c r="G106" s="192"/>
      <c r="H106" s="217"/>
      <c r="I106" s="215"/>
      <c r="J106" s="192"/>
      <c r="K106" s="215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210"/>
      <c r="Y106" s="210"/>
      <c r="Z106" s="210"/>
    </row>
    <row r="107" spans="1:26" ht="15" customHeight="1" x14ac:dyDescent="0.2">
      <c r="A107" s="210"/>
      <c r="B107" s="214"/>
      <c r="C107" s="215"/>
      <c r="D107" s="216"/>
      <c r="E107" s="216"/>
      <c r="F107" s="216"/>
      <c r="G107" s="192"/>
      <c r="H107" s="217"/>
      <c r="I107" s="215"/>
      <c r="J107" s="192"/>
      <c r="K107" s="215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210"/>
      <c r="Y107" s="210"/>
      <c r="Z107" s="210"/>
    </row>
    <row r="108" spans="1:26" ht="15" customHeight="1" x14ac:dyDescent="0.2">
      <c r="A108" s="210"/>
      <c r="B108" s="214"/>
      <c r="C108" s="215"/>
      <c r="D108" s="216"/>
      <c r="E108" s="216"/>
      <c r="F108" s="216"/>
      <c r="G108" s="192"/>
      <c r="H108" s="217"/>
      <c r="I108" s="215"/>
      <c r="J108" s="192"/>
      <c r="K108" s="215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210"/>
      <c r="Y108" s="210"/>
      <c r="Z108" s="210"/>
    </row>
    <row r="109" spans="1:26" ht="15" customHeight="1" x14ac:dyDescent="0.2">
      <c r="A109" s="210"/>
      <c r="B109" s="214"/>
      <c r="C109" s="215"/>
      <c r="D109" s="216"/>
      <c r="E109" s="216"/>
      <c r="F109" s="216"/>
      <c r="G109" s="192"/>
      <c r="H109" s="217"/>
      <c r="I109" s="215"/>
      <c r="J109" s="192"/>
      <c r="K109" s="215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210"/>
      <c r="Y109" s="210"/>
      <c r="Z109" s="210"/>
    </row>
    <row r="110" spans="1:26" ht="15" customHeight="1" x14ac:dyDescent="0.2">
      <c r="A110" s="210"/>
      <c r="B110" s="214"/>
      <c r="C110" s="215"/>
      <c r="D110" s="216"/>
      <c r="E110" s="216"/>
      <c r="F110" s="216"/>
      <c r="G110" s="192"/>
      <c r="H110" s="217"/>
      <c r="I110" s="215"/>
      <c r="J110" s="192"/>
      <c r="K110" s="215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210"/>
      <c r="Y110" s="210"/>
      <c r="Z110" s="210"/>
    </row>
    <row r="111" spans="1:26" ht="15" customHeight="1" x14ac:dyDescent="0.2">
      <c r="A111" s="210"/>
      <c r="B111" s="214"/>
      <c r="C111" s="215"/>
      <c r="D111" s="216"/>
      <c r="E111" s="216"/>
      <c r="F111" s="216"/>
      <c r="G111" s="192"/>
      <c r="H111" s="217"/>
      <c r="I111" s="215"/>
      <c r="J111" s="192"/>
      <c r="K111" s="215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210"/>
      <c r="Y111" s="210"/>
      <c r="Z111" s="210"/>
    </row>
    <row r="112" spans="1:26" ht="15" customHeight="1" x14ac:dyDescent="0.2">
      <c r="A112" s="210"/>
      <c r="B112" s="214"/>
      <c r="C112" s="215"/>
      <c r="D112" s="216"/>
      <c r="E112" s="216"/>
      <c r="F112" s="216"/>
      <c r="G112" s="192"/>
      <c r="H112" s="217"/>
      <c r="I112" s="215"/>
      <c r="J112" s="192"/>
      <c r="K112" s="215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210"/>
      <c r="Y112" s="210"/>
      <c r="Z112" s="210"/>
    </row>
    <row r="113" spans="1:26" ht="15" customHeight="1" x14ac:dyDescent="0.2">
      <c r="A113" s="210"/>
      <c r="B113" s="214"/>
      <c r="C113" s="215"/>
      <c r="D113" s="216"/>
      <c r="E113" s="216"/>
      <c r="F113" s="216"/>
      <c r="G113" s="192"/>
      <c r="H113" s="217"/>
      <c r="I113" s="215"/>
      <c r="J113" s="192"/>
      <c r="K113" s="215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210"/>
      <c r="Y113" s="210"/>
      <c r="Z113" s="210"/>
    </row>
    <row r="114" spans="1:26" ht="15" customHeight="1" x14ac:dyDescent="0.2">
      <c r="A114" s="210"/>
      <c r="B114" s="214"/>
      <c r="C114" s="215"/>
      <c r="D114" s="216"/>
      <c r="E114" s="216"/>
      <c r="F114" s="216"/>
      <c r="G114" s="192"/>
      <c r="H114" s="217"/>
      <c r="I114" s="215"/>
      <c r="J114" s="192"/>
      <c r="K114" s="215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210"/>
      <c r="Y114" s="210"/>
      <c r="Z114" s="210"/>
    </row>
    <row r="115" spans="1:26" ht="15" customHeight="1" x14ac:dyDescent="0.2">
      <c r="A115" s="210"/>
      <c r="B115" s="214"/>
      <c r="C115" s="215"/>
      <c r="D115" s="216"/>
      <c r="E115" s="216"/>
      <c r="F115" s="216"/>
      <c r="G115" s="192"/>
      <c r="H115" s="217"/>
      <c r="I115" s="215"/>
      <c r="J115" s="192"/>
      <c r="K115" s="215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210"/>
      <c r="Y115" s="210"/>
      <c r="Z115" s="210"/>
    </row>
    <row r="116" spans="1:26" ht="15" customHeight="1" x14ac:dyDescent="0.2">
      <c r="A116" s="210"/>
      <c r="B116" s="214"/>
      <c r="C116" s="215"/>
      <c r="D116" s="216"/>
      <c r="E116" s="216"/>
      <c r="F116" s="216"/>
      <c r="G116" s="192"/>
      <c r="H116" s="217"/>
      <c r="I116" s="215"/>
      <c r="J116" s="192"/>
      <c r="K116" s="215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210"/>
      <c r="Y116" s="210"/>
      <c r="Z116" s="210"/>
    </row>
    <row r="117" spans="1:26" ht="15" customHeight="1" x14ac:dyDescent="0.2">
      <c r="A117" s="210"/>
      <c r="B117" s="214"/>
      <c r="C117" s="215"/>
      <c r="D117" s="216"/>
      <c r="E117" s="216"/>
      <c r="F117" s="216"/>
      <c r="G117" s="192"/>
      <c r="H117" s="217"/>
      <c r="I117" s="215"/>
      <c r="J117" s="192"/>
      <c r="K117" s="215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210"/>
      <c r="Y117" s="210"/>
      <c r="Z117" s="210"/>
    </row>
    <row r="118" spans="1:26" ht="15" customHeight="1" x14ac:dyDescent="0.2">
      <c r="A118" s="210"/>
      <c r="B118" s="214"/>
      <c r="C118" s="215"/>
      <c r="D118" s="216"/>
      <c r="E118" s="216"/>
      <c r="F118" s="216"/>
      <c r="G118" s="192"/>
      <c r="H118" s="217"/>
      <c r="I118" s="215"/>
      <c r="J118" s="192"/>
      <c r="K118" s="215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210"/>
      <c r="Y118" s="210"/>
      <c r="Z118" s="210"/>
    </row>
    <row r="119" spans="1:26" ht="15" customHeight="1" x14ac:dyDescent="0.2">
      <c r="A119" s="210"/>
      <c r="B119" s="214"/>
      <c r="C119" s="215"/>
      <c r="D119" s="216"/>
      <c r="E119" s="216"/>
      <c r="F119" s="216"/>
      <c r="G119" s="192"/>
      <c r="H119" s="217"/>
      <c r="I119" s="215"/>
      <c r="J119" s="192"/>
      <c r="K119" s="215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210"/>
      <c r="Y119" s="210"/>
      <c r="Z119" s="210"/>
    </row>
    <row r="120" spans="1:26" ht="15" customHeight="1" x14ac:dyDescent="0.2">
      <c r="A120" s="210"/>
      <c r="B120" s="214"/>
      <c r="C120" s="215"/>
      <c r="D120" s="216"/>
      <c r="E120" s="216"/>
      <c r="F120" s="216"/>
      <c r="G120" s="192"/>
      <c r="H120" s="217"/>
      <c r="I120" s="215"/>
      <c r="J120" s="192"/>
      <c r="K120" s="215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210"/>
      <c r="Y120" s="210"/>
      <c r="Z120" s="210"/>
    </row>
    <row r="121" spans="1:26" ht="15" customHeight="1" x14ac:dyDescent="0.2">
      <c r="A121" s="210"/>
      <c r="B121" s="214"/>
      <c r="C121" s="215"/>
      <c r="D121" s="216"/>
      <c r="E121" s="216"/>
      <c r="F121" s="216"/>
      <c r="G121" s="192"/>
      <c r="H121" s="217"/>
      <c r="I121" s="215"/>
      <c r="J121" s="192"/>
      <c r="K121" s="215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210"/>
      <c r="Y121" s="210"/>
      <c r="Z121" s="210"/>
    </row>
    <row r="122" spans="1:26" ht="15" customHeight="1" x14ac:dyDescent="0.2">
      <c r="A122" s="210"/>
      <c r="B122" s="214"/>
      <c r="C122" s="215"/>
      <c r="D122" s="216"/>
      <c r="E122" s="216"/>
      <c r="F122" s="216"/>
      <c r="G122" s="192"/>
      <c r="H122" s="217"/>
      <c r="I122" s="215"/>
      <c r="J122" s="192"/>
      <c r="K122" s="215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210"/>
      <c r="Y122" s="210"/>
      <c r="Z122" s="210"/>
    </row>
    <row r="123" spans="1:26" ht="15" customHeight="1" x14ac:dyDescent="0.2">
      <c r="A123" s="210"/>
      <c r="B123" s="214"/>
      <c r="C123" s="215"/>
      <c r="D123" s="216"/>
      <c r="E123" s="216"/>
      <c r="F123" s="216"/>
      <c r="G123" s="192"/>
      <c r="H123" s="217"/>
      <c r="I123" s="215"/>
      <c r="J123" s="192"/>
      <c r="K123" s="215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210"/>
      <c r="Y123" s="210"/>
      <c r="Z123" s="210"/>
    </row>
    <row r="124" spans="1:26" ht="15" customHeight="1" x14ac:dyDescent="0.2">
      <c r="A124" s="210"/>
      <c r="B124" s="214"/>
      <c r="C124" s="215"/>
      <c r="D124" s="216"/>
      <c r="E124" s="216"/>
      <c r="F124" s="216"/>
      <c r="G124" s="192"/>
      <c r="H124" s="217"/>
      <c r="I124" s="215"/>
      <c r="J124" s="192"/>
      <c r="K124" s="215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210"/>
      <c r="Y124" s="210"/>
      <c r="Z124" s="210"/>
    </row>
    <row r="125" spans="1:26" ht="15" customHeight="1" x14ac:dyDescent="0.2">
      <c r="A125" s="210"/>
      <c r="B125" s="214"/>
      <c r="C125" s="215"/>
      <c r="D125" s="216"/>
      <c r="E125" s="216"/>
      <c r="F125" s="216"/>
      <c r="G125" s="192"/>
      <c r="H125" s="217"/>
      <c r="I125" s="215"/>
      <c r="J125" s="192"/>
      <c r="K125" s="215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210"/>
      <c r="Y125" s="210"/>
      <c r="Z125" s="210"/>
    </row>
    <row r="126" spans="1:26" ht="15" customHeight="1" x14ac:dyDescent="0.2">
      <c r="A126" s="210"/>
      <c r="B126" s="214"/>
      <c r="C126" s="215"/>
      <c r="D126" s="216"/>
      <c r="E126" s="216"/>
      <c r="F126" s="216"/>
      <c r="G126" s="192"/>
      <c r="H126" s="217"/>
      <c r="I126" s="215"/>
      <c r="J126" s="192"/>
      <c r="K126" s="215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210"/>
      <c r="Y126" s="210"/>
      <c r="Z126" s="210"/>
    </row>
    <row r="127" spans="1:26" ht="15" customHeight="1" x14ac:dyDescent="0.2">
      <c r="A127" s="210"/>
      <c r="B127" s="214"/>
      <c r="C127" s="215"/>
      <c r="D127" s="216"/>
      <c r="E127" s="216"/>
      <c r="F127" s="216"/>
      <c r="G127" s="192"/>
      <c r="H127" s="217"/>
      <c r="I127" s="215"/>
      <c r="J127" s="192"/>
      <c r="K127" s="215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210"/>
      <c r="Y127" s="210"/>
      <c r="Z127" s="210"/>
    </row>
    <row r="128" spans="1:26" ht="15" customHeight="1" x14ac:dyDescent="0.2">
      <c r="A128" s="210"/>
      <c r="B128" s="214"/>
      <c r="C128" s="215"/>
      <c r="D128" s="216"/>
      <c r="E128" s="216"/>
      <c r="F128" s="216"/>
      <c r="G128" s="192"/>
      <c r="H128" s="217"/>
      <c r="I128" s="215"/>
      <c r="J128" s="192"/>
      <c r="K128" s="215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210"/>
      <c r="Y128" s="210"/>
      <c r="Z128" s="210"/>
    </row>
    <row r="129" spans="1:26" ht="15" customHeight="1" x14ac:dyDescent="0.2">
      <c r="A129" s="210"/>
      <c r="B129" s="214"/>
      <c r="C129" s="215"/>
      <c r="D129" s="216"/>
      <c r="E129" s="216"/>
      <c r="F129" s="216"/>
      <c r="G129" s="192"/>
      <c r="H129" s="217"/>
      <c r="I129" s="215"/>
      <c r="J129" s="192"/>
      <c r="K129" s="215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210"/>
      <c r="Y129" s="210"/>
      <c r="Z129" s="210"/>
    </row>
    <row r="130" spans="1:26" ht="15" customHeight="1" x14ac:dyDescent="0.2">
      <c r="A130" s="210"/>
      <c r="B130" s="214"/>
      <c r="C130" s="215"/>
      <c r="D130" s="216"/>
      <c r="E130" s="216"/>
      <c r="F130" s="216"/>
      <c r="G130" s="192"/>
      <c r="H130" s="217"/>
      <c r="I130" s="215"/>
      <c r="J130" s="192"/>
      <c r="K130" s="215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210"/>
      <c r="Y130" s="210"/>
      <c r="Z130" s="210"/>
    </row>
    <row r="131" spans="1:26" ht="15" customHeight="1" x14ac:dyDescent="0.2">
      <c r="A131" s="210"/>
      <c r="B131" s="214"/>
      <c r="C131" s="215"/>
      <c r="D131" s="216"/>
      <c r="E131" s="216"/>
      <c r="F131" s="216"/>
      <c r="G131" s="192"/>
      <c r="H131" s="217"/>
      <c r="I131" s="215"/>
      <c r="J131" s="192"/>
      <c r="K131" s="215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210"/>
      <c r="Y131" s="210"/>
      <c r="Z131" s="210"/>
    </row>
    <row r="132" spans="1:26" ht="15" customHeight="1" x14ac:dyDescent="0.2">
      <c r="A132" s="210"/>
      <c r="B132" s="214"/>
      <c r="C132" s="215"/>
      <c r="D132" s="216"/>
      <c r="E132" s="216"/>
      <c r="F132" s="216"/>
      <c r="G132" s="192"/>
      <c r="H132" s="217"/>
      <c r="I132" s="215"/>
      <c r="J132" s="192"/>
      <c r="K132" s="215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210"/>
      <c r="Y132" s="210"/>
      <c r="Z132" s="210"/>
    </row>
    <row r="133" spans="1:26" ht="15" customHeight="1" x14ac:dyDescent="0.2">
      <c r="A133" s="210"/>
      <c r="B133" s="214"/>
      <c r="C133" s="215"/>
      <c r="D133" s="216"/>
      <c r="E133" s="216"/>
      <c r="F133" s="216"/>
      <c r="G133" s="192"/>
      <c r="H133" s="217"/>
      <c r="I133" s="215"/>
      <c r="J133" s="192"/>
      <c r="K133" s="215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210"/>
      <c r="Y133" s="210"/>
      <c r="Z133" s="210"/>
    </row>
    <row r="134" spans="1:26" ht="15" customHeight="1" x14ac:dyDescent="0.2">
      <c r="A134" s="210"/>
      <c r="B134" s="214"/>
      <c r="C134" s="215"/>
      <c r="D134" s="216"/>
      <c r="E134" s="216"/>
      <c r="F134" s="216"/>
      <c r="G134" s="192"/>
      <c r="H134" s="217"/>
      <c r="I134" s="215"/>
      <c r="J134" s="192"/>
      <c r="K134" s="215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210"/>
      <c r="Y134" s="210"/>
      <c r="Z134" s="210"/>
    </row>
    <row r="135" spans="1:26" ht="15" customHeight="1" x14ac:dyDescent="0.2">
      <c r="A135" s="210"/>
      <c r="B135" s="214"/>
      <c r="C135" s="215"/>
      <c r="D135" s="216"/>
      <c r="E135" s="216"/>
      <c r="F135" s="216"/>
      <c r="G135" s="192"/>
      <c r="H135" s="217"/>
      <c r="I135" s="215"/>
      <c r="J135" s="192"/>
      <c r="K135" s="215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210"/>
      <c r="Y135" s="210"/>
      <c r="Z135" s="210"/>
    </row>
    <row r="136" spans="1:26" ht="15" customHeight="1" x14ac:dyDescent="0.2">
      <c r="A136" s="210"/>
      <c r="B136" s="214"/>
      <c r="C136" s="215"/>
      <c r="D136" s="216"/>
      <c r="E136" s="216"/>
      <c r="F136" s="216"/>
      <c r="G136" s="192"/>
      <c r="H136" s="217"/>
      <c r="I136" s="215"/>
      <c r="J136" s="192"/>
      <c r="K136" s="215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210"/>
      <c r="Y136" s="210"/>
      <c r="Z136" s="210"/>
    </row>
    <row r="137" spans="1:26" ht="15" customHeight="1" x14ac:dyDescent="0.2">
      <c r="A137" s="210"/>
      <c r="B137" s="214"/>
      <c r="C137" s="215"/>
      <c r="D137" s="216"/>
      <c r="E137" s="216"/>
      <c r="F137" s="216"/>
      <c r="G137" s="192"/>
      <c r="H137" s="217"/>
      <c r="I137" s="215"/>
      <c r="J137" s="192"/>
      <c r="K137" s="215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210"/>
      <c r="Y137" s="210"/>
      <c r="Z137" s="210"/>
    </row>
    <row r="138" spans="1:26" ht="15" customHeight="1" x14ac:dyDescent="0.2">
      <c r="A138" s="210"/>
      <c r="B138" s="214"/>
      <c r="C138" s="215"/>
      <c r="D138" s="216"/>
      <c r="E138" s="216"/>
      <c r="F138" s="216"/>
      <c r="G138" s="192"/>
      <c r="H138" s="217"/>
      <c r="I138" s="215"/>
      <c r="J138" s="192"/>
      <c r="K138" s="215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210"/>
      <c r="Y138" s="210"/>
      <c r="Z138" s="210"/>
    </row>
    <row r="139" spans="1:26" ht="15" customHeight="1" x14ac:dyDescent="0.2">
      <c r="A139" s="210"/>
      <c r="B139" s="214"/>
      <c r="C139" s="215"/>
      <c r="D139" s="216"/>
      <c r="E139" s="216"/>
      <c r="F139" s="216"/>
      <c r="G139" s="192"/>
      <c r="H139" s="217"/>
      <c r="I139" s="215"/>
      <c r="J139" s="192"/>
      <c r="K139" s="215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210"/>
      <c r="Y139" s="210"/>
      <c r="Z139" s="210"/>
    </row>
    <row r="140" spans="1:26" ht="15" customHeight="1" x14ac:dyDescent="0.2">
      <c r="A140" s="210"/>
      <c r="B140" s="214"/>
      <c r="C140" s="215"/>
      <c r="D140" s="216"/>
      <c r="E140" s="216"/>
      <c r="F140" s="216"/>
      <c r="G140" s="192"/>
      <c r="H140" s="217"/>
      <c r="I140" s="215"/>
      <c r="J140" s="192"/>
      <c r="K140" s="215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210"/>
      <c r="Y140" s="210"/>
      <c r="Z140" s="210"/>
    </row>
    <row r="141" spans="1:26" ht="15" customHeight="1" x14ac:dyDescent="0.2">
      <c r="A141" s="210"/>
      <c r="B141" s="214"/>
      <c r="C141" s="215"/>
      <c r="D141" s="216"/>
      <c r="E141" s="216"/>
      <c r="F141" s="216"/>
      <c r="G141" s="192"/>
      <c r="H141" s="217"/>
      <c r="I141" s="215"/>
      <c r="J141" s="192"/>
      <c r="K141" s="215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210"/>
      <c r="Y141" s="210"/>
      <c r="Z141" s="210"/>
    </row>
    <row r="142" spans="1:26" ht="15" customHeight="1" x14ac:dyDescent="0.2">
      <c r="A142" s="210"/>
      <c r="B142" s="214"/>
      <c r="C142" s="215"/>
      <c r="D142" s="216"/>
      <c r="E142" s="216"/>
      <c r="F142" s="216"/>
      <c r="G142" s="192"/>
      <c r="H142" s="217"/>
      <c r="I142" s="215"/>
      <c r="J142" s="192"/>
      <c r="K142" s="215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210"/>
      <c r="Y142" s="210"/>
      <c r="Z142" s="210"/>
    </row>
    <row r="143" spans="1:26" ht="15" customHeight="1" x14ac:dyDescent="0.2">
      <c r="A143" s="210"/>
      <c r="B143" s="214"/>
      <c r="C143" s="215"/>
      <c r="D143" s="216"/>
      <c r="E143" s="216"/>
      <c r="F143" s="216"/>
      <c r="G143" s="192"/>
      <c r="H143" s="217"/>
      <c r="I143" s="215"/>
      <c r="J143" s="192"/>
      <c r="K143" s="215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210"/>
      <c r="Y143" s="210"/>
      <c r="Z143" s="210"/>
    </row>
    <row r="144" spans="1:26" ht="15" customHeight="1" x14ac:dyDescent="0.2">
      <c r="A144" s="210"/>
      <c r="B144" s="214"/>
      <c r="C144" s="215"/>
      <c r="D144" s="216"/>
      <c r="E144" s="216"/>
      <c r="F144" s="216"/>
      <c r="G144" s="192"/>
      <c r="H144" s="217"/>
      <c r="I144" s="215"/>
      <c r="J144" s="192"/>
      <c r="K144" s="215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210"/>
      <c r="Y144" s="210"/>
      <c r="Z144" s="210"/>
    </row>
    <row r="145" spans="1:26" ht="15" customHeight="1" x14ac:dyDescent="0.2">
      <c r="A145" s="210"/>
      <c r="B145" s="214"/>
      <c r="C145" s="215"/>
      <c r="D145" s="216"/>
      <c r="E145" s="216"/>
      <c r="F145" s="216"/>
      <c r="G145" s="192"/>
      <c r="H145" s="217"/>
      <c r="I145" s="215"/>
      <c r="J145" s="192"/>
      <c r="K145" s="215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210"/>
      <c r="Y145" s="210"/>
      <c r="Z145" s="210"/>
    </row>
    <row r="146" spans="1:26" ht="15" customHeight="1" x14ac:dyDescent="0.2">
      <c r="A146" s="210"/>
      <c r="B146" s="214"/>
      <c r="C146" s="215"/>
      <c r="D146" s="216"/>
      <c r="E146" s="216"/>
      <c r="F146" s="216"/>
      <c r="G146" s="192"/>
      <c r="H146" s="217"/>
      <c r="I146" s="215"/>
      <c r="J146" s="192"/>
      <c r="K146" s="215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210"/>
      <c r="Y146" s="210"/>
      <c r="Z146" s="210"/>
    </row>
    <row r="147" spans="1:26" ht="15" customHeight="1" x14ac:dyDescent="0.2">
      <c r="A147" s="210"/>
      <c r="B147" s="214"/>
      <c r="C147" s="215"/>
      <c r="D147" s="216"/>
      <c r="E147" s="216"/>
      <c r="F147" s="216"/>
      <c r="G147" s="192"/>
      <c r="H147" s="217"/>
      <c r="I147" s="215"/>
      <c r="J147" s="192"/>
      <c r="K147" s="215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210"/>
      <c r="Y147" s="210"/>
      <c r="Z147" s="210"/>
    </row>
    <row r="148" spans="1:26" ht="15" customHeight="1" x14ac:dyDescent="0.2">
      <c r="A148" s="210"/>
      <c r="B148" s="214"/>
      <c r="C148" s="215"/>
      <c r="D148" s="216"/>
      <c r="E148" s="216"/>
      <c r="F148" s="216"/>
      <c r="G148" s="192"/>
      <c r="H148" s="217"/>
      <c r="I148" s="215"/>
      <c r="J148" s="192"/>
      <c r="K148" s="215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210"/>
      <c r="Y148" s="210"/>
      <c r="Z148" s="210"/>
    </row>
    <row r="149" spans="1:26" ht="15" customHeight="1" x14ac:dyDescent="0.2">
      <c r="A149" s="210"/>
      <c r="B149" s="214"/>
      <c r="C149" s="215"/>
      <c r="D149" s="216"/>
      <c r="E149" s="216"/>
      <c r="F149" s="216"/>
      <c r="G149" s="192"/>
      <c r="H149" s="217"/>
      <c r="I149" s="215"/>
      <c r="J149" s="192"/>
      <c r="K149" s="215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210"/>
      <c r="Y149" s="210"/>
      <c r="Z149" s="210"/>
    </row>
    <row r="150" spans="1:26" ht="15" customHeight="1" x14ac:dyDescent="0.2">
      <c r="A150" s="210"/>
      <c r="B150" s="214"/>
      <c r="C150" s="215"/>
      <c r="D150" s="216"/>
      <c r="E150" s="216"/>
      <c r="F150" s="216"/>
      <c r="G150" s="192"/>
      <c r="H150" s="217"/>
      <c r="I150" s="215"/>
      <c r="J150" s="192"/>
      <c r="K150" s="215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210"/>
      <c r="Y150" s="210"/>
      <c r="Z150" s="210"/>
    </row>
    <row r="151" spans="1:26" ht="15" customHeight="1" x14ac:dyDescent="0.2">
      <c r="A151" s="210"/>
      <c r="B151" s="214"/>
      <c r="C151" s="215"/>
      <c r="D151" s="216"/>
      <c r="E151" s="216"/>
      <c r="F151" s="216"/>
      <c r="G151" s="192"/>
      <c r="H151" s="217"/>
      <c r="I151" s="215"/>
      <c r="J151" s="192"/>
      <c r="K151" s="215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210"/>
      <c r="Y151" s="210"/>
      <c r="Z151" s="210"/>
    </row>
    <row r="152" spans="1:26" ht="15" customHeight="1" x14ac:dyDescent="0.2">
      <c r="A152" s="210"/>
      <c r="B152" s="214"/>
      <c r="C152" s="215"/>
      <c r="D152" s="216"/>
      <c r="E152" s="216"/>
      <c r="F152" s="216"/>
      <c r="G152" s="192"/>
      <c r="H152" s="217"/>
      <c r="I152" s="215"/>
      <c r="J152" s="192"/>
      <c r="K152" s="215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210"/>
      <c r="Y152" s="210"/>
      <c r="Z152" s="210"/>
    </row>
    <row r="153" spans="1:26" ht="15" customHeight="1" x14ac:dyDescent="0.2">
      <c r="A153" s="210"/>
      <c r="B153" s="214"/>
      <c r="C153" s="215"/>
      <c r="D153" s="216"/>
      <c r="E153" s="216"/>
      <c r="F153" s="216"/>
      <c r="G153" s="192"/>
      <c r="H153" s="217"/>
      <c r="I153" s="215"/>
      <c r="J153" s="192"/>
      <c r="K153" s="215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210"/>
      <c r="Y153" s="210"/>
      <c r="Z153" s="210"/>
    </row>
    <row r="154" spans="1:26" ht="15" customHeight="1" x14ac:dyDescent="0.2">
      <c r="A154" s="210"/>
      <c r="B154" s="214"/>
      <c r="C154" s="215"/>
      <c r="D154" s="216"/>
      <c r="E154" s="216"/>
      <c r="F154" s="216"/>
      <c r="G154" s="192"/>
      <c r="H154" s="217"/>
      <c r="I154" s="215"/>
      <c r="J154" s="192"/>
      <c r="K154" s="215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210"/>
      <c r="Y154" s="210"/>
      <c r="Z154" s="210"/>
    </row>
    <row r="155" spans="1:26" ht="15" customHeight="1" x14ac:dyDescent="0.2">
      <c r="A155" s="210"/>
      <c r="B155" s="214"/>
      <c r="C155" s="215"/>
      <c r="D155" s="216"/>
      <c r="E155" s="216"/>
      <c r="F155" s="216"/>
      <c r="G155" s="192"/>
      <c r="H155" s="217"/>
      <c r="I155" s="215"/>
      <c r="J155" s="192"/>
      <c r="K155" s="215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210"/>
      <c r="Y155" s="210"/>
      <c r="Z155" s="210"/>
    </row>
    <row r="156" spans="1:26" ht="15" customHeight="1" x14ac:dyDescent="0.2">
      <c r="A156" s="210"/>
      <c r="B156" s="214"/>
      <c r="C156" s="215"/>
      <c r="D156" s="216"/>
      <c r="E156" s="216"/>
      <c r="F156" s="216"/>
      <c r="G156" s="192"/>
      <c r="H156" s="217"/>
      <c r="I156" s="215"/>
      <c r="J156" s="192"/>
      <c r="K156" s="215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210"/>
      <c r="Y156" s="210"/>
      <c r="Z156" s="210"/>
    </row>
    <row r="157" spans="1:26" ht="15" customHeight="1" x14ac:dyDescent="0.2">
      <c r="A157" s="210"/>
      <c r="B157" s="214"/>
      <c r="C157" s="215"/>
      <c r="D157" s="216"/>
      <c r="E157" s="216"/>
      <c r="F157" s="216"/>
      <c r="G157" s="192"/>
      <c r="H157" s="217"/>
      <c r="I157" s="215"/>
      <c r="J157" s="192"/>
      <c r="K157" s="215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210"/>
      <c r="Y157" s="210"/>
      <c r="Z157" s="210"/>
    </row>
    <row r="158" spans="1:26" ht="15" customHeight="1" x14ac:dyDescent="0.2">
      <c r="A158" s="210"/>
      <c r="B158" s="214"/>
      <c r="C158" s="215"/>
      <c r="D158" s="216"/>
      <c r="E158" s="216"/>
      <c r="F158" s="216"/>
      <c r="G158" s="192"/>
      <c r="H158" s="217"/>
      <c r="I158" s="215"/>
      <c r="J158" s="192"/>
      <c r="K158" s="215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210"/>
      <c r="Y158" s="210"/>
      <c r="Z158" s="210"/>
    </row>
    <row r="159" spans="1:26" ht="15" customHeight="1" x14ac:dyDescent="0.2">
      <c r="A159" s="210"/>
      <c r="B159" s="214"/>
      <c r="C159" s="215"/>
      <c r="D159" s="216"/>
      <c r="E159" s="216"/>
      <c r="F159" s="216"/>
      <c r="G159" s="192"/>
      <c r="H159" s="217"/>
      <c r="I159" s="215"/>
      <c r="J159" s="192"/>
      <c r="K159" s="215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210"/>
      <c r="Y159" s="210"/>
      <c r="Z159" s="210"/>
    </row>
    <row r="160" spans="1:26" ht="15" customHeight="1" x14ac:dyDescent="0.2">
      <c r="A160" s="210"/>
      <c r="B160" s="214"/>
      <c r="C160" s="215"/>
      <c r="D160" s="216"/>
      <c r="E160" s="216"/>
      <c r="F160" s="216"/>
      <c r="G160" s="192"/>
      <c r="H160" s="217"/>
      <c r="I160" s="215"/>
      <c r="J160" s="192"/>
      <c r="K160" s="215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210"/>
      <c r="Y160" s="210"/>
      <c r="Z160" s="210"/>
    </row>
    <row r="161" spans="1:26" ht="15" customHeight="1" x14ac:dyDescent="0.2">
      <c r="A161" s="210"/>
      <c r="B161" s="214"/>
      <c r="C161" s="215"/>
      <c r="D161" s="216"/>
      <c r="E161" s="216"/>
      <c r="F161" s="216"/>
      <c r="G161" s="192"/>
      <c r="H161" s="217"/>
      <c r="I161" s="215"/>
      <c r="J161" s="192"/>
      <c r="K161" s="215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210"/>
      <c r="Y161" s="210"/>
      <c r="Z161" s="210"/>
    </row>
    <row r="162" spans="1:26" ht="15" customHeight="1" x14ac:dyDescent="0.2">
      <c r="A162" s="210"/>
      <c r="B162" s="214"/>
      <c r="C162" s="215"/>
      <c r="D162" s="216"/>
      <c r="E162" s="216"/>
      <c r="F162" s="216"/>
      <c r="G162" s="192"/>
      <c r="H162" s="217"/>
      <c r="I162" s="215"/>
      <c r="J162" s="192"/>
      <c r="K162" s="215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210"/>
      <c r="Y162" s="210"/>
      <c r="Z162" s="210"/>
    </row>
    <row r="163" spans="1:26" ht="15" customHeight="1" x14ac:dyDescent="0.2">
      <c r="A163" s="210"/>
      <c r="B163" s="214"/>
      <c r="C163" s="215"/>
      <c r="D163" s="216"/>
      <c r="E163" s="216"/>
      <c r="F163" s="216"/>
      <c r="G163" s="192"/>
      <c r="H163" s="217"/>
      <c r="I163" s="215"/>
      <c r="J163" s="192"/>
      <c r="K163" s="215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210"/>
      <c r="Y163" s="210"/>
      <c r="Z163" s="210"/>
    </row>
    <row r="164" spans="1:26" ht="15" customHeight="1" x14ac:dyDescent="0.2">
      <c r="A164" s="210"/>
      <c r="B164" s="214"/>
      <c r="C164" s="215"/>
      <c r="D164" s="216"/>
      <c r="E164" s="216"/>
      <c r="F164" s="216"/>
      <c r="G164" s="192"/>
      <c r="H164" s="217"/>
      <c r="I164" s="215"/>
      <c r="J164" s="192"/>
      <c r="K164" s="215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210"/>
      <c r="Y164" s="210"/>
      <c r="Z164" s="210"/>
    </row>
    <row r="165" spans="1:26" ht="15" customHeight="1" x14ac:dyDescent="0.2">
      <c r="A165" s="210"/>
      <c r="B165" s="214"/>
      <c r="C165" s="215"/>
      <c r="D165" s="216"/>
      <c r="E165" s="216"/>
      <c r="F165" s="216"/>
      <c r="G165" s="192"/>
      <c r="H165" s="217"/>
      <c r="I165" s="215"/>
      <c r="J165" s="192"/>
      <c r="K165" s="215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210"/>
      <c r="Y165" s="210"/>
      <c r="Z165" s="210"/>
    </row>
    <row r="166" spans="1:26" ht="15" customHeight="1" x14ac:dyDescent="0.2">
      <c r="A166" s="210"/>
      <c r="B166" s="214"/>
      <c r="C166" s="215"/>
      <c r="D166" s="216"/>
      <c r="E166" s="216"/>
      <c r="F166" s="216"/>
      <c r="G166" s="192"/>
      <c r="H166" s="217"/>
      <c r="I166" s="215"/>
      <c r="J166" s="192"/>
      <c r="K166" s="215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210"/>
      <c r="Y166" s="210"/>
      <c r="Z166" s="210"/>
    </row>
    <row r="167" spans="1:26" ht="15" customHeight="1" x14ac:dyDescent="0.2">
      <c r="A167" s="210"/>
      <c r="B167" s="214"/>
      <c r="C167" s="215"/>
      <c r="D167" s="216"/>
      <c r="E167" s="216"/>
      <c r="F167" s="216"/>
      <c r="G167" s="192"/>
      <c r="H167" s="217"/>
      <c r="I167" s="215"/>
      <c r="J167" s="192"/>
      <c r="K167" s="215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210"/>
      <c r="Y167" s="210"/>
      <c r="Z167" s="210"/>
    </row>
    <row r="168" spans="1:26" ht="15" customHeight="1" x14ac:dyDescent="0.2">
      <c r="A168" s="210"/>
      <c r="B168" s="214"/>
      <c r="C168" s="215"/>
      <c r="D168" s="216"/>
      <c r="E168" s="216"/>
      <c r="F168" s="216"/>
      <c r="G168" s="192"/>
      <c r="H168" s="217"/>
      <c r="I168" s="215"/>
      <c r="J168" s="192"/>
      <c r="K168" s="215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210"/>
      <c r="Y168" s="210"/>
      <c r="Z168" s="210"/>
    </row>
    <row r="169" spans="1:26" ht="15" customHeight="1" x14ac:dyDescent="0.2">
      <c r="A169" s="210"/>
      <c r="B169" s="214"/>
      <c r="C169" s="215"/>
      <c r="D169" s="216"/>
      <c r="E169" s="216"/>
      <c r="F169" s="216"/>
      <c r="G169" s="192"/>
      <c r="H169" s="217"/>
      <c r="I169" s="215"/>
      <c r="J169" s="192"/>
      <c r="K169" s="215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210"/>
      <c r="Y169" s="210"/>
      <c r="Z169" s="210"/>
    </row>
    <row r="170" spans="1:26" ht="15" customHeight="1" x14ac:dyDescent="0.2">
      <c r="A170" s="210"/>
      <c r="B170" s="214"/>
      <c r="C170" s="215"/>
      <c r="D170" s="216"/>
      <c r="E170" s="216"/>
      <c r="F170" s="216"/>
      <c r="G170" s="192"/>
      <c r="H170" s="217"/>
      <c r="I170" s="215"/>
      <c r="J170" s="192"/>
      <c r="K170" s="215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210"/>
      <c r="Y170" s="210"/>
      <c r="Z170" s="210"/>
    </row>
    <row r="171" spans="1:26" ht="15" customHeight="1" x14ac:dyDescent="0.2">
      <c r="A171" s="210"/>
      <c r="B171" s="214"/>
      <c r="C171" s="215"/>
      <c r="D171" s="216"/>
      <c r="E171" s="216"/>
      <c r="F171" s="216"/>
      <c r="G171" s="192"/>
      <c r="H171" s="217"/>
      <c r="I171" s="215"/>
      <c r="J171" s="192"/>
      <c r="K171" s="215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210"/>
      <c r="Y171" s="210"/>
      <c r="Z171" s="210"/>
    </row>
    <row r="172" spans="1:26" ht="15" customHeight="1" x14ac:dyDescent="0.2">
      <c r="A172" s="210"/>
      <c r="B172" s="214"/>
      <c r="C172" s="215"/>
      <c r="D172" s="216"/>
      <c r="E172" s="216"/>
      <c r="F172" s="216"/>
      <c r="G172" s="192"/>
      <c r="H172" s="217"/>
      <c r="I172" s="215"/>
      <c r="J172" s="192"/>
      <c r="K172" s="215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210"/>
      <c r="Y172" s="210"/>
      <c r="Z172" s="210"/>
    </row>
    <row r="173" spans="1:26" ht="15" customHeight="1" x14ac:dyDescent="0.2">
      <c r="A173" s="210"/>
      <c r="B173" s="214"/>
      <c r="C173" s="215"/>
      <c r="D173" s="216"/>
      <c r="E173" s="216"/>
      <c r="F173" s="216"/>
      <c r="G173" s="192"/>
      <c r="H173" s="217"/>
      <c r="I173" s="215"/>
      <c r="J173" s="192"/>
      <c r="K173" s="215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210"/>
      <c r="Y173" s="210"/>
      <c r="Z173" s="210"/>
    </row>
    <row r="174" spans="1:26" ht="15" customHeight="1" x14ac:dyDescent="0.2">
      <c r="A174" s="210"/>
      <c r="B174" s="214"/>
      <c r="C174" s="215"/>
      <c r="D174" s="216"/>
      <c r="E174" s="216"/>
      <c r="F174" s="216"/>
      <c r="G174" s="192"/>
      <c r="H174" s="217"/>
      <c r="I174" s="215"/>
      <c r="J174" s="192"/>
      <c r="K174" s="215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210"/>
      <c r="Y174" s="210"/>
      <c r="Z174" s="210"/>
    </row>
    <row r="175" spans="1:26" ht="15" customHeight="1" x14ac:dyDescent="0.2">
      <c r="A175" s="210"/>
      <c r="B175" s="214"/>
      <c r="C175" s="215"/>
      <c r="D175" s="216"/>
      <c r="E175" s="216"/>
      <c r="F175" s="216"/>
      <c r="G175" s="192"/>
      <c r="H175" s="217"/>
      <c r="I175" s="215"/>
      <c r="J175" s="192"/>
      <c r="K175" s="215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210"/>
      <c r="Y175" s="210"/>
      <c r="Z175" s="210"/>
    </row>
    <row r="176" spans="1:26" ht="15" customHeight="1" x14ac:dyDescent="0.2">
      <c r="A176" s="210"/>
      <c r="B176" s="214"/>
      <c r="C176" s="215"/>
      <c r="D176" s="216"/>
      <c r="E176" s="216"/>
      <c r="F176" s="216"/>
      <c r="G176" s="192"/>
      <c r="H176" s="217"/>
      <c r="I176" s="215"/>
      <c r="J176" s="192"/>
      <c r="K176" s="215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210"/>
      <c r="Y176" s="210"/>
      <c r="Z176" s="210"/>
    </row>
    <row r="177" spans="1:26" ht="15" customHeight="1" x14ac:dyDescent="0.2">
      <c r="A177" s="210"/>
      <c r="B177" s="214"/>
      <c r="C177" s="215"/>
      <c r="D177" s="216"/>
      <c r="E177" s="216"/>
      <c r="F177" s="216"/>
      <c r="G177" s="192"/>
      <c r="H177" s="217"/>
      <c r="I177" s="215"/>
      <c r="J177" s="192"/>
      <c r="K177" s="215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210"/>
      <c r="Y177" s="210"/>
      <c r="Z177" s="210"/>
    </row>
    <row r="178" spans="1:26" ht="15" customHeight="1" x14ac:dyDescent="0.2">
      <c r="A178" s="210"/>
      <c r="B178" s="214"/>
      <c r="C178" s="215"/>
      <c r="D178" s="216"/>
      <c r="E178" s="216"/>
      <c r="F178" s="216"/>
      <c r="G178" s="192"/>
      <c r="H178" s="217"/>
      <c r="I178" s="215"/>
      <c r="J178" s="192"/>
      <c r="K178" s="215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210"/>
      <c r="Y178" s="210"/>
      <c r="Z178" s="210"/>
    </row>
    <row r="179" spans="1:26" ht="15" customHeight="1" x14ac:dyDescent="0.2">
      <c r="A179" s="210"/>
      <c r="B179" s="214"/>
      <c r="C179" s="215"/>
      <c r="D179" s="216"/>
      <c r="E179" s="216"/>
      <c r="F179" s="216"/>
      <c r="G179" s="192"/>
      <c r="H179" s="217"/>
      <c r="I179" s="215"/>
      <c r="J179" s="192"/>
      <c r="K179" s="215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210"/>
      <c r="Y179" s="210"/>
      <c r="Z179" s="210"/>
    </row>
    <row r="180" spans="1:26" ht="15" customHeight="1" x14ac:dyDescent="0.2">
      <c r="A180" s="210"/>
      <c r="B180" s="214"/>
      <c r="C180" s="215"/>
      <c r="D180" s="216"/>
      <c r="E180" s="216"/>
      <c r="F180" s="216"/>
      <c r="G180" s="192"/>
      <c r="H180" s="217"/>
      <c r="I180" s="215"/>
      <c r="J180" s="192"/>
      <c r="K180" s="215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210"/>
      <c r="Y180" s="210"/>
      <c r="Z180" s="210"/>
    </row>
    <row r="181" spans="1:26" ht="15" customHeight="1" x14ac:dyDescent="0.2">
      <c r="A181" s="210"/>
      <c r="B181" s="214"/>
      <c r="C181" s="215"/>
      <c r="D181" s="216"/>
      <c r="E181" s="216"/>
      <c r="F181" s="216"/>
      <c r="G181" s="192"/>
      <c r="H181" s="217"/>
      <c r="I181" s="215"/>
      <c r="J181" s="192"/>
      <c r="K181" s="215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210"/>
      <c r="Y181" s="210"/>
      <c r="Z181" s="210"/>
    </row>
    <row r="182" spans="1:26" ht="15" customHeight="1" x14ac:dyDescent="0.2">
      <c r="A182" s="210"/>
      <c r="B182" s="214"/>
      <c r="C182" s="215"/>
      <c r="D182" s="216"/>
      <c r="E182" s="216"/>
      <c r="F182" s="216"/>
      <c r="G182" s="192"/>
      <c r="H182" s="217"/>
      <c r="I182" s="215"/>
      <c r="J182" s="192"/>
      <c r="K182" s="215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210"/>
      <c r="Y182" s="210"/>
      <c r="Z182" s="210"/>
    </row>
    <row r="183" spans="1:26" ht="15" customHeight="1" x14ac:dyDescent="0.2">
      <c r="A183" s="210"/>
      <c r="B183" s="214"/>
      <c r="C183" s="215"/>
      <c r="D183" s="216"/>
      <c r="E183" s="216"/>
      <c r="F183" s="216"/>
      <c r="G183" s="192"/>
      <c r="H183" s="217"/>
      <c r="I183" s="215"/>
      <c r="J183" s="192"/>
      <c r="K183" s="215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210"/>
      <c r="Y183" s="210"/>
      <c r="Z183" s="210"/>
    </row>
    <row r="184" spans="1:26" ht="15" customHeight="1" x14ac:dyDescent="0.2">
      <c r="A184" s="210"/>
      <c r="B184" s="214"/>
      <c r="C184" s="215"/>
      <c r="D184" s="216"/>
      <c r="E184" s="216"/>
      <c r="F184" s="216"/>
      <c r="G184" s="192"/>
      <c r="H184" s="217"/>
      <c r="I184" s="215"/>
      <c r="J184" s="192"/>
      <c r="K184" s="215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210"/>
      <c r="Y184" s="210"/>
      <c r="Z184" s="210"/>
    </row>
    <row r="185" spans="1:26" ht="15" customHeight="1" x14ac:dyDescent="0.2">
      <c r="A185" s="210"/>
      <c r="B185" s="214"/>
      <c r="C185" s="215"/>
      <c r="D185" s="216"/>
      <c r="E185" s="216"/>
      <c r="F185" s="216"/>
      <c r="G185" s="192"/>
      <c r="H185" s="217"/>
      <c r="I185" s="215"/>
      <c r="J185" s="192"/>
      <c r="K185" s="215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210"/>
      <c r="Y185" s="210"/>
      <c r="Z185" s="210"/>
    </row>
    <row r="186" spans="1:26" ht="15" customHeight="1" x14ac:dyDescent="0.2">
      <c r="A186" s="210"/>
      <c r="B186" s="214"/>
      <c r="C186" s="215"/>
      <c r="D186" s="216"/>
      <c r="E186" s="216"/>
      <c r="F186" s="216"/>
      <c r="G186" s="192"/>
      <c r="H186" s="217"/>
      <c r="I186" s="215"/>
      <c r="J186" s="192"/>
      <c r="K186" s="215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210"/>
      <c r="Y186" s="210"/>
      <c r="Z186" s="210"/>
    </row>
    <row r="187" spans="1:26" ht="15" customHeight="1" x14ac:dyDescent="0.2">
      <c r="A187" s="210"/>
      <c r="B187" s="214"/>
      <c r="C187" s="215"/>
      <c r="D187" s="216"/>
      <c r="E187" s="216"/>
      <c r="F187" s="216"/>
      <c r="G187" s="192"/>
      <c r="H187" s="217"/>
      <c r="I187" s="215"/>
      <c r="J187" s="192"/>
      <c r="K187" s="215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210"/>
      <c r="Y187" s="210"/>
      <c r="Z187" s="210"/>
    </row>
    <row r="188" spans="1:26" ht="15" customHeight="1" x14ac:dyDescent="0.2">
      <c r="A188" s="210"/>
      <c r="B188" s="214"/>
      <c r="C188" s="215"/>
      <c r="D188" s="216"/>
      <c r="E188" s="216"/>
      <c r="F188" s="216"/>
      <c r="G188" s="192"/>
      <c r="H188" s="217"/>
      <c r="I188" s="215"/>
      <c r="J188" s="192"/>
      <c r="K188" s="215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210"/>
      <c r="Y188" s="210"/>
      <c r="Z188" s="210"/>
    </row>
    <row r="189" spans="1:26" ht="15" customHeight="1" x14ac:dyDescent="0.2">
      <c r="A189" s="210"/>
      <c r="B189" s="214"/>
      <c r="C189" s="215"/>
      <c r="D189" s="216"/>
      <c r="E189" s="216"/>
      <c r="F189" s="216"/>
      <c r="G189" s="192"/>
      <c r="H189" s="217"/>
      <c r="I189" s="215"/>
      <c r="J189" s="192"/>
      <c r="K189" s="215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210"/>
      <c r="Y189" s="210"/>
      <c r="Z189" s="210"/>
    </row>
    <row r="190" spans="1:26" ht="15" customHeight="1" x14ac:dyDescent="0.2">
      <c r="A190" s="210"/>
      <c r="B190" s="214"/>
      <c r="C190" s="215"/>
      <c r="D190" s="216"/>
      <c r="E190" s="216"/>
      <c r="F190" s="216"/>
      <c r="G190" s="192"/>
      <c r="H190" s="217"/>
      <c r="I190" s="215"/>
      <c r="J190" s="192"/>
      <c r="K190" s="215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210"/>
      <c r="Y190" s="210"/>
      <c r="Z190" s="210"/>
    </row>
    <row r="191" spans="1:26" ht="15" customHeight="1" x14ac:dyDescent="0.2">
      <c r="A191" s="210"/>
      <c r="B191" s="214"/>
      <c r="C191" s="215"/>
      <c r="D191" s="216"/>
      <c r="E191" s="216"/>
      <c r="F191" s="216"/>
      <c r="G191" s="192"/>
      <c r="H191" s="217"/>
      <c r="I191" s="215"/>
      <c r="J191" s="192"/>
      <c r="K191" s="215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210"/>
      <c r="Y191" s="210"/>
      <c r="Z191" s="210"/>
    </row>
    <row r="192" spans="1:26" ht="15" customHeight="1" x14ac:dyDescent="0.2">
      <c r="A192" s="210"/>
      <c r="B192" s="214"/>
      <c r="C192" s="215"/>
      <c r="D192" s="216"/>
      <c r="E192" s="216"/>
      <c r="F192" s="216"/>
      <c r="G192" s="192"/>
      <c r="H192" s="217"/>
      <c r="I192" s="215"/>
      <c r="J192" s="192"/>
      <c r="K192" s="215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210"/>
      <c r="Y192" s="210"/>
      <c r="Z192" s="210"/>
    </row>
    <row r="193" spans="1:26" ht="15" customHeight="1" x14ac:dyDescent="0.2">
      <c r="A193" s="210"/>
      <c r="B193" s="214"/>
      <c r="C193" s="215"/>
      <c r="D193" s="216"/>
      <c r="E193" s="216"/>
      <c r="F193" s="216"/>
      <c r="G193" s="192"/>
      <c r="H193" s="217"/>
      <c r="I193" s="215"/>
      <c r="J193" s="192"/>
      <c r="K193" s="215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210"/>
      <c r="Y193" s="210"/>
      <c r="Z193" s="210"/>
    </row>
    <row r="194" spans="1:26" ht="15" customHeight="1" x14ac:dyDescent="0.2">
      <c r="A194" s="210"/>
      <c r="B194" s="214"/>
      <c r="C194" s="215"/>
      <c r="D194" s="216"/>
      <c r="E194" s="216"/>
      <c r="F194" s="216"/>
      <c r="G194" s="192"/>
      <c r="H194" s="217"/>
      <c r="I194" s="215"/>
      <c r="J194" s="192"/>
      <c r="K194" s="215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210"/>
      <c r="Y194" s="210"/>
      <c r="Z194" s="210"/>
    </row>
    <row r="195" spans="1:26" ht="15" customHeight="1" x14ac:dyDescent="0.2">
      <c r="A195" s="210"/>
      <c r="B195" s="214"/>
      <c r="C195" s="215"/>
      <c r="D195" s="216"/>
      <c r="E195" s="216"/>
      <c r="F195" s="216"/>
      <c r="G195" s="192"/>
      <c r="H195" s="217"/>
      <c r="I195" s="215"/>
      <c r="J195" s="192"/>
      <c r="K195" s="215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210"/>
      <c r="Y195" s="210"/>
      <c r="Z195" s="210"/>
    </row>
    <row r="196" spans="1:26" ht="15" customHeight="1" x14ac:dyDescent="0.2">
      <c r="A196" s="210"/>
      <c r="B196" s="214"/>
      <c r="C196" s="215"/>
      <c r="D196" s="216"/>
      <c r="E196" s="216"/>
      <c r="F196" s="216"/>
      <c r="G196" s="192"/>
      <c r="H196" s="217"/>
      <c r="I196" s="215"/>
      <c r="J196" s="192"/>
      <c r="K196" s="215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210"/>
      <c r="Y196" s="210"/>
      <c r="Z196" s="210"/>
    </row>
    <row r="197" spans="1:26" ht="15" customHeight="1" x14ac:dyDescent="0.2">
      <c r="A197" s="210"/>
      <c r="B197" s="214"/>
      <c r="C197" s="215"/>
      <c r="D197" s="216"/>
      <c r="E197" s="216"/>
      <c r="F197" s="216"/>
      <c r="G197" s="192"/>
      <c r="H197" s="217"/>
      <c r="I197" s="215"/>
      <c r="J197" s="192"/>
      <c r="K197" s="215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210"/>
      <c r="Y197" s="210"/>
      <c r="Z197" s="210"/>
    </row>
    <row r="198" spans="1:26" ht="15" customHeight="1" x14ac:dyDescent="0.2">
      <c r="A198" s="210"/>
      <c r="B198" s="214"/>
      <c r="C198" s="215"/>
      <c r="D198" s="216"/>
      <c r="E198" s="216"/>
      <c r="F198" s="216"/>
      <c r="G198" s="192"/>
      <c r="H198" s="217"/>
      <c r="I198" s="215"/>
      <c r="J198" s="192"/>
      <c r="K198" s="215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210"/>
      <c r="Y198" s="210"/>
      <c r="Z198" s="210"/>
    </row>
    <row r="199" spans="1:26" ht="15" customHeight="1" x14ac:dyDescent="0.2">
      <c r="A199" s="210"/>
      <c r="B199" s="214"/>
      <c r="C199" s="215"/>
      <c r="D199" s="216"/>
      <c r="E199" s="216"/>
      <c r="F199" s="216"/>
      <c r="G199" s="192"/>
      <c r="H199" s="217"/>
      <c r="I199" s="215"/>
      <c r="J199" s="192"/>
      <c r="K199" s="215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210"/>
      <c r="Y199" s="210"/>
      <c r="Z199" s="210"/>
    </row>
    <row r="200" spans="1:26" ht="15" customHeight="1" x14ac:dyDescent="0.2">
      <c r="A200" s="210"/>
      <c r="B200" s="214"/>
      <c r="C200" s="215"/>
      <c r="D200" s="216"/>
      <c r="E200" s="216"/>
      <c r="F200" s="216"/>
      <c r="G200" s="192"/>
      <c r="H200" s="217"/>
      <c r="I200" s="215"/>
      <c r="J200" s="192"/>
      <c r="K200" s="215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210"/>
      <c r="Y200" s="210"/>
      <c r="Z200" s="210"/>
    </row>
    <row r="201" spans="1:26" ht="15" customHeight="1" x14ac:dyDescent="0.2">
      <c r="A201" s="210"/>
      <c r="B201" s="214"/>
      <c r="C201" s="215"/>
      <c r="D201" s="216"/>
      <c r="E201" s="216"/>
      <c r="F201" s="216"/>
      <c r="G201" s="192"/>
      <c r="H201" s="217"/>
      <c r="I201" s="215"/>
      <c r="J201" s="192"/>
      <c r="K201" s="215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210"/>
      <c r="Y201" s="210"/>
      <c r="Z201" s="210"/>
    </row>
    <row r="202" spans="1:26" ht="15" customHeight="1" x14ac:dyDescent="0.2">
      <c r="A202" s="210"/>
      <c r="B202" s="214"/>
      <c r="C202" s="215"/>
      <c r="D202" s="216"/>
      <c r="E202" s="216"/>
      <c r="F202" s="216"/>
      <c r="G202" s="192"/>
      <c r="H202" s="217"/>
      <c r="I202" s="215"/>
      <c r="J202" s="192"/>
      <c r="K202" s="215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210"/>
      <c r="Y202" s="210"/>
      <c r="Z202" s="210"/>
    </row>
    <row r="203" spans="1:26" ht="15" customHeight="1" x14ac:dyDescent="0.2">
      <c r="A203" s="210"/>
      <c r="B203" s="214"/>
      <c r="C203" s="215"/>
      <c r="D203" s="216"/>
      <c r="E203" s="216"/>
      <c r="F203" s="216"/>
      <c r="G203" s="192"/>
      <c r="H203" s="217"/>
      <c r="I203" s="215"/>
      <c r="J203" s="192"/>
      <c r="K203" s="215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210"/>
      <c r="Y203" s="210"/>
      <c r="Z203" s="210"/>
    </row>
    <row r="204" spans="1:26" ht="15" customHeight="1" x14ac:dyDescent="0.2">
      <c r="A204" s="210"/>
      <c r="B204" s="214"/>
      <c r="C204" s="215"/>
      <c r="D204" s="216"/>
      <c r="E204" s="216"/>
      <c r="F204" s="216"/>
      <c r="G204" s="192"/>
      <c r="H204" s="217"/>
      <c r="I204" s="215"/>
      <c r="J204" s="192"/>
      <c r="K204" s="215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210"/>
      <c r="Y204" s="210"/>
      <c r="Z204" s="210"/>
    </row>
    <row r="205" spans="1:26" ht="15" customHeight="1" x14ac:dyDescent="0.2">
      <c r="A205" s="210"/>
      <c r="B205" s="214"/>
      <c r="C205" s="215"/>
      <c r="D205" s="216"/>
      <c r="E205" s="216"/>
      <c r="F205" s="216"/>
      <c r="G205" s="192"/>
      <c r="H205" s="217"/>
      <c r="I205" s="215"/>
      <c r="J205" s="192"/>
      <c r="K205" s="215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210"/>
      <c r="Y205" s="210"/>
      <c r="Z205" s="210"/>
    </row>
    <row r="206" spans="1:26" ht="15" customHeight="1" x14ac:dyDescent="0.2">
      <c r="A206" s="210"/>
      <c r="B206" s="214"/>
      <c r="C206" s="215"/>
      <c r="D206" s="216"/>
      <c r="E206" s="216"/>
      <c r="F206" s="216"/>
      <c r="G206" s="192"/>
      <c r="H206" s="217"/>
      <c r="I206" s="215"/>
      <c r="J206" s="192"/>
      <c r="K206" s="215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210"/>
      <c r="Y206" s="210"/>
      <c r="Z206" s="210"/>
    </row>
    <row r="207" spans="1:26" ht="15" customHeight="1" x14ac:dyDescent="0.2">
      <c r="A207" s="210"/>
      <c r="B207" s="214"/>
      <c r="C207" s="215"/>
      <c r="D207" s="216"/>
      <c r="E207" s="216"/>
      <c r="F207" s="216"/>
      <c r="G207" s="192"/>
      <c r="H207" s="217"/>
      <c r="I207" s="215"/>
      <c r="J207" s="192"/>
      <c r="K207" s="215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210"/>
      <c r="Y207" s="210"/>
      <c r="Z207" s="210"/>
    </row>
    <row r="208" spans="1:26" ht="15" customHeight="1" x14ac:dyDescent="0.2">
      <c r="A208" s="210"/>
      <c r="B208" s="214"/>
      <c r="C208" s="215"/>
      <c r="D208" s="216"/>
      <c r="E208" s="216"/>
      <c r="F208" s="216"/>
      <c r="G208" s="192"/>
      <c r="H208" s="217"/>
      <c r="I208" s="215"/>
      <c r="J208" s="192"/>
      <c r="K208" s="215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210"/>
      <c r="Y208" s="210"/>
      <c r="Z208" s="210"/>
    </row>
    <row r="209" spans="1:26" ht="15" customHeight="1" x14ac:dyDescent="0.2">
      <c r="A209" s="210"/>
      <c r="B209" s="214"/>
      <c r="C209" s="215"/>
      <c r="D209" s="216"/>
      <c r="E209" s="216"/>
      <c r="F209" s="216"/>
      <c r="G209" s="192"/>
      <c r="H209" s="217"/>
      <c r="I209" s="215"/>
      <c r="J209" s="192"/>
      <c r="K209" s="215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210"/>
      <c r="Y209" s="210"/>
      <c r="Z209" s="210"/>
    </row>
    <row r="210" spans="1:26" ht="15" customHeight="1" x14ac:dyDescent="0.2">
      <c r="A210" s="210"/>
      <c r="B210" s="214"/>
      <c r="C210" s="215"/>
      <c r="D210" s="216"/>
      <c r="E210" s="216"/>
      <c r="F210" s="216"/>
      <c r="G210" s="192"/>
      <c r="H210" s="217"/>
      <c r="I210" s="215"/>
      <c r="J210" s="192"/>
      <c r="K210" s="215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210"/>
      <c r="Y210" s="210"/>
      <c r="Z210" s="210"/>
    </row>
    <row r="211" spans="1:26" ht="15" customHeight="1" x14ac:dyDescent="0.2">
      <c r="A211" s="210"/>
      <c r="B211" s="214"/>
      <c r="C211" s="215"/>
      <c r="D211" s="216"/>
      <c r="E211" s="216"/>
      <c r="F211" s="216"/>
      <c r="G211" s="192"/>
      <c r="H211" s="217"/>
      <c r="I211" s="215"/>
      <c r="J211" s="192"/>
      <c r="K211" s="215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210"/>
      <c r="Y211" s="210"/>
      <c r="Z211" s="210"/>
    </row>
    <row r="212" spans="1:26" ht="15" customHeight="1" x14ac:dyDescent="0.2">
      <c r="A212" s="210"/>
      <c r="B212" s="214"/>
      <c r="C212" s="215"/>
      <c r="D212" s="216"/>
      <c r="E212" s="216"/>
      <c r="F212" s="216"/>
      <c r="G212" s="192"/>
      <c r="H212" s="217"/>
      <c r="I212" s="215"/>
      <c r="J212" s="192"/>
      <c r="K212" s="215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210"/>
      <c r="Y212" s="210"/>
      <c r="Z212" s="210"/>
    </row>
    <row r="213" spans="1:26" ht="15" customHeight="1" x14ac:dyDescent="0.2">
      <c r="A213" s="210"/>
      <c r="B213" s="214"/>
      <c r="C213" s="215"/>
      <c r="D213" s="216"/>
      <c r="E213" s="216"/>
      <c r="F213" s="216"/>
      <c r="G213" s="192"/>
      <c r="H213" s="217"/>
      <c r="I213" s="215"/>
      <c r="J213" s="192"/>
      <c r="K213" s="215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210"/>
      <c r="Y213" s="210"/>
      <c r="Z213" s="210"/>
    </row>
    <row r="214" spans="1:26" ht="15" customHeight="1" x14ac:dyDescent="0.2">
      <c r="A214" s="210"/>
      <c r="B214" s="214"/>
      <c r="C214" s="215"/>
      <c r="D214" s="216"/>
      <c r="E214" s="216"/>
      <c r="F214" s="216"/>
      <c r="G214" s="192"/>
      <c r="H214" s="217"/>
      <c r="I214" s="215"/>
      <c r="J214" s="192"/>
      <c r="K214" s="215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210"/>
      <c r="Y214" s="210"/>
      <c r="Z214" s="210"/>
    </row>
    <row r="215" spans="1:26" ht="15" customHeight="1" x14ac:dyDescent="0.2">
      <c r="A215" s="210"/>
      <c r="B215" s="214"/>
      <c r="C215" s="215"/>
      <c r="D215" s="216"/>
      <c r="E215" s="216"/>
      <c r="F215" s="216"/>
      <c r="G215" s="192"/>
      <c r="H215" s="217"/>
      <c r="I215" s="215"/>
      <c r="J215" s="192"/>
      <c r="K215" s="215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210"/>
      <c r="Y215" s="210"/>
      <c r="Z215" s="210"/>
    </row>
    <row r="216" spans="1:26" ht="15" customHeight="1" x14ac:dyDescent="0.2">
      <c r="A216" s="210"/>
      <c r="B216" s="214"/>
      <c r="C216" s="215"/>
      <c r="D216" s="216"/>
      <c r="E216" s="216"/>
      <c r="F216" s="216"/>
      <c r="G216" s="192"/>
      <c r="H216" s="217"/>
      <c r="I216" s="215"/>
      <c r="J216" s="192"/>
      <c r="K216" s="215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210"/>
      <c r="Y216" s="210"/>
      <c r="Z216" s="210"/>
    </row>
    <row r="217" spans="1:26" ht="15" customHeight="1" x14ac:dyDescent="0.2">
      <c r="A217" s="210"/>
      <c r="B217" s="214"/>
      <c r="C217" s="215"/>
      <c r="D217" s="216"/>
      <c r="E217" s="216"/>
      <c r="F217" s="216"/>
      <c r="G217" s="192"/>
      <c r="H217" s="217"/>
      <c r="I217" s="215"/>
      <c r="J217" s="192"/>
      <c r="K217" s="215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210"/>
      <c r="Y217" s="210"/>
      <c r="Z217" s="210"/>
    </row>
    <row r="218" spans="1:26" ht="15" customHeight="1" x14ac:dyDescent="0.2">
      <c r="A218" s="210"/>
      <c r="B218" s="214"/>
      <c r="C218" s="215"/>
      <c r="D218" s="216"/>
      <c r="E218" s="216"/>
      <c r="F218" s="216"/>
      <c r="G218" s="192"/>
      <c r="H218" s="217"/>
      <c r="I218" s="215"/>
      <c r="J218" s="192"/>
      <c r="K218" s="215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210"/>
      <c r="Y218" s="210"/>
      <c r="Z218" s="210"/>
    </row>
    <row r="219" spans="1:26" ht="15" customHeight="1" x14ac:dyDescent="0.2">
      <c r="A219" s="210"/>
      <c r="B219" s="214"/>
      <c r="C219" s="215"/>
      <c r="D219" s="216"/>
      <c r="E219" s="216"/>
      <c r="F219" s="216"/>
      <c r="G219" s="192"/>
      <c r="H219" s="217"/>
      <c r="I219" s="215"/>
      <c r="J219" s="192"/>
      <c r="K219" s="215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210"/>
      <c r="Y219" s="210"/>
      <c r="Z219" s="210"/>
    </row>
    <row r="220" spans="1:26" ht="15" customHeight="1" x14ac:dyDescent="0.2">
      <c r="A220" s="210"/>
      <c r="B220" s="214"/>
      <c r="C220" s="215"/>
      <c r="D220" s="216"/>
      <c r="E220" s="216"/>
      <c r="F220" s="216"/>
      <c r="G220" s="192"/>
      <c r="H220" s="217"/>
      <c r="I220" s="215"/>
      <c r="J220" s="192"/>
      <c r="K220" s="215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210"/>
      <c r="Y220" s="210"/>
      <c r="Z220" s="210"/>
    </row>
    <row r="221" spans="1:26" ht="15" customHeight="1" x14ac:dyDescent="0.2">
      <c r="A221" s="210"/>
      <c r="B221" s="214"/>
      <c r="C221" s="215"/>
      <c r="D221" s="216"/>
      <c r="E221" s="216"/>
      <c r="F221" s="216"/>
      <c r="G221" s="192"/>
      <c r="H221" s="217"/>
      <c r="I221" s="215"/>
      <c r="J221" s="192"/>
      <c r="K221" s="215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210"/>
      <c r="Y221" s="210"/>
      <c r="Z221" s="210"/>
    </row>
    <row r="222" spans="1:26" ht="15" customHeight="1" x14ac:dyDescent="0.2">
      <c r="A222" s="210"/>
      <c r="B222" s="214"/>
      <c r="C222" s="215"/>
      <c r="D222" s="216"/>
      <c r="E222" s="216"/>
      <c r="F222" s="216"/>
      <c r="G222" s="192"/>
      <c r="H222" s="217"/>
      <c r="I222" s="215"/>
      <c r="J222" s="192"/>
      <c r="K222" s="215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210"/>
      <c r="Y222" s="210"/>
      <c r="Z222" s="210"/>
    </row>
    <row r="223" spans="1:26" ht="15" customHeight="1" x14ac:dyDescent="0.2">
      <c r="A223" s="210"/>
      <c r="B223" s="214"/>
      <c r="C223" s="215"/>
      <c r="D223" s="216"/>
      <c r="E223" s="216"/>
      <c r="F223" s="216"/>
      <c r="G223" s="192"/>
      <c r="H223" s="217"/>
      <c r="I223" s="215"/>
      <c r="J223" s="192"/>
      <c r="K223" s="215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210"/>
      <c r="Y223" s="210"/>
      <c r="Z223" s="210"/>
    </row>
    <row r="224" spans="1:26" ht="15" customHeight="1" x14ac:dyDescent="0.2">
      <c r="A224" s="210"/>
      <c r="B224" s="214"/>
      <c r="C224" s="215"/>
      <c r="D224" s="216"/>
      <c r="E224" s="216"/>
      <c r="F224" s="216"/>
      <c r="G224" s="192"/>
      <c r="H224" s="217"/>
      <c r="I224" s="215"/>
      <c r="J224" s="192"/>
      <c r="K224" s="215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210"/>
      <c r="Y224" s="210"/>
      <c r="Z224" s="210"/>
    </row>
    <row r="225" spans="1:26" ht="15" customHeight="1" x14ac:dyDescent="0.2">
      <c r="A225" s="210"/>
      <c r="B225" s="214"/>
      <c r="C225" s="215"/>
      <c r="D225" s="216"/>
      <c r="E225" s="216"/>
      <c r="F225" s="216"/>
      <c r="G225" s="192"/>
      <c r="H225" s="217"/>
      <c r="I225" s="215"/>
      <c r="J225" s="192"/>
      <c r="K225" s="215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210"/>
      <c r="Y225" s="210"/>
      <c r="Z225" s="210"/>
    </row>
    <row r="226" spans="1:26" ht="15" customHeight="1" x14ac:dyDescent="0.2">
      <c r="A226" s="210"/>
      <c r="B226" s="214"/>
      <c r="C226" s="215"/>
      <c r="D226" s="216"/>
      <c r="E226" s="216"/>
      <c r="F226" s="216"/>
      <c r="G226" s="192"/>
      <c r="H226" s="217"/>
      <c r="I226" s="215"/>
      <c r="J226" s="192"/>
      <c r="K226" s="215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210"/>
      <c r="Y226" s="210"/>
      <c r="Z226" s="210"/>
    </row>
    <row r="227" spans="1:26" ht="15" customHeight="1" x14ac:dyDescent="0.2">
      <c r="A227" s="210"/>
      <c r="B227" s="214"/>
      <c r="C227" s="215"/>
      <c r="D227" s="216"/>
      <c r="E227" s="216"/>
      <c r="F227" s="216"/>
      <c r="G227" s="192"/>
      <c r="H227" s="217"/>
      <c r="I227" s="215"/>
      <c r="J227" s="192"/>
      <c r="K227" s="215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210"/>
      <c r="Y227" s="210"/>
      <c r="Z227" s="210"/>
    </row>
    <row r="228" spans="1:26" ht="15" customHeight="1" x14ac:dyDescent="0.2">
      <c r="A228" s="210"/>
      <c r="B228" s="214"/>
      <c r="C228" s="215"/>
      <c r="D228" s="216"/>
      <c r="E228" s="216"/>
      <c r="F228" s="216"/>
      <c r="G228" s="192"/>
      <c r="H228" s="217"/>
      <c r="I228" s="215"/>
      <c r="J228" s="192"/>
      <c r="K228" s="215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210"/>
      <c r="Y228" s="210"/>
      <c r="Z228" s="210"/>
    </row>
    <row r="229" spans="1:26" ht="15" customHeight="1" x14ac:dyDescent="0.2">
      <c r="A229" s="210"/>
      <c r="B229" s="214"/>
      <c r="C229" s="215"/>
      <c r="D229" s="216"/>
      <c r="E229" s="216"/>
      <c r="F229" s="216"/>
      <c r="G229" s="192"/>
      <c r="H229" s="217"/>
      <c r="I229" s="215"/>
      <c r="J229" s="192"/>
      <c r="K229" s="215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210"/>
      <c r="Y229" s="210"/>
      <c r="Z229" s="210"/>
    </row>
    <row r="230" spans="1:26" ht="15" customHeight="1" x14ac:dyDescent="0.2">
      <c r="A230" s="210"/>
      <c r="B230" s="214"/>
      <c r="C230" s="215"/>
      <c r="D230" s="216"/>
      <c r="E230" s="216"/>
      <c r="F230" s="216"/>
      <c r="G230" s="192"/>
      <c r="H230" s="217"/>
      <c r="I230" s="215"/>
      <c r="J230" s="192"/>
      <c r="K230" s="215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210"/>
      <c r="Y230" s="210"/>
      <c r="Z230" s="210"/>
    </row>
    <row r="231" spans="1:26" ht="15" customHeight="1" x14ac:dyDescent="0.2">
      <c r="A231" s="210"/>
      <c r="B231" s="214"/>
      <c r="C231" s="215"/>
      <c r="D231" s="216"/>
      <c r="E231" s="216"/>
      <c r="F231" s="216"/>
      <c r="G231" s="192"/>
      <c r="H231" s="217"/>
      <c r="I231" s="215"/>
      <c r="J231" s="192"/>
      <c r="K231" s="215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210"/>
      <c r="Y231" s="210"/>
      <c r="Z231" s="210"/>
    </row>
    <row r="232" spans="1:26" ht="15" customHeight="1" x14ac:dyDescent="0.2">
      <c r="A232" s="210"/>
      <c r="B232" s="214"/>
      <c r="C232" s="215"/>
      <c r="D232" s="216"/>
      <c r="E232" s="216"/>
      <c r="F232" s="216"/>
      <c r="G232" s="192"/>
      <c r="H232" s="217"/>
      <c r="I232" s="215"/>
      <c r="J232" s="192"/>
      <c r="K232" s="215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210"/>
      <c r="Y232" s="210"/>
      <c r="Z232" s="210"/>
    </row>
    <row r="233" spans="1:26" ht="15" customHeight="1" x14ac:dyDescent="0.2">
      <c r="A233" s="210"/>
      <c r="B233" s="210"/>
      <c r="C233" s="232"/>
      <c r="D233" s="210"/>
      <c r="E233" s="210"/>
      <c r="F233" s="210"/>
      <c r="G233" s="210"/>
      <c r="H233" s="210"/>
      <c r="I233" s="215"/>
      <c r="J233" s="192"/>
      <c r="K233" s="215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210"/>
      <c r="Y233" s="210"/>
      <c r="Z233" s="210"/>
    </row>
    <row r="234" spans="1:26" ht="15.75" customHeight="1" x14ac:dyDescent="0.2">
      <c r="A234" s="210"/>
      <c r="B234" s="210"/>
      <c r="C234" s="232"/>
      <c r="D234" s="210"/>
      <c r="E234" s="210"/>
      <c r="F234" s="210"/>
      <c r="G234" s="210"/>
      <c r="H234" s="210"/>
      <c r="I234" s="232"/>
      <c r="J234" s="210"/>
      <c r="K234" s="232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</row>
    <row r="235" spans="1:26" ht="15.75" customHeight="1" x14ac:dyDescent="0.2">
      <c r="A235" s="210"/>
      <c r="B235" s="210"/>
      <c r="C235" s="232"/>
      <c r="D235" s="210"/>
      <c r="E235" s="210"/>
      <c r="F235" s="210"/>
      <c r="G235" s="210"/>
      <c r="H235" s="210"/>
      <c r="I235" s="232"/>
      <c r="J235" s="210"/>
      <c r="K235" s="232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</row>
    <row r="236" spans="1:26" ht="15.75" customHeight="1" x14ac:dyDescent="0.2">
      <c r="A236" s="210"/>
      <c r="B236" s="210"/>
      <c r="C236" s="232"/>
      <c r="D236" s="210"/>
      <c r="E236" s="210"/>
      <c r="F236" s="210"/>
      <c r="G236" s="210"/>
      <c r="H236" s="210"/>
      <c r="I236" s="232"/>
      <c r="J236" s="210"/>
      <c r="K236" s="232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</row>
    <row r="237" spans="1:26" ht="15.75" customHeight="1" x14ac:dyDescent="0.2">
      <c r="A237" s="210"/>
      <c r="B237" s="210"/>
      <c r="C237" s="232"/>
      <c r="D237" s="210"/>
      <c r="E237" s="210"/>
      <c r="F237" s="210"/>
      <c r="G237" s="210"/>
      <c r="H237" s="210"/>
      <c r="I237" s="232"/>
      <c r="J237" s="210"/>
      <c r="K237" s="232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</row>
    <row r="238" spans="1:26" ht="15.75" customHeight="1" x14ac:dyDescent="0.2">
      <c r="A238" s="210"/>
      <c r="B238" s="210"/>
      <c r="C238" s="232"/>
      <c r="D238" s="210"/>
      <c r="E238" s="210"/>
      <c r="F238" s="210"/>
      <c r="G238" s="210"/>
      <c r="H238" s="210"/>
      <c r="I238" s="232"/>
      <c r="J238" s="210"/>
      <c r="K238" s="232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</row>
    <row r="239" spans="1:26" ht="15.75" customHeight="1" x14ac:dyDescent="0.2">
      <c r="A239" s="210"/>
      <c r="B239" s="210"/>
      <c r="C239" s="232"/>
      <c r="D239" s="210"/>
      <c r="E239" s="210"/>
      <c r="F239" s="210"/>
      <c r="G239" s="210"/>
      <c r="H239" s="210"/>
      <c r="I239" s="232"/>
      <c r="J239" s="210"/>
      <c r="K239" s="232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</row>
    <row r="240" spans="1:26" ht="15.75" customHeight="1" x14ac:dyDescent="0.2">
      <c r="A240" s="210"/>
      <c r="B240" s="210"/>
      <c r="C240" s="232"/>
      <c r="D240" s="210"/>
      <c r="E240" s="210"/>
      <c r="F240" s="210"/>
      <c r="G240" s="210"/>
      <c r="H240" s="210"/>
      <c r="I240" s="232"/>
      <c r="J240" s="210"/>
      <c r="K240" s="232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</row>
    <row r="241" spans="1:26" ht="15.75" customHeight="1" x14ac:dyDescent="0.2">
      <c r="A241" s="210"/>
      <c r="B241" s="210"/>
      <c r="C241" s="232"/>
      <c r="D241" s="210"/>
      <c r="E241" s="210"/>
      <c r="F241" s="210"/>
      <c r="G241" s="210"/>
      <c r="H241" s="210"/>
      <c r="I241" s="232"/>
      <c r="J241" s="210"/>
      <c r="K241" s="232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</row>
    <row r="242" spans="1:26" ht="15.75" customHeight="1" x14ac:dyDescent="0.2">
      <c r="A242" s="210"/>
      <c r="B242" s="210"/>
      <c r="C242" s="232"/>
      <c r="D242" s="210"/>
      <c r="E242" s="210"/>
      <c r="F242" s="210"/>
      <c r="G242" s="210"/>
      <c r="H242" s="210"/>
      <c r="I242" s="232"/>
      <c r="J242" s="210"/>
      <c r="K242" s="232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</row>
    <row r="243" spans="1:26" ht="15.75" customHeight="1" x14ac:dyDescent="0.2">
      <c r="A243" s="210"/>
      <c r="B243" s="210"/>
      <c r="C243" s="232"/>
      <c r="D243" s="210"/>
      <c r="E243" s="210"/>
      <c r="F243" s="210"/>
      <c r="G243" s="210"/>
      <c r="H243" s="210"/>
      <c r="I243" s="232"/>
      <c r="J243" s="210"/>
      <c r="K243" s="232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</row>
    <row r="244" spans="1:26" ht="15.75" customHeight="1" x14ac:dyDescent="0.2">
      <c r="A244" s="210"/>
      <c r="B244" s="210"/>
      <c r="C244" s="232"/>
      <c r="D244" s="210"/>
      <c r="E244" s="210"/>
      <c r="F244" s="210"/>
      <c r="G244" s="210"/>
      <c r="H244" s="210"/>
      <c r="I244" s="232"/>
      <c r="J244" s="210"/>
      <c r="K244" s="232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</row>
    <row r="245" spans="1:26" ht="15.75" customHeight="1" x14ac:dyDescent="0.2">
      <c r="A245" s="210"/>
      <c r="B245" s="210"/>
      <c r="C245" s="232"/>
      <c r="D245" s="210"/>
      <c r="E245" s="210"/>
      <c r="F245" s="210"/>
      <c r="G245" s="210"/>
      <c r="H245" s="210"/>
      <c r="I245" s="232"/>
      <c r="J245" s="210"/>
      <c r="K245" s="232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</row>
    <row r="246" spans="1:26" ht="15.75" customHeight="1" x14ac:dyDescent="0.2">
      <c r="A246" s="210"/>
      <c r="B246" s="210"/>
      <c r="C246" s="232"/>
      <c r="D246" s="210"/>
      <c r="E246" s="210"/>
      <c r="F246" s="210"/>
      <c r="G246" s="210"/>
      <c r="H246" s="210"/>
      <c r="I246" s="232"/>
      <c r="J246" s="210"/>
      <c r="K246" s="232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</row>
    <row r="247" spans="1:26" ht="15.75" customHeight="1" x14ac:dyDescent="0.2">
      <c r="A247" s="210"/>
      <c r="B247" s="210"/>
      <c r="C247" s="232"/>
      <c r="D247" s="210"/>
      <c r="E247" s="210"/>
      <c r="F247" s="210"/>
      <c r="G247" s="210"/>
      <c r="H247" s="210"/>
      <c r="I247" s="232"/>
      <c r="J247" s="210"/>
      <c r="K247" s="232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</row>
    <row r="248" spans="1:26" ht="15.75" customHeight="1" x14ac:dyDescent="0.2">
      <c r="A248" s="210"/>
      <c r="B248" s="210"/>
      <c r="C248" s="232"/>
      <c r="D248" s="210"/>
      <c r="E248" s="210"/>
      <c r="F248" s="210"/>
      <c r="G248" s="210"/>
      <c r="H248" s="210"/>
      <c r="I248" s="232"/>
      <c r="J248" s="210"/>
      <c r="K248" s="232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</row>
    <row r="249" spans="1:26" ht="15.75" customHeight="1" x14ac:dyDescent="0.2">
      <c r="A249" s="210"/>
      <c r="B249" s="210"/>
      <c r="C249" s="232"/>
      <c r="D249" s="210"/>
      <c r="E249" s="210"/>
      <c r="F249" s="210"/>
      <c r="G249" s="210"/>
      <c r="H249" s="210"/>
      <c r="I249" s="232"/>
      <c r="J249" s="210"/>
      <c r="K249" s="232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</row>
    <row r="250" spans="1:26" ht="15.75" customHeight="1" x14ac:dyDescent="0.2">
      <c r="A250" s="210"/>
      <c r="B250" s="210"/>
      <c r="C250" s="232"/>
      <c r="D250" s="210"/>
      <c r="E250" s="210"/>
      <c r="F250" s="210"/>
      <c r="G250" s="210"/>
      <c r="H250" s="210"/>
      <c r="I250" s="232"/>
      <c r="J250" s="210"/>
      <c r="K250" s="232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</row>
    <row r="251" spans="1:26" ht="15.75" customHeight="1" x14ac:dyDescent="0.2">
      <c r="A251" s="210"/>
      <c r="B251" s="210"/>
      <c r="C251" s="232"/>
      <c r="D251" s="210"/>
      <c r="E251" s="210"/>
      <c r="F251" s="210"/>
      <c r="G251" s="210"/>
      <c r="H251" s="210"/>
      <c r="I251" s="232"/>
      <c r="J251" s="210"/>
      <c r="K251" s="232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</row>
    <row r="252" spans="1:26" ht="15.75" customHeight="1" x14ac:dyDescent="0.2">
      <c r="A252" s="210"/>
      <c r="B252" s="210"/>
      <c r="C252" s="232"/>
      <c r="D252" s="210"/>
      <c r="E252" s="210"/>
      <c r="F252" s="210"/>
      <c r="G252" s="210"/>
      <c r="H252" s="210"/>
      <c r="I252" s="232"/>
      <c r="J252" s="210"/>
      <c r="K252" s="232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</row>
    <row r="253" spans="1:26" ht="15.75" customHeight="1" x14ac:dyDescent="0.2">
      <c r="A253" s="210"/>
      <c r="B253" s="210"/>
      <c r="C253" s="232"/>
      <c r="D253" s="210"/>
      <c r="E253" s="210"/>
      <c r="F253" s="210"/>
      <c r="G253" s="210"/>
      <c r="H253" s="210"/>
      <c r="I253" s="232"/>
      <c r="J253" s="210"/>
      <c r="K253" s="232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</row>
    <row r="254" spans="1:26" ht="15.75" customHeight="1" x14ac:dyDescent="0.2">
      <c r="A254" s="210"/>
      <c r="B254" s="210"/>
      <c r="C254" s="232"/>
      <c r="D254" s="210"/>
      <c r="E254" s="210"/>
      <c r="F254" s="210"/>
      <c r="G254" s="210"/>
      <c r="H254" s="210"/>
      <c r="I254" s="232"/>
      <c r="J254" s="210"/>
      <c r="K254" s="232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</row>
    <row r="255" spans="1:26" ht="15.75" customHeight="1" x14ac:dyDescent="0.2">
      <c r="A255" s="210"/>
      <c r="B255" s="210"/>
      <c r="C255" s="232"/>
      <c r="D255" s="210"/>
      <c r="E255" s="210"/>
      <c r="F255" s="210"/>
      <c r="G255" s="210"/>
      <c r="H255" s="210"/>
      <c r="I255" s="232"/>
      <c r="J255" s="210"/>
      <c r="K255" s="232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</row>
    <row r="256" spans="1:26" ht="15.75" customHeight="1" x14ac:dyDescent="0.2">
      <c r="A256" s="210"/>
      <c r="B256" s="210"/>
      <c r="C256" s="232"/>
      <c r="D256" s="210"/>
      <c r="E256" s="210"/>
      <c r="F256" s="210"/>
      <c r="G256" s="210"/>
      <c r="H256" s="210"/>
      <c r="I256" s="232"/>
      <c r="J256" s="210"/>
      <c r="K256" s="232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</row>
    <row r="257" spans="1:26" ht="15.75" customHeight="1" x14ac:dyDescent="0.2">
      <c r="A257" s="210"/>
      <c r="B257" s="210"/>
      <c r="C257" s="232"/>
      <c r="D257" s="210"/>
      <c r="E257" s="210"/>
      <c r="F257" s="210"/>
      <c r="G257" s="210"/>
      <c r="H257" s="210"/>
      <c r="I257" s="232"/>
      <c r="J257" s="210"/>
      <c r="K257" s="232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</row>
    <row r="258" spans="1:26" ht="15.75" customHeight="1" x14ac:dyDescent="0.2">
      <c r="A258" s="210"/>
      <c r="B258" s="210"/>
      <c r="C258" s="232"/>
      <c r="D258" s="210"/>
      <c r="E258" s="210"/>
      <c r="F258" s="210"/>
      <c r="G258" s="210"/>
      <c r="H258" s="210"/>
      <c r="I258" s="232"/>
      <c r="J258" s="210"/>
      <c r="K258" s="232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</row>
    <row r="259" spans="1:26" ht="15.75" customHeight="1" x14ac:dyDescent="0.2">
      <c r="A259" s="210"/>
      <c r="B259" s="210"/>
      <c r="C259" s="232"/>
      <c r="D259" s="210"/>
      <c r="E259" s="210"/>
      <c r="F259" s="210"/>
      <c r="G259" s="210"/>
      <c r="H259" s="210"/>
      <c r="I259" s="232"/>
      <c r="J259" s="210"/>
      <c r="K259" s="232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</row>
    <row r="260" spans="1:26" ht="15.75" customHeight="1" x14ac:dyDescent="0.2">
      <c r="A260" s="210"/>
      <c r="B260" s="210"/>
      <c r="C260" s="232"/>
      <c r="D260" s="210"/>
      <c r="E260" s="210"/>
      <c r="F260" s="210"/>
      <c r="G260" s="210"/>
      <c r="H260" s="210"/>
      <c r="I260" s="232"/>
      <c r="J260" s="210"/>
      <c r="K260" s="232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</row>
    <row r="261" spans="1:26" ht="15.75" customHeight="1" x14ac:dyDescent="0.2">
      <c r="A261" s="210"/>
      <c r="B261" s="210"/>
      <c r="C261" s="232"/>
      <c r="D261" s="210"/>
      <c r="E261" s="210"/>
      <c r="F261" s="210"/>
      <c r="G261" s="210"/>
      <c r="H261" s="210"/>
      <c r="I261" s="232"/>
      <c r="J261" s="210"/>
      <c r="K261" s="232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</row>
    <row r="262" spans="1:26" ht="15.75" customHeight="1" x14ac:dyDescent="0.2">
      <c r="A262" s="210"/>
      <c r="B262" s="210"/>
      <c r="C262" s="232"/>
      <c r="D262" s="210"/>
      <c r="E262" s="210"/>
      <c r="F262" s="210"/>
      <c r="G262" s="210"/>
      <c r="H262" s="210"/>
      <c r="I262" s="232"/>
      <c r="J262" s="210"/>
      <c r="K262" s="232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</row>
    <row r="263" spans="1:26" ht="15.75" customHeight="1" x14ac:dyDescent="0.2">
      <c r="A263" s="210"/>
      <c r="B263" s="210"/>
      <c r="C263" s="232"/>
      <c r="D263" s="210"/>
      <c r="E263" s="210"/>
      <c r="F263" s="210"/>
      <c r="G263" s="210"/>
      <c r="H263" s="210"/>
      <c r="I263" s="232"/>
      <c r="J263" s="210"/>
      <c r="K263" s="232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</row>
    <row r="264" spans="1:26" ht="15.75" customHeight="1" x14ac:dyDescent="0.2">
      <c r="A264" s="210"/>
      <c r="B264" s="210"/>
      <c r="C264" s="232"/>
      <c r="D264" s="210"/>
      <c r="E264" s="210"/>
      <c r="F264" s="210"/>
      <c r="G264" s="210"/>
      <c r="H264" s="210"/>
      <c r="I264" s="232"/>
      <c r="J264" s="210"/>
      <c r="K264" s="232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 spans="1:26" ht="15.75" customHeight="1" x14ac:dyDescent="0.2">
      <c r="A265" s="210"/>
      <c r="B265" s="210"/>
      <c r="C265" s="232"/>
      <c r="D265" s="210"/>
      <c r="E265" s="210"/>
      <c r="F265" s="210"/>
      <c r="G265" s="210"/>
      <c r="H265" s="210"/>
      <c r="I265" s="232"/>
      <c r="J265" s="210"/>
      <c r="K265" s="232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 spans="1:26" ht="15.75" customHeight="1" x14ac:dyDescent="0.2">
      <c r="A266" s="210"/>
      <c r="B266" s="210"/>
      <c r="C266" s="232"/>
      <c r="D266" s="210"/>
      <c r="E266" s="210"/>
      <c r="F266" s="210"/>
      <c r="G266" s="210"/>
      <c r="H266" s="210"/>
      <c r="I266" s="232"/>
      <c r="J266" s="210"/>
      <c r="K266" s="232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 spans="1:26" ht="15.75" customHeight="1" x14ac:dyDescent="0.2">
      <c r="A267" s="210"/>
      <c r="B267" s="210"/>
      <c r="C267" s="232"/>
      <c r="D267" s="210"/>
      <c r="E267" s="210"/>
      <c r="F267" s="210"/>
      <c r="G267" s="210"/>
      <c r="H267" s="210"/>
      <c r="I267" s="232"/>
      <c r="J267" s="210"/>
      <c r="K267" s="232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1:26" ht="15.75" customHeight="1" x14ac:dyDescent="0.2">
      <c r="A268" s="210"/>
      <c r="B268" s="210"/>
      <c r="C268" s="232"/>
      <c r="D268" s="210"/>
      <c r="E268" s="210"/>
      <c r="F268" s="210"/>
      <c r="G268" s="210"/>
      <c r="H268" s="210"/>
      <c r="I268" s="232"/>
      <c r="J268" s="210"/>
      <c r="K268" s="232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1:26" ht="15.75" customHeight="1" x14ac:dyDescent="0.2">
      <c r="A269" s="210"/>
      <c r="B269" s="210"/>
      <c r="C269" s="232"/>
      <c r="D269" s="210"/>
      <c r="E269" s="210"/>
      <c r="F269" s="210"/>
      <c r="G269" s="210"/>
      <c r="H269" s="210"/>
      <c r="I269" s="232"/>
      <c r="J269" s="210"/>
      <c r="K269" s="232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1:26" ht="15.75" customHeight="1" x14ac:dyDescent="0.2">
      <c r="A270" s="210"/>
      <c r="B270" s="210"/>
      <c r="C270" s="232"/>
      <c r="D270" s="210"/>
      <c r="E270" s="210"/>
      <c r="F270" s="210"/>
      <c r="G270" s="210"/>
      <c r="H270" s="210"/>
      <c r="I270" s="232"/>
      <c r="J270" s="210"/>
      <c r="K270" s="232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1:26" ht="15.75" customHeight="1" x14ac:dyDescent="0.2">
      <c r="A271" s="210"/>
      <c r="B271" s="210"/>
      <c r="C271" s="232"/>
      <c r="D271" s="210"/>
      <c r="E271" s="210"/>
      <c r="F271" s="210"/>
      <c r="G271" s="210"/>
      <c r="H271" s="210"/>
      <c r="I271" s="232"/>
      <c r="J271" s="210"/>
      <c r="K271" s="232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1:26" ht="15.75" customHeight="1" x14ac:dyDescent="0.2">
      <c r="A272" s="210"/>
      <c r="B272" s="210"/>
      <c r="C272" s="232"/>
      <c r="D272" s="210"/>
      <c r="E272" s="210"/>
      <c r="F272" s="210"/>
      <c r="G272" s="210"/>
      <c r="H272" s="210"/>
      <c r="I272" s="232"/>
      <c r="J272" s="210"/>
      <c r="K272" s="232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1:26" ht="15.75" customHeight="1" x14ac:dyDescent="0.2">
      <c r="A273" s="210"/>
      <c r="B273" s="210"/>
      <c r="C273" s="232"/>
      <c r="D273" s="210"/>
      <c r="E273" s="210"/>
      <c r="F273" s="210"/>
      <c r="G273" s="210"/>
      <c r="H273" s="210"/>
      <c r="I273" s="232"/>
      <c r="J273" s="210"/>
      <c r="K273" s="232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1:26" ht="15.75" customHeight="1" x14ac:dyDescent="0.2">
      <c r="A274" s="210"/>
      <c r="B274" s="210"/>
      <c r="C274" s="232"/>
      <c r="D274" s="210"/>
      <c r="E274" s="210"/>
      <c r="F274" s="210"/>
      <c r="G274" s="210"/>
      <c r="H274" s="210"/>
      <c r="I274" s="232"/>
      <c r="J274" s="210"/>
      <c r="K274" s="232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1:26" ht="15.75" customHeight="1" x14ac:dyDescent="0.2">
      <c r="A275" s="210"/>
      <c r="B275" s="210"/>
      <c r="C275" s="232"/>
      <c r="D275" s="210"/>
      <c r="E275" s="210"/>
      <c r="F275" s="210"/>
      <c r="G275" s="210"/>
      <c r="H275" s="210"/>
      <c r="I275" s="232"/>
      <c r="J275" s="210"/>
      <c r="K275" s="232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1:26" ht="15.75" customHeight="1" x14ac:dyDescent="0.2">
      <c r="A276" s="210"/>
      <c r="B276" s="210"/>
      <c r="C276" s="232"/>
      <c r="D276" s="210"/>
      <c r="E276" s="210"/>
      <c r="F276" s="210"/>
      <c r="G276" s="210"/>
      <c r="H276" s="210"/>
      <c r="I276" s="232"/>
      <c r="J276" s="210"/>
      <c r="K276" s="232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1:26" ht="15.75" customHeight="1" x14ac:dyDescent="0.2">
      <c r="A277" s="210"/>
      <c r="B277" s="210"/>
      <c r="C277" s="232"/>
      <c r="D277" s="210"/>
      <c r="E277" s="210"/>
      <c r="F277" s="210"/>
      <c r="G277" s="210"/>
      <c r="H277" s="210"/>
      <c r="I277" s="232"/>
      <c r="J277" s="210"/>
      <c r="K277" s="232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1:26" ht="15.75" customHeight="1" x14ac:dyDescent="0.2">
      <c r="A278" s="210"/>
      <c r="B278" s="210"/>
      <c r="C278" s="232"/>
      <c r="D278" s="210"/>
      <c r="E278" s="210"/>
      <c r="F278" s="210"/>
      <c r="G278" s="210"/>
      <c r="H278" s="210"/>
      <c r="I278" s="232"/>
      <c r="J278" s="210"/>
      <c r="K278" s="232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1:26" ht="15.75" customHeight="1" x14ac:dyDescent="0.2">
      <c r="A279" s="210"/>
      <c r="B279" s="210"/>
      <c r="C279" s="232"/>
      <c r="D279" s="210"/>
      <c r="E279" s="210"/>
      <c r="F279" s="210"/>
      <c r="G279" s="210"/>
      <c r="H279" s="210"/>
      <c r="I279" s="232"/>
      <c r="J279" s="210"/>
      <c r="K279" s="232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1:26" ht="15.75" customHeight="1" x14ac:dyDescent="0.2">
      <c r="A280" s="210"/>
      <c r="B280" s="210"/>
      <c r="C280" s="232"/>
      <c r="D280" s="210"/>
      <c r="E280" s="210"/>
      <c r="F280" s="210"/>
      <c r="G280" s="210"/>
      <c r="H280" s="210"/>
      <c r="I280" s="232"/>
      <c r="J280" s="210"/>
      <c r="K280" s="232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1:26" ht="15.75" customHeight="1" x14ac:dyDescent="0.2">
      <c r="A281" s="210"/>
      <c r="B281" s="210"/>
      <c r="C281" s="232"/>
      <c r="D281" s="210"/>
      <c r="E281" s="210"/>
      <c r="F281" s="210"/>
      <c r="G281" s="210"/>
      <c r="H281" s="210"/>
      <c r="I281" s="232"/>
      <c r="J281" s="210"/>
      <c r="K281" s="232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1:26" ht="15.75" customHeight="1" x14ac:dyDescent="0.2">
      <c r="A282" s="210"/>
      <c r="B282" s="210"/>
      <c r="C282" s="232"/>
      <c r="D282" s="210"/>
      <c r="E282" s="210"/>
      <c r="F282" s="210"/>
      <c r="G282" s="210"/>
      <c r="H282" s="210"/>
      <c r="I282" s="232"/>
      <c r="J282" s="210"/>
      <c r="K282" s="232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1:26" ht="15.75" customHeight="1" x14ac:dyDescent="0.2">
      <c r="A283" s="210"/>
      <c r="B283" s="210"/>
      <c r="C283" s="232"/>
      <c r="D283" s="210"/>
      <c r="E283" s="210"/>
      <c r="F283" s="210"/>
      <c r="G283" s="210"/>
      <c r="H283" s="210"/>
      <c r="I283" s="232"/>
      <c r="J283" s="210"/>
      <c r="K283" s="232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1:26" ht="15.75" customHeight="1" x14ac:dyDescent="0.2">
      <c r="A284" s="210"/>
      <c r="B284" s="210"/>
      <c r="C284" s="232"/>
      <c r="D284" s="210"/>
      <c r="E284" s="210"/>
      <c r="F284" s="210"/>
      <c r="G284" s="210"/>
      <c r="H284" s="210"/>
      <c r="I284" s="232"/>
      <c r="J284" s="210"/>
      <c r="K284" s="232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1:26" ht="15.75" customHeight="1" x14ac:dyDescent="0.2">
      <c r="A285" s="210"/>
      <c r="B285" s="210"/>
      <c r="C285" s="232"/>
      <c r="D285" s="210"/>
      <c r="E285" s="210"/>
      <c r="F285" s="210"/>
      <c r="G285" s="210"/>
      <c r="H285" s="210"/>
      <c r="I285" s="232"/>
      <c r="J285" s="210"/>
      <c r="K285" s="232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1:26" ht="15.75" customHeight="1" x14ac:dyDescent="0.2">
      <c r="A286" s="210"/>
      <c r="B286" s="210"/>
      <c r="C286" s="232"/>
      <c r="D286" s="210"/>
      <c r="E286" s="210"/>
      <c r="F286" s="210"/>
      <c r="G286" s="210"/>
      <c r="H286" s="210"/>
      <c r="I286" s="232"/>
      <c r="J286" s="210"/>
      <c r="K286" s="232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1:26" ht="15.75" customHeight="1" x14ac:dyDescent="0.2">
      <c r="A287" s="210"/>
      <c r="B287" s="210"/>
      <c r="C287" s="232"/>
      <c r="D287" s="210"/>
      <c r="E287" s="210"/>
      <c r="F287" s="210"/>
      <c r="G287" s="210"/>
      <c r="H287" s="210"/>
      <c r="I287" s="232"/>
      <c r="J287" s="210"/>
      <c r="K287" s="232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1:26" ht="15.75" customHeight="1" x14ac:dyDescent="0.2">
      <c r="A288" s="210"/>
      <c r="B288" s="210"/>
      <c r="C288" s="232"/>
      <c r="D288" s="210"/>
      <c r="E288" s="210"/>
      <c r="F288" s="210"/>
      <c r="G288" s="210"/>
      <c r="H288" s="210"/>
      <c r="I288" s="232"/>
      <c r="J288" s="210"/>
      <c r="K288" s="232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1:26" ht="15.75" customHeight="1" x14ac:dyDescent="0.2">
      <c r="A289" s="210"/>
      <c r="B289" s="210"/>
      <c r="C289" s="232"/>
      <c r="D289" s="210"/>
      <c r="E289" s="210"/>
      <c r="F289" s="210"/>
      <c r="G289" s="210"/>
      <c r="H289" s="210"/>
      <c r="I289" s="232"/>
      <c r="J289" s="210"/>
      <c r="K289" s="232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1:26" ht="15.75" customHeight="1" x14ac:dyDescent="0.2">
      <c r="A290" s="210"/>
      <c r="B290" s="210"/>
      <c r="C290" s="232"/>
      <c r="D290" s="210"/>
      <c r="E290" s="210"/>
      <c r="F290" s="210"/>
      <c r="G290" s="210"/>
      <c r="H290" s="210"/>
      <c r="I290" s="232"/>
      <c r="J290" s="210"/>
      <c r="K290" s="232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1:26" ht="15.75" customHeight="1" x14ac:dyDescent="0.2">
      <c r="A291" s="210"/>
      <c r="B291" s="210"/>
      <c r="C291" s="232"/>
      <c r="D291" s="210"/>
      <c r="E291" s="210"/>
      <c r="F291" s="210"/>
      <c r="G291" s="210"/>
      <c r="H291" s="210"/>
      <c r="I291" s="232"/>
      <c r="J291" s="210"/>
      <c r="K291" s="232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1:26" ht="15.75" customHeight="1" x14ac:dyDescent="0.2">
      <c r="A292" s="210"/>
      <c r="B292" s="210"/>
      <c r="C292" s="232"/>
      <c r="D292" s="210"/>
      <c r="E292" s="210"/>
      <c r="F292" s="210"/>
      <c r="G292" s="210"/>
      <c r="H292" s="210"/>
      <c r="I292" s="232"/>
      <c r="J292" s="210"/>
      <c r="K292" s="232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1:26" ht="15.75" customHeight="1" x14ac:dyDescent="0.2">
      <c r="A293" s="210"/>
      <c r="B293" s="210"/>
      <c r="C293" s="232"/>
      <c r="D293" s="210"/>
      <c r="E293" s="210"/>
      <c r="F293" s="210"/>
      <c r="G293" s="210"/>
      <c r="H293" s="210"/>
      <c r="I293" s="232"/>
      <c r="J293" s="210"/>
      <c r="K293" s="232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1:26" ht="15.75" customHeight="1" x14ac:dyDescent="0.2">
      <c r="A294" s="210"/>
      <c r="B294" s="210"/>
      <c r="C294" s="232"/>
      <c r="D294" s="210"/>
      <c r="E294" s="210"/>
      <c r="F294" s="210"/>
      <c r="G294" s="210"/>
      <c r="H294" s="210"/>
      <c r="I294" s="232"/>
      <c r="J294" s="210"/>
      <c r="K294" s="232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1:26" ht="15.75" customHeight="1" x14ac:dyDescent="0.2">
      <c r="A295" s="210"/>
      <c r="B295" s="210"/>
      <c r="C295" s="232"/>
      <c r="D295" s="210"/>
      <c r="E295" s="210"/>
      <c r="F295" s="210"/>
      <c r="G295" s="210"/>
      <c r="H295" s="210"/>
      <c r="I295" s="232"/>
      <c r="J295" s="210"/>
      <c r="K295" s="232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1:26" ht="15.75" customHeight="1" x14ac:dyDescent="0.2">
      <c r="A296" s="210"/>
      <c r="B296" s="210"/>
      <c r="C296" s="232"/>
      <c r="D296" s="210"/>
      <c r="E296" s="210"/>
      <c r="F296" s="210"/>
      <c r="G296" s="210"/>
      <c r="H296" s="210"/>
      <c r="I296" s="232"/>
      <c r="J296" s="210"/>
      <c r="K296" s="232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1:26" ht="15.75" customHeight="1" x14ac:dyDescent="0.2">
      <c r="A297" s="210"/>
      <c r="B297" s="210"/>
      <c r="C297" s="232"/>
      <c r="D297" s="210"/>
      <c r="E297" s="210"/>
      <c r="F297" s="210"/>
      <c r="G297" s="210"/>
      <c r="H297" s="210"/>
      <c r="I297" s="232"/>
      <c r="J297" s="210"/>
      <c r="K297" s="232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 spans="1:26" ht="15.75" customHeight="1" x14ac:dyDescent="0.2">
      <c r="A298" s="210"/>
      <c r="B298" s="210"/>
      <c r="C298" s="232"/>
      <c r="D298" s="210"/>
      <c r="E298" s="210"/>
      <c r="F298" s="210"/>
      <c r="G298" s="210"/>
      <c r="H298" s="210"/>
      <c r="I298" s="232"/>
      <c r="J298" s="210"/>
      <c r="K298" s="232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 spans="1:26" ht="15.75" customHeight="1" x14ac:dyDescent="0.2">
      <c r="A299" s="210"/>
      <c r="B299" s="210"/>
      <c r="C299" s="232"/>
      <c r="D299" s="210"/>
      <c r="E299" s="210"/>
      <c r="F299" s="210"/>
      <c r="G299" s="210"/>
      <c r="H299" s="210"/>
      <c r="I299" s="232"/>
      <c r="J299" s="210"/>
      <c r="K299" s="232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 spans="1:26" ht="15.75" customHeight="1" x14ac:dyDescent="0.2">
      <c r="A300" s="210"/>
      <c r="B300" s="210"/>
      <c r="C300" s="232"/>
      <c r="D300" s="210"/>
      <c r="E300" s="210"/>
      <c r="F300" s="210"/>
      <c r="G300" s="210"/>
      <c r="H300" s="210"/>
      <c r="I300" s="232"/>
      <c r="J300" s="210"/>
      <c r="K300" s="232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 spans="1:26" ht="15.75" customHeight="1" x14ac:dyDescent="0.2">
      <c r="A301" s="210"/>
      <c r="B301" s="210"/>
      <c r="C301" s="232"/>
      <c r="D301" s="210"/>
      <c r="E301" s="210"/>
      <c r="F301" s="210"/>
      <c r="G301" s="210"/>
      <c r="H301" s="210"/>
      <c r="I301" s="232"/>
      <c r="J301" s="210"/>
      <c r="K301" s="232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</row>
    <row r="302" spans="1:26" ht="15.75" customHeight="1" x14ac:dyDescent="0.2">
      <c r="A302" s="210"/>
      <c r="B302" s="210"/>
      <c r="C302" s="232"/>
      <c r="D302" s="210"/>
      <c r="E302" s="210"/>
      <c r="F302" s="210"/>
      <c r="G302" s="210"/>
      <c r="H302" s="210"/>
      <c r="I302" s="232"/>
      <c r="J302" s="210"/>
      <c r="K302" s="232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</row>
    <row r="303" spans="1:26" ht="15.75" customHeight="1" x14ac:dyDescent="0.2">
      <c r="A303" s="210"/>
      <c r="B303" s="210"/>
      <c r="C303" s="232"/>
      <c r="D303" s="210"/>
      <c r="E303" s="210"/>
      <c r="F303" s="210"/>
      <c r="G303" s="210"/>
      <c r="H303" s="210"/>
      <c r="I303" s="232"/>
      <c r="J303" s="210"/>
      <c r="K303" s="232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</row>
    <row r="304" spans="1:26" ht="15.75" customHeight="1" x14ac:dyDescent="0.2">
      <c r="A304" s="210"/>
      <c r="B304" s="210"/>
      <c r="C304" s="232"/>
      <c r="D304" s="210"/>
      <c r="E304" s="210"/>
      <c r="F304" s="210"/>
      <c r="G304" s="210"/>
      <c r="H304" s="210"/>
      <c r="I304" s="232"/>
      <c r="J304" s="210"/>
      <c r="K304" s="232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</row>
    <row r="305" spans="1:26" ht="15.75" customHeight="1" x14ac:dyDescent="0.2">
      <c r="A305" s="210"/>
      <c r="B305" s="210"/>
      <c r="C305" s="232"/>
      <c r="D305" s="210"/>
      <c r="E305" s="210"/>
      <c r="F305" s="210"/>
      <c r="G305" s="210"/>
      <c r="H305" s="210"/>
      <c r="I305" s="232"/>
      <c r="J305" s="210"/>
      <c r="K305" s="232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</row>
    <row r="306" spans="1:26" ht="15.75" customHeight="1" x14ac:dyDescent="0.2">
      <c r="A306" s="210"/>
      <c r="B306" s="210"/>
      <c r="C306" s="232"/>
      <c r="D306" s="210"/>
      <c r="E306" s="210"/>
      <c r="F306" s="210"/>
      <c r="G306" s="210"/>
      <c r="H306" s="210"/>
      <c r="I306" s="232"/>
      <c r="J306" s="210"/>
      <c r="K306" s="232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</row>
    <row r="307" spans="1:26" ht="15.75" customHeight="1" x14ac:dyDescent="0.2">
      <c r="A307" s="210"/>
      <c r="B307" s="210"/>
      <c r="C307" s="232"/>
      <c r="D307" s="210"/>
      <c r="E307" s="210"/>
      <c r="F307" s="210"/>
      <c r="G307" s="210"/>
      <c r="H307" s="210"/>
      <c r="I307" s="232"/>
      <c r="J307" s="210"/>
      <c r="K307" s="232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</row>
    <row r="308" spans="1:26" ht="15.75" customHeight="1" x14ac:dyDescent="0.2">
      <c r="A308" s="210"/>
      <c r="B308" s="210"/>
      <c r="C308" s="232"/>
      <c r="D308" s="210"/>
      <c r="E308" s="210"/>
      <c r="F308" s="210"/>
      <c r="G308" s="210"/>
      <c r="H308" s="210"/>
      <c r="I308" s="232"/>
      <c r="J308" s="210"/>
      <c r="K308" s="232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</row>
    <row r="309" spans="1:26" ht="15.75" customHeight="1" x14ac:dyDescent="0.2">
      <c r="A309" s="210"/>
      <c r="B309" s="210"/>
      <c r="C309" s="232"/>
      <c r="D309" s="210"/>
      <c r="E309" s="210"/>
      <c r="F309" s="210"/>
      <c r="G309" s="210"/>
      <c r="H309" s="210"/>
      <c r="I309" s="232"/>
      <c r="J309" s="210"/>
      <c r="K309" s="232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</row>
    <row r="310" spans="1:26" ht="15.75" customHeight="1" x14ac:dyDescent="0.2">
      <c r="A310" s="210"/>
      <c r="B310" s="210"/>
      <c r="C310" s="232"/>
      <c r="D310" s="210"/>
      <c r="E310" s="210"/>
      <c r="F310" s="210"/>
      <c r="G310" s="210"/>
      <c r="H310" s="210"/>
      <c r="I310" s="232"/>
      <c r="J310" s="210"/>
      <c r="K310" s="232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</row>
    <row r="311" spans="1:26" ht="15.75" customHeight="1" x14ac:dyDescent="0.2">
      <c r="A311" s="210"/>
      <c r="B311" s="210"/>
      <c r="C311" s="232"/>
      <c r="D311" s="210"/>
      <c r="E311" s="210"/>
      <c r="F311" s="210"/>
      <c r="G311" s="210"/>
      <c r="H311" s="210"/>
      <c r="I311" s="232"/>
      <c r="J311" s="210"/>
      <c r="K311" s="232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</row>
    <row r="312" spans="1:26" ht="15.75" customHeight="1" x14ac:dyDescent="0.2">
      <c r="A312" s="210"/>
      <c r="B312" s="210"/>
      <c r="C312" s="232"/>
      <c r="D312" s="210"/>
      <c r="E312" s="210"/>
      <c r="F312" s="210"/>
      <c r="G312" s="210"/>
      <c r="H312" s="210"/>
      <c r="I312" s="232"/>
      <c r="J312" s="210"/>
      <c r="K312" s="232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</row>
    <row r="313" spans="1:26" ht="15.75" customHeight="1" x14ac:dyDescent="0.2">
      <c r="A313" s="210"/>
      <c r="B313" s="210"/>
      <c r="C313" s="232"/>
      <c r="D313" s="210"/>
      <c r="E313" s="210"/>
      <c r="F313" s="210"/>
      <c r="G313" s="210"/>
      <c r="H313" s="210"/>
      <c r="I313" s="232"/>
      <c r="J313" s="210"/>
      <c r="K313" s="232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</row>
    <row r="314" spans="1:26" ht="15.75" customHeight="1" x14ac:dyDescent="0.2">
      <c r="A314" s="210"/>
      <c r="B314" s="210"/>
      <c r="C314" s="232"/>
      <c r="D314" s="210"/>
      <c r="E314" s="210"/>
      <c r="F314" s="210"/>
      <c r="G314" s="210"/>
      <c r="H314" s="210"/>
      <c r="I314" s="232"/>
      <c r="J314" s="210"/>
      <c r="K314" s="232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</row>
    <row r="315" spans="1:26" ht="15.75" customHeight="1" x14ac:dyDescent="0.2">
      <c r="A315" s="210"/>
      <c r="B315" s="210"/>
      <c r="C315" s="232"/>
      <c r="D315" s="210"/>
      <c r="E315" s="210"/>
      <c r="F315" s="210"/>
      <c r="G315" s="210"/>
      <c r="H315" s="210"/>
      <c r="I315" s="232"/>
      <c r="J315" s="210"/>
      <c r="K315" s="232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</row>
    <row r="316" spans="1:26" ht="15.75" customHeight="1" x14ac:dyDescent="0.2">
      <c r="A316" s="210"/>
      <c r="B316" s="210"/>
      <c r="C316" s="232"/>
      <c r="D316" s="210"/>
      <c r="E316" s="210"/>
      <c r="F316" s="210"/>
      <c r="G316" s="210"/>
      <c r="H316" s="210"/>
      <c r="I316" s="232"/>
      <c r="J316" s="210"/>
      <c r="K316" s="232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</row>
    <row r="317" spans="1:26" ht="15.75" customHeight="1" x14ac:dyDescent="0.2">
      <c r="A317" s="210"/>
      <c r="B317" s="210"/>
      <c r="C317" s="232"/>
      <c r="D317" s="210"/>
      <c r="E317" s="210"/>
      <c r="F317" s="210"/>
      <c r="G317" s="210"/>
      <c r="H317" s="210"/>
      <c r="I317" s="232"/>
      <c r="J317" s="210"/>
      <c r="K317" s="232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</row>
    <row r="318" spans="1:26" ht="15.75" customHeight="1" x14ac:dyDescent="0.2">
      <c r="A318" s="210"/>
      <c r="B318" s="210"/>
      <c r="C318" s="232"/>
      <c r="D318" s="210"/>
      <c r="E318" s="210"/>
      <c r="F318" s="210"/>
      <c r="G318" s="210"/>
      <c r="H318" s="210"/>
      <c r="I318" s="232"/>
      <c r="J318" s="210"/>
      <c r="K318" s="232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</row>
    <row r="319" spans="1:26" ht="15.75" customHeight="1" x14ac:dyDescent="0.2">
      <c r="A319" s="210"/>
      <c r="B319" s="210"/>
      <c r="C319" s="232"/>
      <c r="D319" s="210"/>
      <c r="E319" s="210"/>
      <c r="F319" s="210"/>
      <c r="G319" s="210"/>
      <c r="H319" s="210"/>
      <c r="I319" s="232"/>
      <c r="J319" s="210"/>
      <c r="K319" s="232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</row>
    <row r="320" spans="1:26" ht="15.75" customHeight="1" x14ac:dyDescent="0.2">
      <c r="A320" s="210"/>
      <c r="B320" s="210"/>
      <c r="C320" s="232"/>
      <c r="D320" s="210"/>
      <c r="E320" s="210"/>
      <c r="F320" s="210"/>
      <c r="G320" s="210"/>
      <c r="H320" s="210"/>
      <c r="I320" s="232"/>
      <c r="J320" s="210"/>
      <c r="K320" s="232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</row>
    <row r="321" spans="1:26" ht="15.75" customHeight="1" x14ac:dyDescent="0.2">
      <c r="A321" s="210"/>
      <c r="B321" s="210"/>
      <c r="C321" s="232"/>
      <c r="D321" s="210"/>
      <c r="E321" s="210"/>
      <c r="F321" s="210"/>
      <c r="G321" s="210"/>
      <c r="H321" s="210"/>
      <c r="I321" s="232"/>
      <c r="J321" s="210"/>
      <c r="K321" s="232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</row>
    <row r="322" spans="1:26" ht="15.75" customHeight="1" x14ac:dyDescent="0.2">
      <c r="A322" s="210"/>
      <c r="B322" s="210"/>
      <c r="C322" s="232"/>
      <c r="D322" s="210"/>
      <c r="E322" s="210"/>
      <c r="F322" s="210"/>
      <c r="G322" s="210"/>
      <c r="H322" s="210"/>
      <c r="I322" s="232"/>
      <c r="J322" s="210"/>
      <c r="K322" s="232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</row>
    <row r="323" spans="1:26" ht="15.75" customHeight="1" x14ac:dyDescent="0.2">
      <c r="A323" s="210"/>
      <c r="B323" s="210"/>
      <c r="C323" s="232"/>
      <c r="D323" s="210"/>
      <c r="E323" s="210"/>
      <c r="F323" s="210"/>
      <c r="G323" s="210"/>
      <c r="H323" s="210"/>
      <c r="I323" s="232"/>
      <c r="J323" s="210"/>
      <c r="K323" s="232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</row>
    <row r="324" spans="1:26" ht="15.75" customHeight="1" x14ac:dyDescent="0.2">
      <c r="A324" s="210"/>
      <c r="B324" s="210"/>
      <c r="C324" s="232"/>
      <c r="D324" s="210"/>
      <c r="E324" s="210"/>
      <c r="F324" s="210"/>
      <c r="G324" s="210"/>
      <c r="H324" s="210"/>
      <c r="I324" s="232"/>
      <c r="J324" s="210"/>
      <c r="K324" s="232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</row>
    <row r="325" spans="1:26" ht="15.75" customHeight="1" x14ac:dyDescent="0.2">
      <c r="A325" s="210"/>
      <c r="B325" s="210"/>
      <c r="C325" s="232"/>
      <c r="D325" s="210"/>
      <c r="E325" s="210"/>
      <c r="F325" s="210"/>
      <c r="G325" s="210"/>
      <c r="H325" s="210"/>
      <c r="I325" s="232"/>
      <c r="J325" s="210"/>
      <c r="K325" s="232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</row>
    <row r="326" spans="1:26" ht="15.75" customHeight="1" x14ac:dyDescent="0.2">
      <c r="A326" s="210"/>
      <c r="B326" s="210"/>
      <c r="C326" s="232"/>
      <c r="D326" s="210"/>
      <c r="E326" s="210"/>
      <c r="F326" s="210"/>
      <c r="G326" s="210"/>
      <c r="H326" s="210"/>
      <c r="I326" s="232"/>
      <c r="J326" s="210"/>
      <c r="K326" s="232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</row>
    <row r="327" spans="1:26" ht="15.75" customHeight="1" x14ac:dyDescent="0.2">
      <c r="A327" s="210"/>
      <c r="B327" s="210"/>
      <c r="C327" s="232"/>
      <c r="D327" s="210"/>
      <c r="E327" s="210"/>
      <c r="F327" s="210"/>
      <c r="G327" s="210"/>
      <c r="H327" s="210"/>
      <c r="I327" s="232"/>
      <c r="J327" s="210"/>
      <c r="K327" s="232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</row>
    <row r="328" spans="1:26" ht="15.75" customHeight="1" x14ac:dyDescent="0.2">
      <c r="A328" s="210"/>
      <c r="B328" s="210"/>
      <c r="C328" s="232"/>
      <c r="D328" s="210"/>
      <c r="E328" s="210"/>
      <c r="F328" s="210"/>
      <c r="G328" s="210"/>
      <c r="H328" s="210"/>
      <c r="I328" s="232"/>
      <c r="J328" s="210"/>
      <c r="K328" s="232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</row>
    <row r="329" spans="1:26" ht="15.75" customHeight="1" x14ac:dyDescent="0.2">
      <c r="A329" s="210"/>
      <c r="B329" s="210"/>
      <c r="C329" s="232"/>
      <c r="D329" s="210"/>
      <c r="E329" s="210"/>
      <c r="F329" s="210"/>
      <c r="G329" s="210"/>
      <c r="H329" s="210"/>
      <c r="I329" s="232"/>
      <c r="J329" s="210"/>
      <c r="K329" s="232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</row>
    <row r="330" spans="1:26" ht="15.75" customHeight="1" x14ac:dyDescent="0.2">
      <c r="A330" s="210"/>
      <c r="B330" s="210"/>
      <c r="C330" s="232"/>
      <c r="D330" s="210"/>
      <c r="E330" s="210"/>
      <c r="F330" s="210"/>
      <c r="G330" s="210"/>
      <c r="H330" s="210"/>
      <c r="I330" s="232"/>
      <c r="J330" s="210"/>
      <c r="K330" s="232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</row>
    <row r="331" spans="1:26" ht="15.75" customHeight="1" x14ac:dyDescent="0.2">
      <c r="A331" s="210"/>
      <c r="B331" s="210"/>
      <c r="C331" s="232"/>
      <c r="D331" s="210"/>
      <c r="E331" s="210"/>
      <c r="F331" s="210"/>
      <c r="G331" s="210"/>
      <c r="H331" s="210"/>
      <c r="I331" s="232"/>
      <c r="J331" s="210"/>
      <c r="K331" s="232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</row>
    <row r="332" spans="1:26" ht="15.75" customHeight="1" x14ac:dyDescent="0.2">
      <c r="A332" s="210"/>
      <c r="B332" s="210"/>
      <c r="C332" s="232"/>
      <c r="D332" s="210"/>
      <c r="E332" s="210"/>
      <c r="F332" s="210"/>
      <c r="G332" s="210"/>
      <c r="H332" s="210"/>
      <c r="I332" s="232"/>
      <c r="J332" s="210"/>
      <c r="K332" s="232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</row>
    <row r="333" spans="1:26" ht="15.75" customHeight="1" x14ac:dyDescent="0.2">
      <c r="A333" s="210"/>
      <c r="B333" s="210"/>
      <c r="C333" s="232"/>
      <c r="D333" s="210"/>
      <c r="E333" s="210"/>
      <c r="F333" s="210"/>
      <c r="G333" s="210"/>
      <c r="H333" s="210"/>
      <c r="I333" s="232"/>
      <c r="J333" s="210"/>
      <c r="K333" s="232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</row>
    <row r="334" spans="1:26" ht="15.75" customHeight="1" x14ac:dyDescent="0.2">
      <c r="A334" s="210"/>
      <c r="B334" s="210"/>
      <c r="C334" s="232"/>
      <c r="D334" s="210"/>
      <c r="E334" s="210"/>
      <c r="F334" s="210"/>
      <c r="G334" s="210"/>
      <c r="H334" s="210"/>
      <c r="I334" s="232"/>
      <c r="J334" s="210"/>
      <c r="K334" s="232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</row>
    <row r="335" spans="1:26" ht="15.75" customHeight="1" x14ac:dyDescent="0.2">
      <c r="A335" s="210"/>
      <c r="B335" s="210"/>
      <c r="C335" s="232"/>
      <c r="D335" s="210"/>
      <c r="E335" s="210"/>
      <c r="F335" s="210"/>
      <c r="G335" s="210"/>
      <c r="H335" s="210"/>
      <c r="I335" s="232"/>
      <c r="J335" s="210"/>
      <c r="K335" s="232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</row>
    <row r="336" spans="1:26" ht="15.75" customHeight="1" x14ac:dyDescent="0.2">
      <c r="A336" s="210"/>
      <c r="B336" s="210"/>
      <c r="C336" s="232"/>
      <c r="D336" s="210"/>
      <c r="E336" s="210"/>
      <c r="F336" s="210"/>
      <c r="G336" s="210"/>
      <c r="H336" s="210"/>
      <c r="I336" s="232"/>
      <c r="J336" s="210"/>
      <c r="K336" s="232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</row>
    <row r="337" spans="1:26" ht="15.75" customHeight="1" x14ac:dyDescent="0.2">
      <c r="A337" s="210"/>
      <c r="B337" s="210"/>
      <c r="C337" s="232"/>
      <c r="D337" s="210"/>
      <c r="E337" s="210"/>
      <c r="F337" s="210"/>
      <c r="G337" s="210"/>
      <c r="H337" s="210"/>
      <c r="I337" s="232"/>
      <c r="J337" s="210"/>
      <c r="K337" s="232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</row>
    <row r="338" spans="1:26" ht="15.75" customHeight="1" x14ac:dyDescent="0.2">
      <c r="A338" s="210"/>
      <c r="B338" s="210"/>
      <c r="C338" s="232"/>
      <c r="D338" s="210"/>
      <c r="E338" s="210"/>
      <c r="F338" s="210"/>
      <c r="G338" s="210"/>
      <c r="H338" s="210"/>
      <c r="I338" s="232"/>
      <c r="J338" s="210"/>
      <c r="K338" s="232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</row>
    <row r="339" spans="1:26" ht="15.75" customHeight="1" x14ac:dyDescent="0.2">
      <c r="A339" s="210"/>
      <c r="B339" s="210"/>
      <c r="C339" s="232"/>
      <c r="D339" s="210"/>
      <c r="E339" s="210"/>
      <c r="F339" s="210"/>
      <c r="G339" s="210"/>
      <c r="H339" s="210"/>
      <c r="I339" s="232"/>
      <c r="J339" s="210"/>
      <c r="K339" s="232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</row>
    <row r="340" spans="1:26" ht="15.75" customHeight="1" x14ac:dyDescent="0.2">
      <c r="A340" s="210"/>
      <c r="B340" s="210"/>
      <c r="C340" s="232"/>
      <c r="D340" s="210"/>
      <c r="E340" s="210"/>
      <c r="F340" s="210"/>
      <c r="G340" s="210"/>
      <c r="H340" s="210"/>
      <c r="I340" s="232"/>
      <c r="J340" s="210"/>
      <c r="K340" s="232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</row>
    <row r="341" spans="1:26" ht="15.75" customHeight="1" x14ac:dyDescent="0.2">
      <c r="A341" s="210"/>
      <c r="B341" s="210"/>
      <c r="C341" s="232"/>
      <c r="D341" s="210"/>
      <c r="E341" s="210"/>
      <c r="F341" s="210"/>
      <c r="G341" s="210"/>
      <c r="H341" s="210"/>
      <c r="I341" s="232"/>
      <c r="J341" s="210"/>
      <c r="K341" s="232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</row>
    <row r="342" spans="1:26" ht="15.75" customHeight="1" x14ac:dyDescent="0.2">
      <c r="A342" s="210"/>
      <c r="B342" s="210"/>
      <c r="C342" s="232"/>
      <c r="D342" s="210"/>
      <c r="E342" s="210"/>
      <c r="F342" s="210"/>
      <c r="G342" s="210"/>
      <c r="H342" s="210"/>
      <c r="I342" s="232"/>
      <c r="J342" s="210"/>
      <c r="K342" s="232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</row>
    <row r="343" spans="1:26" ht="15.75" customHeight="1" x14ac:dyDescent="0.2">
      <c r="A343" s="210"/>
      <c r="B343" s="210"/>
      <c r="C343" s="232"/>
      <c r="D343" s="210"/>
      <c r="E343" s="210"/>
      <c r="F343" s="210"/>
      <c r="G343" s="210"/>
      <c r="H343" s="210"/>
      <c r="I343" s="232"/>
      <c r="J343" s="210"/>
      <c r="K343" s="232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</row>
    <row r="344" spans="1:26" ht="15.75" customHeight="1" x14ac:dyDescent="0.2">
      <c r="A344" s="210"/>
      <c r="B344" s="210"/>
      <c r="C344" s="232"/>
      <c r="D344" s="210"/>
      <c r="E344" s="210"/>
      <c r="F344" s="210"/>
      <c r="G344" s="210"/>
      <c r="H344" s="210"/>
      <c r="I344" s="232"/>
      <c r="J344" s="210"/>
      <c r="K344" s="232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</row>
    <row r="345" spans="1:26" ht="15.75" customHeight="1" x14ac:dyDescent="0.2">
      <c r="A345" s="210"/>
      <c r="B345" s="210"/>
      <c r="C345" s="232"/>
      <c r="D345" s="210"/>
      <c r="E345" s="210"/>
      <c r="F345" s="210"/>
      <c r="G345" s="210"/>
      <c r="H345" s="210"/>
      <c r="I345" s="232"/>
      <c r="J345" s="210"/>
      <c r="K345" s="232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</row>
    <row r="346" spans="1:26" ht="15.75" customHeight="1" x14ac:dyDescent="0.2">
      <c r="A346" s="210"/>
      <c r="B346" s="210"/>
      <c r="C346" s="232"/>
      <c r="D346" s="210"/>
      <c r="E346" s="210"/>
      <c r="F346" s="210"/>
      <c r="G346" s="210"/>
      <c r="H346" s="210"/>
      <c r="I346" s="232"/>
      <c r="J346" s="210"/>
      <c r="K346" s="232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</row>
    <row r="347" spans="1:26" ht="15.75" customHeight="1" x14ac:dyDescent="0.2">
      <c r="A347" s="210"/>
      <c r="B347" s="210"/>
      <c r="C347" s="232"/>
      <c r="D347" s="210"/>
      <c r="E347" s="210"/>
      <c r="F347" s="210"/>
      <c r="G347" s="210"/>
      <c r="H347" s="210"/>
      <c r="I347" s="232"/>
      <c r="J347" s="210"/>
      <c r="K347" s="232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</row>
    <row r="348" spans="1:26" ht="15.75" customHeight="1" x14ac:dyDescent="0.2">
      <c r="A348" s="210"/>
      <c r="B348" s="210"/>
      <c r="C348" s="232"/>
      <c r="D348" s="210"/>
      <c r="E348" s="210"/>
      <c r="F348" s="210"/>
      <c r="G348" s="210"/>
      <c r="H348" s="210"/>
      <c r="I348" s="232"/>
      <c r="J348" s="210"/>
      <c r="K348" s="232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</row>
    <row r="349" spans="1:26" ht="15.75" customHeight="1" x14ac:dyDescent="0.2">
      <c r="A349" s="210"/>
      <c r="B349" s="210"/>
      <c r="C349" s="232"/>
      <c r="D349" s="210"/>
      <c r="E349" s="210"/>
      <c r="F349" s="210"/>
      <c r="G349" s="210"/>
      <c r="H349" s="210"/>
      <c r="I349" s="232"/>
      <c r="J349" s="210"/>
      <c r="K349" s="232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</row>
    <row r="350" spans="1:26" ht="15.75" customHeight="1" x14ac:dyDescent="0.2">
      <c r="A350" s="210"/>
      <c r="B350" s="210"/>
      <c r="C350" s="232"/>
      <c r="D350" s="210"/>
      <c r="E350" s="210"/>
      <c r="F350" s="210"/>
      <c r="G350" s="210"/>
      <c r="H350" s="210"/>
      <c r="I350" s="232"/>
      <c r="J350" s="210"/>
      <c r="K350" s="232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</row>
    <row r="351" spans="1:26" ht="15.75" customHeight="1" x14ac:dyDescent="0.2">
      <c r="A351" s="210"/>
      <c r="B351" s="210"/>
      <c r="C351" s="232"/>
      <c r="D351" s="210"/>
      <c r="E351" s="210"/>
      <c r="F351" s="210"/>
      <c r="G351" s="210"/>
      <c r="H351" s="210"/>
      <c r="I351" s="232"/>
      <c r="J351" s="210"/>
      <c r="K351" s="232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</row>
    <row r="352" spans="1:26" ht="15.75" customHeight="1" x14ac:dyDescent="0.2">
      <c r="A352" s="210"/>
      <c r="B352" s="210"/>
      <c r="C352" s="232"/>
      <c r="D352" s="210"/>
      <c r="E352" s="210"/>
      <c r="F352" s="210"/>
      <c r="G352" s="210"/>
      <c r="H352" s="210"/>
      <c r="I352" s="232"/>
      <c r="J352" s="210"/>
      <c r="K352" s="232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</row>
    <row r="353" spans="1:26" ht="15.75" customHeight="1" x14ac:dyDescent="0.2">
      <c r="A353" s="210"/>
      <c r="B353" s="210"/>
      <c r="C353" s="232"/>
      <c r="D353" s="210"/>
      <c r="E353" s="210"/>
      <c r="F353" s="210"/>
      <c r="G353" s="210"/>
      <c r="H353" s="210"/>
      <c r="I353" s="232"/>
      <c r="J353" s="210"/>
      <c r="K353" s="232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</row>
    <row r="354" spans="1:26" ht="15.75" customHeight="1" x14ac:dyDescent="0.2">
      <c r="A354" s="210"/>
      <c r="B354" s="210"/>
      <c r="C354" s="232"/>
      <c r="D354" s="210"/>
      <c r="E354" s="210"/>
      <c r="F354" s="210"/>
      <c r="G354" s="210"/>
      <c r="H354" s="210"/>
      <c r="I354" s="232"/>
      <c r="J354" s="210"/>
      <c r="K354" s="232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</row>
    <row r="355" spans="1:26" ht="15.75" customHeight="1" x14ac:dyDescent="0.2">
      <c r="A355" s="210"/>
      <c r="B355" s="210"/>
      <c r="C355" s="232"/>
      <c r="D355" s="210"/>
      <c r="E355" s="210"/>
      <c r="F355" s="210"/>
      <c r="G355" s="210"/>
      <c r="H355" s="210"/>
      <c r="I355" s="232"/>
      <c r="J355" s="210"/>
      <c r="K355" s="232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</row>
    <row r="356" spans="1:26" ht="15.75" customHeight="1" x14ac:dyDescent="0.2">
      <c r="A356" s="210"/>
      <c r="B356" s="210"/>
      <c r="C356" s="232"/>
      <c r="D356" s="210"/>
      <c r="E356" s="210"/>
      <c r="F356" s="210"/>
      <c r="G356" s="210"/>
      <c r="H356" s="210"/>
      <c r="I356" s="232"/>
      <c r="J356" s="210"/>
      <c r="K356" s="232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</row>
    <row r="357" spans="1:26" ht="15.75" customHeight="1" x14ac:dyDescent="0.2">
      <c r="A357" s="210"/>
      <c r="B357" s="210"/>
      <c r="C357" s="232"/>
      <c r="D357" s="210"/>
      <c r="E357" s="210"/>
      <c r="F357" s="210"/>
      <c r="G357" s="210"/>
      <c r="H357" s="210"/>
      <c r="I357" s="232"/>
      <c r="J357" s="210"/>
      <c r="K357" s="232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</row>
    <row r="358" spans="1:26" ht="15.75" customHeight="1" x14ac:dyDescent="0.2">
      <c r="A358" s="210"/>
      <c r="B358" s="210"/>
      <c r="C358" s="232"/>
      <c r="D358" s="210"/>
      <c r="E358" s="210"/>
      <c r="F358" s="210"/>
      <c r="G358" s="210"/>
      <c r="H358" s="210"/>
      <c r="I358" s="232"/>
      <c r="J358" s="210"/>
      <c r="K358" s="232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</row>
    <row r="359" spans="1:26" ht="15.75" customHeight="1" x14ac:dyDescent="0.2">
      <c r="A359" s="210"/>
      <c r="B359" s="210"/>
      <c r="C359" s="232"/>
      <c r="D359" s="210"/>
      <c r="E359" s="210"/>
      <c r="F359" s="210"/>
      <c r="G359" s="210"/>
      <c r="H359" s="210"/>
      <c r="I359" s="232"/>
      <c r="J359" s="210"/>
      <c r="K359" s="232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</row>
    <row r="360" spans="1:26" ht="15.75" customHeight="1" x14ac:dyDescent="0.2">
      <c r="A360" s="210"/>
      <c r="B360" s="210"/>
      <c r="C360" s="232"/>
      <c r="D360" s="210"/>
      <c r="E360" s="210"/>
      <c r="F360" s="210"/>
      <c r="G360" s="210"/>
      <c r="H360" s="210"/>
      <c r="I360" s="232"/>
      <c r="J360" s="210"/>
      <c r="K360" s="232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</row>
    <row r="361" spans="1:26" ht="15.75" customHeight="1" x14ac:dyDescent="0.2">
      <c r="A361" s="210"/>
      <c r="B361" s="210"/>
      <c r="C361" s="232"/>
      <c r="D361" s="210"/>
      <c r="E361" s="210"/>
      <c r="F361" s="210"/>
      <c r="G361" s="210"/>
      <c r="H361" s="210"/>
      <c r="I361" s="232"/>
      <c r="J361" s="210"/>
      <c r="K361" s="232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</row>
    <row r="362" spans="1:26" ht="15.75" customHeight="1" x14ac:dyDescent="0.2">
      <c r="A362" s="210"/>
      <c r="B362" s="210"/>
      <c r="C362" s="232"/>
      <c r="D362" s="210"/>
      <c r="E362" s="210"/>
      <c r="F362" s="210"/>
      <c r="G362" s="210"/>
      <c r="H362" s="210"/>
      <c r="I362" s="232"/>
      <c r="J362" s="210"/>
      <c r="K362" s="232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</row>
    <row r="363" spans="1:26" ht="15.75" customHeight="1" x14ac:dyDescent="0.2">
      <c r="A363" s="210"/>
      <c r="B363" s="210"/>
      <c r="C363" s="232"/>
      <c r="D363" s="210"/>
      <c r="E363" s="210"/>
      <c r="F363" s="210"/>
      <c r="G363" s="210"/>
      <c r="H363" s="210"/>
      <c r="I363" s="232"/>
      <c r="J363" s="210"/>
      <c r="K363" s="232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</row>
    <row r="364" spans="1:26" ht="15.75" customHeight="1" x14ac:dyDescent="0.2">
      <c r="A364" s="210"/>
      <c r="B364" s="210"/>
      <c r="C364" s="232"/>
      <c r="D364" s="210"/>
      <c r="E364" s="210"/>
      <c r="F364" s="210"/>
      <c r="G364" s="210"/>
      <c r="H364" s="210"/>
      <c r="I364" s="232"/>
      <c r="J364" s="210"/>
      <c r="K364" s="232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</row>
    <row r="365" spans="1:26" ht="15.75" customHeight="1" x14ac:dyDescent="0.2">
      <c r="A365" s="210"/>
      <c r="B365" s="210"/>
      <c r="C365" s="232"/>
      <c r="D365" s="210"/>
      <c r="E365" s="210"/>
      <c r="F365" s="210"/>
      <c r="G365" s="210"/>
      <c r="H365" s="210"/>
      <c r="I365" s="232"/>
      <c r="J365" s="210"/>
      <c r="K365" s="232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</row>
    <row r="366" spans="1:26" ht="15.75" customHeight="1" x14ac:dyDescent="0.2">
      <c r="A366" s="210"/>
      <c r="B366" s="210"/>
      <c r="C366" s="232"/>
      <c r="D366" s="210"/>
      <c r="E366" s="210"/>
      <c r="F366" s="210"/>
      <c r="G366" s="210"/>
      <c r="H366" s="210"/>
      <c r="I366" s="232"/>
      <c r="J366" s="210"/>
      <c r="K366" s="232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</row>
    <row r="367" spans="1:26" ht="15.75" customHeight="1" x14ac:dyDescent="0.2">
      <c r="A367" s="210"/>
      <c r="B367" s="210"/>
      <c r="C367" s="232"/>
      <c r="D367" s="210"/>
      <c r="E367" s="210"/>
      <c r="F367" s="210"/>
      <c r="G367" s="210"/>
      <c r="H367" s="210"/>
      <c r="I367" s="232"/>
      <c r="J367" s="210"/>
      <c r="K367" s="232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</row>
    <row r="368" spans="1:26" ht="15.75" customHeight="1" x14ac:dyDescent="0.2">
      <c r="A368" s="210"/>
      <c r="B368" s="210"/>
      <c r="C368" s="232"/>
      <c r="D368" s="210"/>
      <c r="E368" s="210"/>
      <c r="F368" s="210"/>
      <c r="G368" s="210"/>
      <c r="H368" s="210"/>
      <c r="I368" s="232"/>
      <c r="J368" s="210"/>
      <c r="K368" s="232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</row>
    <row r="369" spans="1:26" ht="15.75" customHeight="1" x14ac:dyDescent="0.2">
      <c r="A369" s="210"/>
      <c r="B369" s="210"/>
      <c r="C369" s="232"/>
      <c r="D369" s="210"/>
      <c r="E369" s="210"/>
      <c r="F369" s="210"/>
      <c r="G369" s="210"/>
      <c r="H369" s="210"/>
      <c r="I369" s="232"/>
      <c r="J369" s="210"/>
      <c r="K369" s="232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</row>
    <row r="370" spans="1:26" ht="15.75" customHeight="1" x14ac:dyDescent="0.2">
      <c r="A370" s="210"/>
      <c r="B370" s="210"/>
      <c r="C370" s="232"/>
      <c r="D370" s="210"/>
      <c r="E370" s="210"/>
      <c r="F370" s="210"/>
      <c r="G370" s="210"/>
      <c r="H370" s="210"/>
      <c r="I370" s="232"/>
      <c r="J370" s="210"/>
      <c r="K370" s="232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</row>
    <row r="371" spans="1:26" ht="15.75" customHeight="1" x14ac:dyDescent="0.2">
      <c r="A371" s="210"/>
      <c r="B371" s="210"/>
      <c r="C371" s="232"/>
      <c r="D371" s="210"/>
      <c r="E371" s="210"/>
      <c r="F371" s="210"/>
      <c r="G371" s="210"/>
      <c r="H371" s="210"/>
      <c r="I371" s="232"/>
      <c r="J371" s="210"/>
      <c r="K371" s="232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</row>
    <row r="372" spans="1:26" ht="15.75" customHeight="1" x14ac:dyDescent="0.2">
      <c r="A372" s="210"/>
      <c r="B372" s="210"/>
      <c r="C372" s="232"/>
      <c r="D372" s="210"/>
      <c r="E372" s="210"/>
      <c r="F372" s="210"/>
      <c r="G372" s="210"/>
      <c r="H372" s="210"/>
      <c r="I372" s="232"/>
      <c r="J372" s="210"/>
      <c r="K372" s="232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</row>
    <row r="373" spans="1:26" ht="15.75" customHeight="1" x14ac:dyDescent="0.2">
      <c r="A373" s="210"/>
      <c r="B373" s="210"/>
      <c r="C373" s="232"/>
      <c r="D373" s="210"/>
      <c r="E373" s="210"/>
      <c r="F373" s="210"/>
      <c r="G373" s="210"/>
      <c r="H373" s="210"/>
      <c r="I373" s="232"/>
      <c r="J373" s="210"/>
      <c r="K373" s="232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</row>
    <row r="374" spans="1:26" ht="15.75" customHeight="1" x14ac:dyDescent="0.2">
      <c r="A374" s="210"/>
      <c r="B374" s="210"/>
      <c r="C374" s="232"/>
      <c r="D374" s="210"/>
      <c r="E374" s="210"/>
      <c r="F374" s="210"/>
      <c r="G374" s="210"/>
      <c r="H374" s="210"/>
      <c r="I374" s="232"/>
      <c r="J374" s="210"/>
      <c r="K374" s="232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</row>
    <row r="375" spans="1:26" ht="15.75" customHeight="1" x14ac:dyDescent="0.2">
      <c r="A375" s="210"/>
      <c r="B375" s="210"/>
      <c r="C375" s="232"/>
      <c r="D375" s="210"/>
      <c r="E375" s="210"/>
      <c r="F375" s="210"/>
      <c r="G375" s="210"/>
      <c r="H375" s="210"/>
      <c r="I375" s="232"/>
      <c r="J375" s="210"/>
      <c r="K375" s="232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</row>
    <row r="376" spans="1:26" ht="15.75" customHeight="1" x14ac:dyDescent="0.2">
      <c r="A376" s="210"/>
      <c r="B376" s="210"/>
      <c r="C376" s="232"/>
      <c r="D376" s="210"/>
      <c r="E376" s="210"/>
      <c r="F376" s="210"/>
      <c r="G376" s="210"/>
      <c r="H376" s="210"/>
      <c r="I376" s="232"/>
      <c r="J376" s="210"/>
      <c r="K376" s="232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</row>
    <row r="377" spans="1:26" ht="15.75" customHeight="1" x14ac:dyDescent="0.2">
      <c r="A377" s="210"/>
      <c r="B377" s="210"/>
      <c r="C377" s="232"/>
      <c r="D377" s="210"/>
      <c r="E377" s="210"/>
      <c r="F377" s="210"/>
      <c r="G377" s="210"/>
      <c r="H377" s="210"/>
      <c r="I377" s="232"/>
      <c r="J377" s="210"/>
      <c r="K377" s="232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</row>
    <row r="378" spans="1:26" ht="15.75" customHeight="1" x14ac:dyDescent="0.2">
      <c r="A378" s="210"/>
      <c r="B378" s="210"/>
      <c r="C378" s="232"/>
      <c r="D378" s="210"/>
      <c r="E378" s="210"/>
      <c r="F378" s="210"/>
      <c r="G378" s="210"/>
      <c r="H378" s="210"/>
      <c r="I378" s="232"/>
      <c r="J378" s="210"/>
      <c r="K378" s="232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</row>
    <row r="379" spans="1:26" ht="15.75" customHeight="1" x14ac:dyDescent="0.2">
      <c r="A379" s="210"/>
      <c r="B379" s="210"/>
      <c r="C379" s="232"/>
      <c r="D379" s="210"/>
      <c r="E379" s="210"/>
      <c r="F379" s="210"/>
      <c r="G379" s="210"/>
      <c r="H379" s="210"/>
      <c r="I379" s="232"/>
      <c r="J379" s="210"/>
      <c r="K379" s="232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</row>
    <row r="380" spans="1:26" ht="15.75" customHeight="1" x14ac:dyDescent="0.2">
      <c r="A380" s="210"/>
      <c r="B380" s="210"/>
      <c r="C380" s="232"/>
      <c r="D380" s="210"/>
      <c r="E380" s="210"/>
      <c r="F380" s="210"/>
      <c r="G380" s="210"/>
      <c r="H380" s="210"/>
      <c r="I380" s="232"/>
      <c r="J380" s="210"/>
      <c r="K380" s="232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</row>
    <row r="381" spans="1:26" ht="15.75" customHeight="1" x14ac:dyDescent="0.2">
      <c r="A381" s="210"/>
      <c r="B381" s="210"/>
      <c r="C381" s="232"/>
      <c r="D381" s="210"/>
      <c r="E381" s="210"/>
      <c r="F381" s="210"/>
      <c r="G381" s="210"/>
      <c r="H381" s="210"/>
      <c r="I381" s="232"/>
      <c r="J381" s="210"/>
      <c r="K381" s="232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</row>
    <row r="382" spans="1:26" ht="15.75" customHeight="1" x14ac:dyDescent="0.2">
      <c r="A382" s="210"/>
      <c r="B382" s="210"/>
      <c r="C382" s="232"/>
      <c r="D382" s="210"/>
      <c r="E382" s="210"/>
      <c r="F382" s="210"/>
      <c r="G382" s="210"/>
      <c r="H382" s="210"/>
      <c r="I382" s="232"/>
      <c r="J382" s="210"/>
      <c r="K382" s="232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</row>
    <row r="383" spans="1:26" ht="15.75" customHeight="1" x14ac:dyDescent="0.2">
      <c r="A383" s="210"/>
      <c r="B383" s="210"/>
      <c r="C383" s="232"/>
      <c r="D383" s="210"/>
      <c r="E383" s="210"/>
      <c r="F383" s="210"/>
      <c r="G383" s="210"/>
      <c r="H383" s="210"/>
      <c r="I383" s="232"/>
      <c r="J383" s="210"/>
      <c r="K383" s="232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</row>
    <row r="384" spans="1:26" ht="15.75" customHeight="1" x14ac:dyDescent="0.2">
      <c r="A384" s="210"/>
      <c r="B384" s="210"/>
      <c r="C384" s="232"/>
      <c r="D384" s="210"/>
      <c r="E384" s="210"/>
      <c r="F384" s="210"/>
      <c r="G384" s="210"/>
      <c r="H384" s="210"/>
      <c r="I384" s="232"/>
      <c r="J384" s="210"/>
      <c r="K384" s="232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</row>
    <row r="385" spans="1:26" ht="15.75" customHeight="1" x14ac:dyDescent="0.2">
      <c r="A385" s="210"/>
      <c r="B385" s="210"/>
      <c r="C385" s="232"/>
      <c r="D385" s="210"/>
      <c r="E385" s="210"/>
      <c r="F385" s="210"/>
      <c r="G385" s="210"/>
      <c r="H385" s="210"/>
      <c r="I385" s="232"/>
      <c r="J385" s="210"/>
      <c r="K385" s="232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</row>
    <row r="386" spans="1:26" ht="15.75" customHeight="1" x14ac:dyDescent="0.2">
      <c r="A386" s="210"/>
      <c r="B386" s="210"/>
      <c r="C386" s="232"/>
      <c r="D386" s="210"/>
      <c r="E386" s="210"/>
      <c r="F386" s="210"/>
      <c r="G386" s="210"/>
      <c r="H386" s="210"/>
      <c r="I386" s="232"/>
      <c r="J386" s="210"/>
      <c r="K386" s="232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</row>
    <row r="387" spans="1:26" ht="15.75" customHeight="1" x14ac:dyDescent="0.2">
      <c r="A387" s="210"/>
      <c r="B387" s="210"/>
      <c r="C387" s="232"/>
      <c r="D387" s="210"/>
      <c r="E387" s="210"/>
      <c r="F387" s="210"/>
      <c r="G387" s="210"/>
      <c r="H387" s="210"/>
      <c r="I387" s="232"/>
      <c r="J387" s="210"/>
      <c r="K387" s="232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</row>
    <row r="388" spans="1:26" ht="15.75" customHeight="1" x14ac:dyDescent="0.2">
      <c r="A388" s="210"/>
      <c r="B388" s="210"/>
      <c r="C388" s="232"/>
      <c r="D388" s="210"/>
      <c r="E388" s="210"/>
      <c r="F388" s="210"/>
      <c r="G388" s="210"/>
      <c r="H388" s="210"/>
      <c r="I388" s="232"/>
      <c r="J388" s="210"/>
      <c r="K388" s="232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</row>
    <row r="389" spans="1:26" ht="15.75" customHeight="1" x14ac:dyDescent="0.2">
      <c r="A389" s="210"/>
      <c r="B389" s="210"/>
      <c r="C389" s="232"/>
      <c r="D389" s="210"/>
      <c r="E389" s="210"/>
      <c r="F389" s="210"/>
      <c r="G389" s="210"/>
      <c r="H389" s="210"/>
      <c r="I389" s="232"/>
      <c r="J389" s="210"/>
      <c r="K389" s="232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</row>
    <row r="390" spans="1:26" ht="15.75" customHeight="1" x14ac:dyDescent="0.2">
      <c r="A390" s="210"/>
      <c r="B390" s="210"/>
      <c r="C390" s="232"/>
      <c r="D390" s="210"/>
      <c r="E390" s="210"/>
      <c r="F390" s="210"/>
      <c r="G390" s="210"/>
      <c r="H390" s="210"/>
      <c r="I390" s="232"/>
      <c r="J390" s="210"/>
      <c r="K390" s="232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</row>
    <row r="391" spans="1:26" ht="15.75" customHeight="1" x14ac:dyDescent="0.2">
      <c r="A391" s="210"/>
      <c r="B391" s="210"/>
      <c r="C391" s="232"/>
      <c r="D391" s="210"/>
      <c r="E391" s="210"/>
      <c r="F391" s="210"/>
      <c r="G391" s="210"/>
      <c r="H391" s="210"/>
      <c r="I391" s="232"/>
      <c r="J391" s="210"/>
      <c r="K391" s="232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</row>
    <row r="392" spans="1:26" ht="15.75" customHeight="1" x14ac:dyDescent="0.2">
      <c r="A392" s="210"/>
      <c r="B392" s="210"/>
      <c r="C392" s="232"/>
      <c r="D392" s="210"/>
      <c r="E392" s="210"/>
      <c r="F392" s="210"/>
      <c r="G392" s="210"/>
      <c r="H392" s="210"/>
      <c r="I392" s="232"/>
      <c r="J392" s="210"/>
      <c r="K392" s="232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</row>
    <row r="393" spans="1:26" ht="15.75" customHeight="1" x14ac:dyDescent="0.2">
      <c r="A393" s="210"/>
      <c r="B393" s="210"/>
      <c r="C393" s="232"/>
      <c r="D393" s="210"/>
      <c r="E393" s="210"/>
      <c r="F393" s="210"/>
      <c r="G393" s="210"/>
      <c r="H393" s="210"/>
      <c r="I393" s="232"/>
      <c r="J393" s="210"/>
      <c r="K393" s="232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</row>
    <row r="394" spans="1:26" ht="15.75" customHeight="1" x14ac:dyDescent="0.2">
      <c r="A394" s="210"/>
      <c r="B394" s="210"/>
      <c r="C394" s="232"/>
      <c r="D394" s="210"/>
      <c r="E394" s="210"/>
      <c r="F394" s="210"/>
      <c r="G394" s="210"/>
      <c r="H394" s="210"/>
      <c r="I394" s="232"/>
      <c r="J394" s="210"/>
      <c r="K394" s="232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</row>
    <row r="395" spans="1:26" ht="15.75" customHeight="1" x14ac:dyDescent="0.2">
      <c r="A395" s="210"/>
      <c r="B395" s="210"/>
      <c r="C395" s="232"/>
      <c r="D395" s="210"/>
      <c r="E395" s="210"/>
      <c r="F395" s="210"/>
      <c r="G395" s="210"/>
      <c r="H395" s="210"/>
      <c r="I395" s="232"/>
      <c r="J395" s="210"/>
      <c r="K395" s="232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</row>
    <row r="396" spans="1:26" ht="15.75" customHeight="1" x14ac:dyDescent="0.2">
      <c r="A396" s="210"/>
      <c r="B396" s="210"/>
      <c r="C396" s="232"/>
      <c r="D396" s="210"/>
      <c r="E396" s="210"/>
      <c r="F396" s="210"/>
      <c r="G396" s="210"/>
      <c r="H396" s="210"/>
      <c r="I396" s="232"/>
      <c r="J396" s="210"/>
      <c r="K396" s="232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</row>
    <row r="397" spans="1:26" ht="15.75" customHeight="1" x14ac:dyDescent="0.2">
      <c r="A397" s="210"/>
      <c r="B397" s="210"/>
      <c r="C397" s="232"/>
      <c r="D397" s="210"/>
      <c r="E397" s="210"/>
      <c r="F397" s="210"/>
      <c r="G397" s="210"/>
      <c r="H397" s="210"/>
      <c r="I397" s="232"/>
      <c r="J397" s="210"/>
      <c r="K397" s="232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</row>
    <row r="398" spans="1:26" ht="15.75" customHeight="1" x14ac:dyDescent="0.2">
      <c r="A398" s="210"/>
      <c r="B398" s="210"/>
      <c r="C398" s="232"/>
      <c r="D398" s="210"/>
      <c r="E398" s="210"/>
      <c r="F398" s="210"/>
      <c r="G398" s="210"/>
      <c r="H398" s="210"/>
      <c r="I398" s="232"/>
      <c r="J398" s="210"/>
      <c r="K398" s="232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</row>
    <row r="399" spans="1:26" ht="15.75" customHeight="1" x14ac:dyDescent="0.2">
      <c r="A399" s="210"/>
      <c r="B399" s="210"/>
      <c r="C399" s="232"/>
      <c r="D399" s="210"/>
      <c r="E399" s="210"/>
      <c r="F399" s="210"/>
      <c r="G399" s="210"/>
      <c r="H399" s="210"/>
      <c r="I399" s="232"/>
      <c r="J399" s="210"/>
      <c r="K399" s="232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</row>
    <row r="400" spans="1:26" ht="15.75" customHeight="1" x14ac:dyDescent="0.2">
      <c r="A400" s="210"/>
      <c r="B400" s="210"/>
      <c r="C400" s="232"/>
      <c r="D400" s="210"/>
      <c r="E400" s="210"/>
      <c r="F400" s="210"/>
      <c r="G400" s="210"/>
      <c r="H400" s="210"/>
      <c r="I400" s="232"/>
      <c r="J400" s="210"/>
      <c r="K400" s="232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</row>
    <row r="401" spans="1:26" ht="15.75" customHeight="1" x14ac:dyDescent="0.2">
      <c r="A401" s="210"/>
      <c r="B401" s="210"/>
      <c r="C401" s="232"/>
      <c r="D401" s="210"/>
      <c r="E401" s="210"/>
      <c r="F401" s="210"/>
      <c r="G401" s="210"/>
      <c r="H401" s="210"/>
      <c r="I401" s="232"/>
      <c r="J401" s="210"/>
      <c r="K401" s="232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</row>
    <row r="402" spans="1:26" ht="15.75" customHeight="1" x14ac:dyDescent="0.2">
      <c r="A402" s="210"/>
      <c r="B402" s="210"/>
      <c r="C402" s="232"/>
      <c r="D402" s="210"/>
      <c r="E402" s="210"/>
      <c r="F402" s="210"/>
      <c r="G402" s="210"/>
      <c r="H402" s="210"/>
      <c r="I402" s="232"/>
      <c r="J402" s="210"/>
      <c r="K402" s="232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</row>
    <row r="403" spans="1:26" ht="15.75" customHeight="1" x14ac:dyDescent="0.2">
      <c r="A403" s="210"/>
      <c r="B403" s="210"/>
      <c r="C403" s="232"/>
      <c r="D403" s="210"/>
      <c r="E403" s="210"/>
      <c r="F403" s="210"/>
      <c r="G403" s="210"/>
      <c r="H403" s="210"/>
      <c r="I403" s="232"/>
      <c r="J403" s="210"/>
      <c r="K403" s="232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</row>
    <row r="404" spans="1:26" ht="15.75" customHeight="1" x14ac:dyDescent="0.2">
      <c r="A404" s="210"/>
      <c r="B404" s="210"/>
      <c r="C404" s="232"/>
      <c r="D404" s="210"/>
      <c r="E404" s="210"/>
      <c r="F404" s="210"/>
      <c r="G404" s="210"/>
      <c r="H404" s="210"/>
      <c r="I404" s="232"/>
      <c r="J404" s="210"/>
      <c r="K404" s="232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</row>
    <row r="405" spans="1:26" ht="15.75" customHeight="1" x14ac:dyDescent="0.2">
      <c r="A405" s="210"/>
      <c r="B405" s="210"/>
      <c r="C405" s="232"/>
      <c r="D405" s="210"/>
      <c r="E405" s="210"/>
      <c r="F405" s="210"/>
      <c r="G405" s="210"/>
      <c r="H405" s="210"/>
      <c r="I405" s="232"/>
      <c r="J405" s="210"/>
      <c r="K405" s="232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</row>
    <row r="406" spans="1:26" ht="15.75" customHeight="1" x14ac:dyDescent="0.2">
      <c r="A406" s="210"/>
      <c r="B406" s="210"/>
      <c r="C406" s="232"/>
      <c r="D406" s="210"/>
      <c r="E406" s="210"/>
      <c r="F406" s="210"/>
      <c r="G406" s="210"/>
      <c r="H406" s="210"/>
      <c r="I406" s="232"/>
      <c r="J406" s="210"/>
      <c r="K406" s="232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</row>
    <row r="407" spans="1:26" ht="15.75" customHeight="1" x14ac:dyDescent="0.2">
      <c r="A407" s="210"/>
      <c r="B407" s="210"/>
      <c r="C407" s="232"/>
      <c r="D407" s="210"/>
      <c r="E407" s="210"/>
      <c r="F407" s="210"/>
      <c r="G407" s="210"/>
      <c r="H407" s="210"/>
      <c r="I407" s="232"/>
      <c r="J407" s="210"/>
      <c r="K407" s="232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</row>
    <row r="408" spans="1:26" ht="15.75" customHeight="1" x14ac:dyDescent="0.2">
      <c r="A408" s="210"/>
      <c r="B408" s="210"/>
      <c r="C408" s="232"/>
      <c r="D408" s="210"/>
      <c r="E408" s="210"/>
      <c r="F408" s="210"/>
      <c r="G408" s="210"/>
      <c r="H408" s="210"/>
      <c r="I408" s="232"/>
      <c r="J408" s="210"/>
      <c r="K408" s="232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</row>
    <row r="409" spans="1:26" ht="15.75" customHeight="1" x14ac:dyDescent="0.2">
      <c r="A409" s="210"/>
      <c r="B409" s="210"/>
      <c r="C409" s="232"/>
      <c r="D409" s="210"/>
      <c r="E409" s="210"/>
      <c r="F409" s="210"/>
      <c r="G409" s="210"/>
      <c r="H409" s="210"/>
      <c r="I409" s="232"/>
      <c r="J409" s="210"/>
      <c r="K409" s="232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</row>
    <row r="410" spans="1:26" ht="15.75" customHeight="1" x14ac:dyDescent="0.2">
      <c r="A410" s="210"/>
      <c r="B410" s="210"/>
      <c r="C410" s="232"/>
      <c r="D410" s="210"/>
      <c r="E410" s="210"/>
      <c r="F410" s="210"/>
      <c r="G410" s="210"/>
      <c r="H410" s="210"/>
      <c r="I410" s="232"/>
      <c r="J410" s="210"/>
      <c r="K410" s="232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</row>
    <row r="411" spans="1:26" ht="15.75" customHeight="1" x14ac:dyDescent="0.2">
      <c r="A411" s="210"/>
      <c r="B411" s="210"/>
      <c r="C411" s="232"/>
      <c r="D411" s="210"/>
      <c r="E411" s="210"/>
      <c r="F411" s="210"/>
      <c r="G411" s="210"/>
      <c r="H411" s="210"/>
      <c r="I411" s="232"/>
      <c r="J411" s="210"/>
      <c r="K411" s="232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</row>
    <row r="412" spans="1:26" ht="15.75" customHeight="1" x14ac:dyDescent="0.2">
      <c r="A412" s="210"/>
      <c r="B412" s="210"/>
      <c r="C412" s="232"/>
      <c r="D412" s="210"/>
      <c r="E412" s="210"/>
      <c r="F412" s="210"/>
      <c r="G412" s="210"/>
      <c r="H412" s="210"/>
      <c r="I412" s="232"/>
      <c r="J412" s="210"/>
      <c r="K412" s="232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</row>
    <row r="413" spans="1:26" ht="15.75" customHeight="1" x14ac:dyDescent="0.2">
      <c r="A413" s="210"/>
      <c r="B413" s="210"/>
      <c r="C413" s="232"/>
      <c r="D413" s="210"/>
      <c r="E413" s="210"/>
      <c r="F413" s="210"/>
      <c r="G413" s="210"/>
      <c r="H413" s="210"/>
      <c r="I413" s="232"/>
      <c r="J413" s="210"/>
      <c r="K413" s="232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</row>
    <row r="414" spans="1:26" ht="15.75" customHeight="1" x14ac:dyDescent="0.2">
      <c r="A414" s="210"/>
      <c r="B414" s="210"/>
      <c r="C414" s="232"/>
      <c r="D414" s="210"/>
      <c r="E414" s="210"/>
      <c r="F414" s="210"/>
      <c r="G414" s="210"/>
      <c r="H414" s="210"/>
      <c r="I414" s="232"/>
      <c r="J414" s="210"/>
      <c r="K414" s="232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</row>
    <row r="415" spans="1:26" ht="15.75" customHeight="1" x14ac:dyDescent="0.2">
      <c r="A415" s="210"/>
      <c r="B415" s="210"/>
      <c r="C415" s="232"/>
      <c r="D415" s="210"/>
      <c r="E415" s="210"/>
      <c r="F415" s="210"/>
      <c r="G415" s="210"/>
      <c r="H415" s="210"/>
      <c r="I415" s="232"/>
      <c r="J415" s="210"/>
      <c r="K415" s="232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</row>
    <row r="416" spans="1:26" ht="15.75" customHeight="1" x14ac:dyDescent="0.2">
      <c r="A416" s="210"/>
      <c r="B416" s="210"/>
      <c r="C416" s="232"/>
      <c r="D416" s="210"/>
      <c r="E416" s="210"/>
      <c r="F416" s="210"/>
      <c r="G416" s="210"/>
      <c r="H416" s="210"/>
      <c r="I416" s="232"/>
      <c r="J416" s="210"/>
      <c r="K416" s="232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</row>
    <row r="417" spans="1:26" ht="15.75" customHeight="1" x14ac:dyDescent="0.2">
      <c r="A417" s="210"/>
      <c r="B417" s="210"/>
      <c r="C417" s="232"/>
      <c r="D417" s="210"/>
      <c r="E417" s="210"/>
      <c r="F417" s="210"/>
      <c r="G417" s="210"/>
      <c r="H417" s="210"/>
      <c r="I417" s="232"/>
      <c r="J417" s="210"/>
      <c r="K417" s="232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</row>
    <row r="418" spans="1:26" ht="15.75" customHeight="1" x14ac:dyDescent="0.2">
      <c r="A418" s="210"/>
      <c r="B418" s="210"/>
      <c r="C418" s="232"/>
      <c r="D418" s="210"/>
      <c r="E418" s="210"/>
      <c r="F418" s="210"/>
      <c r="G418" s="210"/>
      <c r="H418" s="210"/>
      <c r="I418" s="232"/>
      <c r="J418" s="210"/>
      <c r="K418" s="232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</row>
    <row r="419" spans="1:26" ht="15.75" customHeight="1" x14ac:dyDescent="0.2">
      <c r="A419" s="210"/>
      <c r="B419" s="210"/>
      <c r="C419" s="232"/>
      <c r="D419" s="210"/>
      <c r="E419" s="210"/>
      <c r="F419" s="210"/>
      <c r="G419" s="210"/>
      <c r="H419" s="210"/>
      <c r="I419" s="232"/>
      <c r="J419" s="210"/>
      <c r="K419" s="232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</row>
    <row r="420" spans="1:26" ht="15.75" customHeight="1" x14ac:dyDescent="0.2">
      <c r="A420" s="210"/>
      <c r="B420" s="210"/>
      <c r="C420" s="232"/>
      <c r="D420" s="210"/>
      <c r="E420" s="210"/>
      <c r="F420" s="210"/>
      <c r="G420" s="210"/>
      <c r="H420" s="210"/>
      <c r="I420" s="232"/>
      <c r="J420" s="210"/>
      <c r="K420" s="232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</row>
    <row r="421" spans="1:26" ht="15.75" customHeight="1" x14ac:dyDescent="0.2">
      <c r="A421" s="210"/>
      <c r="B421" s="210"/>
      <c r="C421" s="232"/>
      <c r="D421" s="210"/>
      <c r="E421" s="210"/>
      <c r="F421" s="210"/>
      <c r="G421" s="210"/>
      <c r="H421" s="210"/>
      <c r="I421" s="232"/>
      <c r="J421" s="210"/>
      <c r="K421" s="232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</row>
    <row r="422" spans="1:26" ht="15.75" customHeight="1" x14ac:dyDescent="0.2">
      <c r="A422" s="210"/>
      <c r="B422" s="210"/>
      <c r="C422" s="232"/>
      <c r="D422" s="210"/>
      <c r="E422" s="210"/>
      <c r="F422" s="210"/>
      <c r="G422" s="210"/>
      <c r="H422" s="210"/>
      <c r="I422" s="232"/>
      <c r="J422" s="210"/>
      <c r="K422" s="232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</row>
    <row r="423" spans="1:26" ht="15.75" customHeight="1" x14ac:dyDescent="0.2">
      <c r="A423" s="210"/>
      <c r="B423" s="210"/>
      <c r="C423" s="232"/>
      <c r="D423" s="210"/>
      <c r="E423" s="210"/>
      <c r="F423" s="210"/>
      <c r="G423" s="210"/>
      <c r="H423" s="210"/>
      <c r="I423" s="232"/>
      <c r="J423" s="210"/>
      <c r="K423" s="232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</row>
    <row r="424" spans="1:26" ht="15.75" customHeight="1" x14ac:dyDescent="0.2">
      <c r="A424" s="210"/>
      <c r="B424" s="210"/>
      <c r="C424" s="232"/>
      <c r="D424" s="210"/>
      <c r="E424" s="210"/>
      <c r="F424" s="210"/>
      <c r="G424" s="210"/>
      <c r="H424" s="210"/>
      <c r="I424" s="232"/>
      <c r="J424" s="210"/>
      <c r="K424" s="232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</row>
    <row r="425" spans="1:26" ht="15.75" customHeight="1" x14ac:dyDescent="0.2">
      <c r="A425" s="210"/>
      <c r="B425" s="210"/>
      <c r="C425" s="232"/>
      <c r="D425" s="210"/>
      <c r="E425" s="210"/>
      <c r="F425" s="210"/>
      <c r="G425" s="210"/>
      <c r="H425" s="210"/>
      <c r="I425" s="232"/>
      <c r="J425" s="210"/>
      <c r="K425" s="232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</row>
    <row r="426" spans="1:26" ht="15.75" customHeight="1" x14ac:dyDescent="0.2">
      <c r="A426" s="210"/>
      <c r="B426" s="210"/>
      <c r="C426" s="232"/>
      <c r="D426" s="210"/>
      <c r="E426" s="210"/>
      <c r="F426" s="210"/>
      <c r="G426" s="210"/>
      <c r="H426" s="210"/>
      <c r="I426" s="232"/>
      <c r="J426" s="210"/>
      <c r="K426" s="232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</row>
    <row r="427" spans="1:26" ht="15.75" customHeight="1" x14ac:dyDescent="0.2">
      <c r="A427" s="210"/>
      <c r="B427" s="210"/>
      <c r="C427" s="232"/>
      <c r="D427" s="210"/>
      <c r="E427" s="210"/>
      <c r="F427" s="210"/>
      <c r="G427" s="210"/>
      <c r="H427" s="210"/>
      <c r="I427" s="232"/>
      <c r="J427" s="210"/>
      <c r="K427" s="232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</row>
    <row r="428" spans="1:26" ht="15.75" customHeight="1" x14ac:dyDescent="0.2">
      <c r="A428" s="210"/>
      <c r="B428" s="210"/>
      <c r="C428" s="232"/>
      <c r="D428" s="210"/>
      <c r="E428" s="210"/>
      <c r="F428" s="210"/>
      <c r="G428" s="210"/>
      <c r="H428" s="210"/>
      <c r="I428" s="232"/>
      <c r="J428" s="210"/>
      <c r="K428" s="232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</row>
    <row r="429" spans="1:26" ht="15.75" customHeight="1" x14ac:dyDescent="0.2">
      <c r="A429" s="210"/>
      <c r="B429" s="210"/>
      <c r="C429" s="232"/>
      <c r="D429" s="210"/>
      <c r="E429" s="210"/>
      <c r="F429" s="210"/>
      <c r="G429" s="210"/>
      <c r="H429" s="210"/>
      <c r="I429" s="232"/>
      <c r="J429" s="210"/>
      <c r="K429" s="232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</row>
    <row r="430" spans="1:26" ht="15.75" customHeight="1" x14ac:dyDescent="0.2">
      <c r="A430" s="210"/>
      <c r="B430" s="210"/>
      <c r="C430" s="232"/>
      <c r="D430" s="210"/>
      <c r="E430" s="210"/>
      <c r="F430" s="210"/>
      <c r="G430" s="210"/>
      <c r="H430" s="210"/>
      <c r="I430" s="232"/>
      <c r="J430" s="210"/>
      <c r="K430" s="232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</row>
    <row r="431" spans="1:26" ht="15.75" customHeight="1" x14ac:dyDescent="0.2">
      <c r="A431" s="210"/>
      <c r="B431" s="210"/>
      <c r="C431" s="232"/>
      <c r="D431" s="210"/>
      <c r="E431" s="210"/>
      <c r="F431" s="210"/>
      <c r="G431" s="210"/>
      <c r="H431" s="210"/>
      <c r="I431" s="232"/>
      <c r="J431" s="210"/>
      <c r="K431" s="232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</row>
    <row r="432" spans="1:26" ht="15.75" customHeight="1" x14ac:dyDescent="0.2">
      <c r="A432" s="210"/>
      <c r="B432" s="210"/>
      <c r="C432" s="232"/>
      <c r="D432" s="210"/>
      <c r="E432" s="210"/>
      <c r="F432" s="210"/>
      <c r="G432" s="210"/>
      <c r="H432" s="210"/>
      <c r="I432" s="232"/>
      <c r="J432" s="210"/>
      <c r="K432" s="232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</row>
    <row r="433" spans="1:26" ht="15.75" customHeight="1" x14ac:dyDescent="0.2">
      <c r="A433" s="210"/>
      <c r="B433" s="210"/>
      <c r="C433" s="232"/>
      <c r="D433" s="210"/>
      <c r="E433" s="210"/>
      <c r="F433" s="210"/>
      <c r="G433" s="210"/>
      <c r="H433" s="210"/>
      <c r="I433" s="232"/>
      <c r="J433" s="210"/>
      <c r="K433" s="232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</row>
    <row r="434" spans="1:26" ht="15.75" customHeight="1" x14ac:dyDescent="0.2">
      <c r="A434" s="210"/>
      <c r="B434" s="210"/>
      <c r="C434" s="232"/>
      <c r="D434" s="210"/>
      <c r="E434" s="210"/>
      <c r="F434" s="210"/>
      <c r="G434" s="210"/>
      <c r="H434" s="210"/>
      <c r="I434" s="232"/>
      <c r="J434" s="210"/>
      <c r="K434" s="232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</row>
    <row r="435" spans="1:26" ht="15.75" customHeight="1" x14ac:dyDescent="0.2">
      <c r="A435" s="210"/>
      <c r="B435" s="210"/>
      <c r="C435" s="232"/>
      <c r="D435" s="210"/>
      <c r="E435" s="210"/>
      <c r="F435" s="210"/>
      <c r="G435" s="210"/>
      <c r="H435" s="210"/>
      <c r="I435" s="232"/>
      <c r="J435" s="210"/>
      <c r="K435" s="232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</row>
    <row r="436" spans="1:26" ht="15.75" customHeight="1" x14ac:dyDescent="0.2">
      <c r="A436" s="210"/>
      <c r="B436" s="210"/>
      <c r="C436" s="232"/>
      <c r="D436" s="210"/>
      <c r="E436" s="210"/>
      <c r="F436" s="210"/>
      <c r="G436" s="210"/>
      <c r="H436" s="210"/>
      <c r="I436" s="232"/>
      <c r="J436" s="210"/>
      <c r="K436" s="232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</row>
    <row r="437" spans="1:26" ht="15.75" customHeight="1" x14ac:dyDescent="0.2">
      <c r="A437" s="210"/>
      <c r="B437" s="210"/>
      <c r="C437" s="232"/>
      <c r="D437" s="210"/>
      <c r="E437" s="210"/>
      <c r="F437" s="210"/>
      <c r="G437" s="210"/>
      <c r="H437" s="210"/>
      <c r="I437" s="232"/>
      <c r="J437" s="210"/>
      <c r="K437" s="232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</row>
    <row r="438" spans="1:26" ht="15.75" customHeight="1" x14ac:dyDescent="0.2">
      <c r="A438" s="210"/>
      <c r="B438" s="210"/>
      <c r="C438" s="232"/>
      <c r="D438" s="210"/>
      <c r="E438" s="210"/>
      <c r="F438" s="210"/>
      <c r="G438" s="210"/>
      <c r="H438" s="210"/>
      <c r="I438" s="232"/>
      <c r="J438" s="210"/>
      <c r="K438" s="232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</row>
    <row r="439" spans="1:26" ht="15.75" customHeight="1" x14ac:dyDescent="0.2">
      <c r="A439" s="210"/>
      <c r="B439" s="210"/>
      <c r="C439" s="232"/>
      <c r="D439" s="210"/>
      <c r="E439" s="210"/>
      <c r="F439" s="210"/>
      <c r="G439" s="210"/>
      <c r="H439" s="210"/>
      <c r="I439" s="232"/>
      <c r="J439" s="210"/>
      <c r="K439" s="232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</row>
    <row r="440" spans="1:26" ht="15.75" customHeight="1" x14ac:dyDescent="0.2">
      <c r="A440" s="210"/>
      <c r="B440" s="210"/>
      <c r="C440" s="232"/>
      <c r="D440" s="210"/>
      <c r="E440" s="210"/>
      <c r="F440" s="210"/>
      <c r="G440" s="210"/>
      <c r="H440" s="210"/>
      <c r="I440" s="232"/>
      <c r="J440" s="210"/>
      <c r="K440" s="232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</row>
    <row r="441" spans="1:26" ht="15.75" customHeight="1" x14ac:dyDescent="0.2">
      <c r="A441" s="210"/>
      <c r="B441" s="210"/>
      <c r="C441" s="232"/>
      <c r="D441" s="210"/>
      <c r="E441" s="210"/>
      <c r="F441" s="210"/>
      <c r="G441" s="210"/>
      <c r="H441" s="210"/>
      <c r="I441" s="232"/>
      <c r="J441" s="210"/>
      <c r="K441" s="232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</row>
    <row r="442" spans="1:26" ht="15.75" customHeight="1" x14ac:dyDescent="0.2">
      <c r="A442" s="210"/>
      <c r="B442" s="210"/>
      <c r="C442" s="232"/>
      <c r="D442" s="210"/>
      <c r="E442" s="210"/>
      <c r="F442" s="210"/>
      <c r="G442" s="210"/>
      <c r="H442" s="210"/>
      <c r="I442" s="232"/>
      <c r="J442" s="210"/>
      <c r="K442" s="232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</row>
    <row r="443" spans="1:26" ht="15.75" customHeight="1" x14ac:dyDescent="0.2">
      <c r="A443" s="210"/>
      <c r="B443" s="210"/>
      <c r="C443" s="232"/>
      <c r="D443" s="210"/>
      <c r="E443" s="210"/>
      <c r="F443" s="210"/>
      <c r="G443" s="210"/>
      <c r="H443" s="210"/>
      <c r="I443" s="232"/>
      <c r="J443" s="210"/>
      <c r="K443" s="232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</row>
    <row r="444" spans="1:26" ht="15.75" customHeight="1" x14ac:dyDescent="0.2">
      <c r="A444" s="210"/>
      <c r="B444" s="210"/>
      <c r="C444" s="232"/>
      <c r="D444" s="210"/>
      <c r="E444" s="210"/>
      <c r="F444" s="210"/>
      <c r="G444" s="210"/>
      <c r="H444" s="210"/>
      <c r="I444" s="232"/>
      <c r="J444" s="210"/>
      <c r="K444" s="232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</row>
    <row r="445" spans="1:26" ht="15.75" customHeight="1" x14ac:dyDescent="0.2">
      <c r="A445" s="210"/>
      <c r="B445" s="210"/>
      <c r="C445" s="232"/>
      <c r="D445" s="210"/>
      <c r="E445" s="210"/>
      <c r="F445" s="210"/>
      <c r="G445" s="210"/>
      <c r="H445" s="210"/>
      <c r="I445" s="232"/>
      <c r="J445" s="210"/>
      <c r="K445" s="232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</row>
    <row r="446" spans="1:26" ht="15.75" customHeight="1" x14ac:dyDescent="0.2">
      <c r="A446" s="210"/>
      <c r="B446" s="210"/>
      <c r="C446" s="232"/>
      <c r="D446" s="210"/>
      <c r="E446" s="210"/>
      <c r="F446" s="210"/>
      <c r="G446" s="210"/>
      <c r="H446" s="210"/>
      <c r="I446" s="232"/>
      <c r="J446" s="210"/>
      <c r="K446" s="232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</row>
    <row r="447" spans="1:26" ht="15.75" customHeight="1" x14ac:dyDescent="0.2">
      <c r="A447" s="210"/>
      <c r="B447" s="210"/>
      <c r="C447" s="232"/>
      <c r="D447" s="210"/>
      <c r="E447" s="210"/>
      <c r="F447" s="210"/>
      <c r="G447" s="210"/>
      <c r="H447" s="210"/>
      <c r="I447" s="232"/>
      <c r="J447" s="210"/>
      <c r="K447" s="232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</row>
    <row r="448" spans="1:26" ht="15.75" customHeight="1" x14ac:dyDescent="0.2">
      <c r="A448" s="210"/>
      <c r="B448" s="210"/>
      <c r="C448" s="232"/>
      <c r="D448" s="210"/>
      <c r="E448" s="210"/>
      <c r="F448" s="210"/>
      <c r="G448" s="210"/>
      <c r="H448" s="210"/>
      <c r="I448" s="232"/>
      <c r="J448" s="210"/>
      <c r="K448" s="232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</row>
    <row r="449" spans="1:26" ht="15.75" customHeight="1" x14ac:dyDescent="0.2">
      <c r="A449" s="210"/>
      <c r="B449" s="210"/>
      <c r="C449" s="232"/>
      <c r="D449" s="210"/>
      <c r="E449" s="210"/>
      <c r="F449" s="210"/>
      <c r="G449" s="210"/>
      <c r="H449" s="210"/>
      <c r="I449" s="232"/>
      <c r="J449" s="210"/>
      <c r="K449" s="232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</row>
    <row r="450" spans="1:26" ht="15.75" customHeight="1" x14ac:dyDescent="0.2">
      <c r="A450" s="210"/>
      <c r="B450" s="210"/>
      <c r="C450" s="232"/>
      <c r="D450" s="210"/>
      <c r="E450" s="210"/>
      <c r="F450" s="210"/>
      <c r="G450" s="210"/>
      <c r="H450" s="210"/>
      <c r="I450" s="232"/>
      <c r="J450" s="210"/>
      <c r="K450" s="232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</row>
    <row r="451" spans="1:26" ht="15.75" customHeight="1" x14ac:dyDescent="0.2">
      <c r="A451" s="210"/>
      <c r="B451" s="210"/>
      <c r="C451" s="232"/>
      <c r="D451" s="210"/>
      <c r="E451" s="210"/>
      <c r="F451" s="210"/>
      <c r="G451" s="210"/>
      <c r="H451" s="210"/>
      <c r="I451" s="232"/>
      <c r="J451" s="210"/>
      <c r="K451" s="232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</row>
    <row r="452" spans="1:26" ht="15.75" customHeight="1" x14ac:dyDescent="0.2">
      <c r="A452" s="210"/>
      <c r="B452" s="210"/>
      <c r="C452" s="232"/>
      <c r="D452" s="210"/>
      <c r="E452" s="210"/>
      <c r="F452" s="210"/>
      <c r="G452" s="210"/>
      <c r="H452" s="210"/>
      <c r="I452" s="232"/>
      <c r="J452" s="210"/>
      <c r="K452" s="232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</row>
    <row r="453" spans="1:26" ht="15.75" customHeight="1" x14ac:dyDescent="0.2">
      <c r="A453" s="210"/>
      <c r="B453" s="210"/>
      <c r="C453" s="232"/>
      <c r="D453" s="210"/>
      <c r="E453" s="210"/>
      <c r="F453" s="210"/>
      <c r="G453" s="210"/>
      <c r="H453" s="210"/>
      <c r="I453" s="232"/>
      <c r="J453" s="210"/>
      <c r="K453" s="232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</row>
    <row r="454" spans="1:26" ht="15.75" customHeight="1" x14ac:dyDescent="0.2">
      <c r="A454" s="210"/>
      <c r="B454" s="210"/>
      <c r="C454" s="232"/>
      <c r="D454" s="210"/>
      <c r="E454" s="210"/>
      <c r="F454" s="210"/>
      <c r="G454" s="210"/>
      <c r="H454" s="210"/>
      <c r="I454" s="232"/>
      <c r="J454" s="210"/>
      <c r="K454" s="232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</row>
    <row r="455" spans="1:26" ht="15.75" customHeight="1" x14ac:dyDescent="0.2">
      <c r="A455" s="210"/>
      <c r="B455" s="210"/>
      <c r="C455" s="232"/>
      <c r="D455" s="210"/>
      <c r="E455" s="210"/>
      <c r="F455" s="210"/>
      <c r="G455" s="210"/>
      <c r="H455" s="210"/>
      <c r="I455" s="232"/>
      <c r="J455" s="210"/>
      <c r="K455" s="232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</row>
    <row r="456" spans="1:26" ht="15.75" customHeight="1" x14ac:dyDescent="0.2">
      <c r="A456" s="210"/>
      <c r="B456" s="210"/>
      <c r="C456" s="232"/>
      <c r="D456" s="210"/>
      <c r="E456" s="210"/>
      <c r="F456" s="210"/>
      <c r="G456" s="210"/>
      <c r="H456" s="210"/>
      <c r="I456" s="232"/>
      <c r="J456" s="210"/>
      <c r="K456" s="232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</row>
    <row r="457" spans="1:26" ht="15.75" customHeight="1" x14ac:dyDescent="0.2">
      <c r="A457" s="210"/>
      <c r="B457" s="210"/>
      <c r="C457" s="232"/>
      <c r="D457" s="210"/>
      <c r="E457" s="210"/>
      <c r="F457" s="210"/>
      <c r="G457" s="210"/>
      <c r="H457" s="210"/>
      <c r="I457" s="232"/>
      <c r="J457" s="210"/>
      <c r="K457" s="232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</row>
    <row r="458" spans="1:26" ht="15.75" customHeight="1" x14ac:dyDescent="0.2">
      <c r="A458" s="210"/>
      <c r="B458" s="210"/>
      <c r="C458" s="232"/>
      <c r="D458" s="210"/>
      <c r="E458" s="210"/>
      <c r="F458" s="210"/>
      <c r="G458" s="210"/>
      <c r="H458" s="210"/>
      <c r="I458" s="232"/>
      <c r="J458" s="210"/>
      <c r="K458" s="232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</row>
    <row r="459" spans="1:26" ht="15.75" customHeight="1" x14ac:dyDescent="0.2">
      <c r="A459" s="210"/>
      <c r="B459" s="210"/>
      <c r="C459" s="232"/>
      <c r="D459" s="210"/>
      <c r="E459" s="210"/>
      <c r="F459" s="210"/>
      <c r="G459" s="210"/>
      <c r="H459" s="210"/>
      <c r="I459" s="232"/>
      <c r="J459" s="210"/>
      <c r="K459" s="232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</row>
    <row r="460" spans="1:26" ht="15.75" customHeight="1" x14ac:dyDescent="0.2">
      <c r="A460" s="210"/>
      <c r="B460" s="210"/>
      <c r="C460" s="232"/>
      <c r="D460" s="210"/>
      <c r="E460" s="210"/>
      <c r="F460" s="210"/>
      <c r="G460" s="210"/>
      <c r="H460" s="210"/>
      <c r="I460" s="232"/>
      <c r="J460" s="210"/>
      <c r="K460" s="232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</row>
    <row r="461" spans="1:26" ht="15.75" customHeight="1" x14ac:dyDescent="0.2">
      <c r="A461" s="210"/>
      <c r="B461" s="210"/>
      <c r="C461" s="232"/>
      <c r="D461" s="210"/>
      <c r="E461" s="210"/>
      <c r="F461" s="210"/>
      <c r="G461" s="210"/>
      <c r="H461" s="210"/>
      <c r="I461" s="232"/>
      <c r="J461" s="210"/>
      <c r="K461" s="232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</row>
    <row r="462" spans="1:26" ht="15.75" customHeight="1" x14ac:dyDescent="0.2">
      <c r="A462" s="210"/>
      <c r="B462" s="210"/>
      <c r="C462" s="232"/>
      <c r="D462" s="210"/>
      <c r="E462" s="210"/>
      <c r="F462" s="210"/>
      <c r="G462" s="210"/>
      <c r="H462" s="210"/>
      <c r="I462" s="232"/>
      <c r="J462" s="210"/>
      <c r="K462" s="232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</row>
    <row r="463" spans="1:26" ht="15.75" customHeight="1" x14ac:dyDescent="0.2">
      <c r="A463" s="210"/>
      <c r="B463" s="210"/>
      <c r="C463" s="232"/>
      <c r="D463" s="210"/>
      <c r="E463" s="210"/>
      <c r="F463" s="210"/>
      <c r="G463" s="210"/>
      <c r="H463" s="210"/>
      <c r="I463" s="232"/>
      <c r="J463" s="210"/>
      <c r="K463" s="232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</row>
    <row r="464" spans="1:26" ht="15.75" customHeight="1" x14ac:dyDescent="0.2">
      <c r="A464" s="210"/>
      <c r="B464" s="210"/>
      <c r="C464" s="232"/>
      <c r="D464" s="210"/>
      <c r="E464" s="210"/>
      <c r="F464" s="210"/>
      <c r="G464" s="210"/>
      <c r="H464" s="210"/>
      <c r="I464" s="232"/>
      <c r="J464" s="210"/>
      <c r="K464" s="232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</row>
    <row r="465" spans="1:26" ht="15.75" customHeight="1" x14ac:dyDescent="0.2">
      <c r="A465" s="210"/>
      <c r="B465" s="210"/>
      <c r="C465" s="232"/>
      <c r="D465" s="210"/>
      <c r="E465" s="210"/>
      <c r="F465" s="210"/>
      <c r="G465" s="210"/>
      <c r="H465" s="210"/>
      <c r="I465" s="232"/>
      <c r="J465" s="210"/>
      <c r="K465" s="232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</row>
    <row r="466" spans="1:26" ht="15.75" customHeight="1" x14ac:dyDescent="0.2">
      <c r="A466" s="210"/>
      <c r="B466" s="210"/>
      <c r="C466" s="232"/>
      <c r="D466" s="210"/>
      <c r="E466" s="210"/>
      <c r="F466" s="210"/>
      <c r="G466" s="210"/>
      <c r="H466" s="210"/>
      <c r="I466" s="232"/>
      <c r="J466" s="210"/>
      <c r="K466" s="232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</row>
    <row r="467" spans="1:26" ht="15.75" customHeight="1" x14ac:dyDescent="0.2">
      <c r="A467" s="210"/>
      <c r="B467" s="210"/>
      <c r="C467" s="232"/>
      <c r="D467" s="210"/>
      <c r="E467" s="210"/>
      <c r="F467" s="210"/>
      <c r="G467" s="210"/>
      <c r="H467" s="210"/>
      <c r="I467" s="232"/>
      <c r="J467" s="210"/>
      <c r="K467" s="232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</row>
    <row r="468" spans="1:26" ht="15.75" customHeight="1" x14ac:dyDescent="0.2">
      <c r="A468" s="210"/>
      <c r="B468" s="210"/>
      <c r="C468" s="232"/>
      <c r="D468" s="210"/>
      <c r="E468" s="210"/>
      <c r="F468" s="210"/>
      <c r="G468" s="210"/>
      <c r="H468" s="210"/>
      <c r="I468" s="232"/>
      <c r="J468" s="210"/>
      <c r="K468" s="232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</row>
    <row r="469" spans="1:26" ht="15.75" customHeight="1" x14ac:dyDescent="0.2">
      <c r="A469" s="210"/>
      <c r="B469" s="210"/>
      <c r="C469" s="232"/>
      <c r="D469" s="210"/>
      <c r="E469" s="210"/>
      <c r="F469" s="210"/>
      <c r="G469" s="210"/>
      <c r="H469" s="210"/>
      <c r="I469" s="232"/>
      <c r="J469" s="210"/>
      <c r="K469" s="232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</row>
    <row r="470" spans="1:26" ht="15.75" customHeight="1" x14ac:dyDescent="0.2">
      <c r="A470" s="210"/>
      <c r="B470" s="210"/>
      <c r="C470" s="232"/>
      <c r="D470" s="210"/>
      <c r="E470" s="210"/>
      <c r="F470" s="210"/>
      <c r="G470" s="210"/>
      <c r="H470" s="210"/>
      <c r="I470" s="232"/>
      <c r="J470" s="210"/>
      <c r="K470" s="232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</row>
    <row r="471" spans="1:26" ht="15.75" customHeight="1" x14ac:dyDescent="0.2">
      <c r="A471" s="210"/>
      <c r="B471" s="210"/>
      <c r="C471" s="232"/>
      <c r="D471" s="210"/>
      <c r="E471" s="210"/>
      <c r="F471" s="210"/>
      <c r="G471" s="210"/>
      <c r="H471" s="210"/>
      <c r="I471" s="232"/>
      <c r="J471" s="210"/>
      <c r="K471" s="232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</row>
    <row r="472" spans="1:26" ht="15.75" customHeight="1" x14ac:dyDescent="0.2">
      <c r="A472" s="210"/>
      <c r="B472" s="210"/>
      <c r="C472" s="232"/>
      <c r="D472" s="210"/>
      <c r="E472" s="210"/>
      <c r="F472" s="210"/>
      <c r="G472" s="210"/>
      <c r="H472" s="210"/>
      <c r="I472" s="232"/>
      <c r="J472" s="210"/>
      <c r="K472" s="232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</row>
    <row r="473" spans="1:26" ht="15.75" customHeight="1" x14ac:dyDescent="0.2">
      <c r="A473" s="210"/>
      <c r="B473" s="210"/>
      <c r="C473" s="232"/>
      <c r="D473" s="210"/>
      <c r="E473" s="210"/>
      <c r="F473" s="210"/>
      <c r="G473" s="210"/>
      <c r="H473" s="210"/>
      <c r="I473" s="232"/>
      <c r="J473" s="210"/>
      <c r="K473" s="232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</row>
    <row r="474" spans="1:26" ht="15.75" customHeight="1" x14ac:dyDescent="0.2">
      <c r="A474" s="210"/>
      <c r="B474" s="210"/>
      <c r="C474" s="232"/>
      <c r="D474" s="210"/>
      <c r="E474" s="210"/>
      <c r="F474" s="210"/>
      <c r="G474" s="210"/>
      <c r="H474" s="210"/>
      <c r="I474" s="232"/>
      <c r="J474" s="210"/>
      <c r="K474" s="232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</row>
    <row r="475" spans="1:26" ht="15.75" customHeight="1" x14ac:dyDescent="0.2">
      <c r="A475" s="210"/>
      <c r="B475" s="210"/>
      <c r="C475" s="232"/>
      <c r="D475" s="210"/>
      <c r="E475" s="210"/>
      <c r="F475" s="210"/>
      <c r="G475" s="210"/>
      <c r="H475" s="210"/>
      <c r="I475" s="232"/>
      <c r="J475" s="210"/>
      <c r="K475" s="232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</row>
    <row r="476" spans="1:26" ht="15.75" customHeight="1" x14ac:dyDescent="0.2">
      <c r="A476" s="210"/>
      <c r="B476" s="210"/>
      <c r="C476" s="232"/>
      <c r="D476" s="210"/>
      <c r="E476" s="210"/>
      <c r="F476" s="210"/>
      <c r="G476" s="210"/>
      <c r="H476" s="210"/>
      <c r="I476" s="232"/>
      <c r="J476" s="210"/>
      <c r="K476" s="232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</row>
    <row r="477" spans="1:26" ht="15.75" customHeight="1" x14ac:dyDescent="0.2">
      <c r="A477" s="210"/>
      <c r="B477" s="210"/>
      <c r="C477" s="232"/>
      <c r="D477" s="210"/>
      <c r="E477" s="210"/>
      <c r="F477" s="210"/>
      <c r="G477" s="210"/>
      <c r="H477" s="210"/>
      <c r="I477" s="232"/>
      <c r="J477" s="210"/>
      <c r="K477" s="232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</row>
    <row r="478" spans="1:26" ht="15.75" customHeight="1" x14ac:dyDescent="0.2">
      <c r="A478" s="210"/>
      <c r="B478" s="210"/>
      <c r="C478" s="232"/>
      <c r="D478" s="210"/>
      <c r="E478" s="210"/>
      <c r="F478" s="210"/>
      <c r="G478" s="210"/>
      <c r="H478" s="210"/>
      <c r="I478" s="232"/>
      <c r="J478" s="210"/>
      <c r="K478" s="232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</row>
    <row r="479" spans="1:26" ht="15.75" customHeight="1" x14ac:dyDescent="0.2">
      <c r="A479" s="210"/>
      <c r="B479" s="210"/>
      <c r="C479" s="232"/>
      <c r="D479" s="210"/>
      <c r="E479" s="210"/>
      <c r="F479" s="210"/>
      <c r="G479" s="210"/>
      <c r="H479" s="210"/>
      <c r="I479" s="232"/>
      <c r="J479" s="210"/>
      <c r="K479" s="232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</row>
    <row r="480" spans="1:26" ht="15.75" customHeight="1" x14ac:dyDescent="0.2">
      <c r="A480" s="210"/>
      <c r="B480" s="210"/>
      <c r="C480" s="232"/>
      <c r="D480" s="210"/>
      <c r="E480" s="210"/>
      <c r="F480" s="210"/>
      <c r="G480" s="210"/>
      <c r="H480" s="210"/>
      <c r="I480" s="232"/>
      <c r="J480" s="210"/>
      <c r="K480" s="232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</row>
    <row r="481" spans="1:26" ht="15.75" customHeight="1" x14ac:dyDescent="0.2">
      <c r="A481" s="210"/>
      <c r="B481" s="210"/>
      <c r="C481" s="232"/>
      <c r="D481" s="210"/>
      <c r="E481" s="210"/>
      <c r="F481" s="210"/>
      <c r="G481" s="210"/>
      <c r="H481" s="210"/>
      <c r="I481" s="232"/>
      <c r="J481" s="210"/>
      <c r="K481" s="232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</row>
    <row r="482" spans="1:26" ht="15.75" customHeight="1" x14ac:dyDescent="0.2">
      <c r="A482" s="210"/>
      <c r="B482" s="210"/>
      <c r="C482" s="232"/>
      <c r="D482" s="210"/>
      <c r="E482" s="210"/>
      <c r="F482" s="210"/>
      <c r="G482" s="210"/>
      <c r="H482" s="210"/>
      <c r="I482" s="232"/>
      <c r="J482" s="210"/>
      <c r="K482" s="232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</row>
    <row r="483" spans="1:26" ht="15.75" customHeight="1" x14ac:dyDescent="0.2">
      <c r="A483" s="210"/>
      <c r="B483" s="210"/>
      <c r="C483" s="232"/>
      <c r="D483" s="210"/>
      <c r="E483" s="210"/>
      <c r="F483" s="210"/>
      <c r="G483" s="210"/>
      <c r="H483" s="210"/>
      <c r="I483" s="232"/>
      <c r="J483" s="210"/>
      <c r="K483" s="232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</row>
    <row r="484" spans="1:26" ht="15.75" customHeight="1" x14ac:dyDescent="0.2">
      <c r="A484" s="210"/>
      <c r="B484" s="210"/>
      <c r="C484" s="232"/>
      <c r="D484" s="210"/>
      <c r="E484" s="210"/>
      <c r="F484" s="210"/>
      <c r="G484" s="210"/>
      <c r="H484" s="210"/>
      <c r="I484" s="232"/>
      <c r="J484" s="210"/>
      <c r="K484" s="232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</row>
    <row r="485" spans="1:26" ht="15.75" customHeight="1" x14ac:dyDescent="0.2">
      <c r="A485" s="210"/>
      <c r="B485" s="210"/>
      <c r="C485" s="232"/>
      <c r="D485" s="210"/>
      <c r="E485" s="210"/>
      <c r="F485" s="210"/>
      <c r="G485" s="210"/>
      <c r="H485" s="210"/>
      <c r="I485" s="232"/>
      <c r="J485" s="210"/>
      <c r="K485" s="232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</row>
    <row r="486" spans="1:26" ht="15.75" customHeight="1" x14ac:dyDescent="0.2">
      <c r="A486" s="210"/>
      <c r="B486" s="210"/>
      <c r="C486" s="232"/>
      <c r="D486" s="210"/>
      <c r="E486" s="210"/>
      <c r="F486" s="210"/>
      <c r="G486" s="210"/>
      <c r="H486" s="210"/>
      <c r="I486" s="232"/>
      <c r="J486" s="210"/>
      <c r="K486" s="232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</row>
    <row r="487" spans="1:26" ht="15.75" customHeight="1" x14ac:dyDescent="0.2">
      <c r="A487" s="210"/>
      <c r="B487" s="210"/>
      <c r="C487" s="232"/>
      <c r="D487" s="210"/>
      <c r="E487" s="210"/>
      <c r="F487" s="210"/>
      <c r="G487" s="210"/>
      <c r="H487" s="210"/>
      <c r="I487" s="232"/>
      <c r="J487" s="210"/>
      <c r="K487" s="232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</row>
    <row r="488" spans="1:26" ht="15.75" customHeight="1" x14ac:dyDescent="0.2">
      <c r="A488" s="210"/>
      <c r="B488" s="210"/>
      <c r="C488" s="232"/>
      <c r="D488" s="210"/>
      <c r="E488" s="210"/>
      <c r="F488" s="210"/>
      <c r="G488" s="210"/>
      <c r="H488" s="210"/>
      <c r="I488" s="232"/>
      <c r="J488" s="210"/>
      <c r="K488" s="232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</row>
    <row r="489" spans="1:26" ht="15.75" customHeight="1" x14ac:dyDescent="0.2">
      <c r="A489" s="210"/>
      <c r="B489" s="210"/>
      <c r="C489" s="232"/>
      <c r="D489" s="210"/>
      <c r="E489" s="210"/>
      <c r="F489" s="210"/>
      <c r="G489" s="210"/>
      <c r="H489" s="210"/>
      <c r="I489" s="232"/>
      <c r="J489" s="210"/>
      <c r="K489" s="232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</row>
    <row r="490" spans="1:26" ht="15.75" customHeight="1" x14ac:dyDescent="0.2">
      <c r="A490" s="210"/>
      <c r="B490" s="210"/>
      <c r="C490" s="232"/>
      <c r="D490" s="210"/>
      <c r="E490" s="210"/>
      <c r="F490" s="210"/>
      <c r="G490" s="210"/>
      <c r="H490" s="210"/>
      <c r="I490" s="232"/>
      <c r="J490" s="210"/>
      <c r="K490" s="232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</row>
    <row r="491" spans="1:26" ht="15.75" customHeight="1" x14ac:dyDescent="0.2">
      <c r="A491" s="210"/>
      <c r="B491" s="210"/>
      <c r="C491" s="232"/>
      <c r="D491" s="210"/>
      <c r="E491" s="210"/>
      <c r="F491" s="210"/>
      <c r="G491" s="210"/>
      <c r="H491" s="210"/>
      <c r="I491" s="232"/>
      <c r="J491" s="210"/>
      <c r="K491" s="232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</row>
    <row r="492" spans="1:26" ht="15.75" customHeight="1" x14ac:dyDescent="0.2">
      <c r="A492" s="210"/>
      <c r="B492" s="210"/>
      <c r="C492" s="232"/>
      <c r="D492" s="210"/>
      <c r="E492" s="210"/>
      <c r="F492" s="210"/>
      <c r="G492" s="210"/>
      <c r="H492" s="210"/>
      <c r="I492" s="232"/>
      <c r="J492" s="210"/>
      <c r="K492" s="232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</row>
    <row r="493" spans="1:26" ht="15.75" customHeight="1" x14ac:dyDescent="0.2">
      <c r="A493" s="210"/>
      <c r="B493" s="210"/>
      <c r="C493" s="232"/>
      <c r="D493" s="210"/>
      <c r="E493" s="210"/>
      <c r="F493" s="210"/>
      <c r="G493" s="210"/>
      <c r="H493" s="210"/>
      <c r="I493" s="232"/>
      <c r="J493" s="210"/>
      <c r="K493" s="232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</row>
    <row r="494" spans="1:26" ht="15.75" customHeight="1" x14ac:dyDescent="0.2">
      <c r="A494" s="210"/>
      <c r="B494" s="210"/>
      <c r="C494" s="232"/>
      <c r="D494" s="210"/>
      <c r="E494" s="210"/>
      <c r="F494" s="210"/>
      <c r="G494" s="210"/>
      <c r="H494" s="210"/>
      <c r="I494" s="232"/>
      <c r="J494" s="210"/>
      <c r="K494" s="232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</row>
    <row r="495" spans="1:26" ht="15.75" customHeight="1" x14ac:dyDescent="0.2">
      <c r="A495" s="210"/>
      <c r="B495" s="210"/>
      <c r="C495" s="232"/>
      <c r="D495" s="210"/>
      <c r="E495" s="210"/>
      <c r="F495" s="210"/>
      <c r="G495" s="210"/>
      <c r="H495" s="210"/>
      <c r="I495" s="232"/>
      <c r="J495" s="210"/>
      <c r="K495" s="232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</row>
    <row r="496" spans="1:26" ht="15.75" customHeight="1" x14ac:dyDescent="0.2">
      <c r="A496" s="210"/>
      <c r="B496" s="210"/>
      <c r="C496" s="232"/>
      <c r="D496" s="210"/>
      <c r="E496" s="210"/>
      <c r="F496" s="210"/>
      <c r="G496" s="210"/>
      <c r="H496" s="210"/>
      <c r="I496" s="232"/>
      <c r="J496" s="210"/>
      <c r="K496" s="232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</row>
    <row r="497" spans="1:26" ht="15.75" customHeight="1" x14ac:dyDescent="0.2">
      <c r="A497" s="210"/>
      <c r="B497" s="210"/>
      <c r="C497" s="232"/>
      <c r="D497" s="210"/>
      <c r="E497" s="210"/>
      <c r="F497" s="210"/>
      <c r="G497" s="210"/>
      <c r="H497" s="210"/>
      <c r="I497" s="232"/>
      <c r="J497" s="210"/>
      <c r="K497" s="232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</row>
    <row r="498" spans="1:26" ht="15.75" customHeight="1" x14ac:dyDescent="0.2">
      <c r="A498" s="210"/>
      <c r="B498" s="210"/>
      <c r="C498" s="232"/>
      <c r="D498" s="210"/>
      <c r="E498" s="210"/>
      <c r="F498" s="210"/>
      <c r="G498" s="210"/>
      <c r="H498" s="210"/>
      <c r="I498" s="232"/>
      <c r="J498" s="210"/>
      <c r="K498" s="232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</row>
    <row r="499" spans="1:26" ht="15.75" customHeight="1" x14ac:dyDescent="0.2">
      <c r="A499" s="210"/>
      <c r="B499" s="210"/>
      <c r="C499" s="232"/>
      <c r="D499" s="210"/>
      <c r="E499" s="210"/>
      <c r="F499" s="210"/>
      <c r="G499" s="210"/>
      <c r="H499" s="210"/>
      <c r="I499" s="232"/>
      <c r="J499" s="210"/>
      <c r="K499" s="232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</row>
    <row r="500" spans="1:26" ht="15.75" customHeight="1" x14ac:dyDescent="0.2">
      <c r="A500" s="210"/>
      <c r="B500" s="210"/>
      <c r="C500" s="232"/>
      <c r="D500" s="210"/>
      <c r="E500" s="210"/>
      <c r="F500" s="210"/>
      <c r="G500" s="210"/>
      <c r="H500" s="210"/>
      <c r="I500" s="232"/>
      <c r="J500" s="210"/>
      <c r="K500" s="232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</row>
    <row r="501" spans="1:26" ht="15.75" customHeight="1" x14ac:dyDescent="0.2">
      <c r="A501" s="210"/>
      <c r="B501" s="210"/>
      <c r="C501" s="232"/>
      <c r="D501" s="210"/>
      <c r="E501" s="210"/>
      <c r="F501" s="210"/>
      <c r="G501" s="210"/>
      <c r="H501" s="210"/>
      <c r="I501" s="232"/>
      <c r="J501" s="210"/>
      <c r="K501" s="232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</row>
    <row r="502" spans="1:26" ht="15.75" customHeight="1" x14ac:dyDescent="0.2">
      <c r="A502" s="210"/>
      <c r="B502" s="210"/>
      <c r="C502" s="232"/>
      <c r="D502" s="210"/>
      <c r="E502" s="210"/>
      <c r="F502" s="210"/>
      <c r="G502" s="210"/>
      <c r="H502" s="210"/>
      <c r="I502" s="232"/>
      <c r="J502" s="210"/>
      <c r="K502" s="232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</row>
    <row r="503" spans="1:26" ht="15.75" customHeight="1" x14ac:dyDescent="0.2">
      <c r="A503" s="210"/>
      <c r="B503" s="210"/>
      <c r="C503" s="232"/>
      <c r="D503" s="210"/>
      <c r="E503" s="210"/>
      <c r="F503" s="210"/>
      <c r="G503" s="210"/>
      <c r="H503" s="210"/>
      <c r="I503" s="232"/>
      <c r="J503" s="210"/>
      <c r="K503" s="232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</row>
    <row r="504" spans="1:26" ht="15.75" customHeight="1" x14ac:dyDescent="0.2">
      <c r="A504" s="210"/>
      <c r="B504" s="210"/>
      <c r="C504" s="232"/>
      <c r="D504" s="210"/>
      <c r="E504" s="210"/>
      <c r="F504" s="210"/>
      <c r="G504" s="210"/>
      <c r="H504" s="210"/>
      <c r="I504" s="232"/>
      <c r="J504" s="210"/>
      <c r="K504" s="232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</row>
    <row r="505" spans="1:26" ht="15.75" customHeight="1" x14ac:dyDescent="0.2">
      <c r="A505" s="210"/>
      <c r="B505" s="210"/>
      <c r="C505" s="232"/>
      <c r="D505" s="210"/>
      <c r="E505" s="210"/>
      <c r="F505" s="210"/>
      <c r="G505" s="210"/>
      <c r="H505" s="210"/>
      <c r="I505" s="232"/>
      <c r="J505" s="210"/>
      <c r="K505" s="232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</row>
    <row r="506" spans="1:26" ht="15.75" customHeight="1" x14ac:dyDescent="0.2">
      <c r="A506" s="210"/>
      <c r="B506" s="210"/>
      <c r="C506" s="232"/>
      <c r="D506" s="210"/>
      <c r="E506" s="210"/>
      <c r="F506" s="210"/>
      <c r="G506" s="210"/>
      <c r="H506" s="210"/>
      <c r="I506" s="232"/>
      <c r="J506" s="210"/>
      <c r="K506" s="232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</row>
    <row r="507" spans="1:26" ht="15.75" customHeight="1" x14ac:dyDescent="0.2">
      <c r="A507" s="210"/>
      <c r="B507" s="210"/>
      <c r="C507" s="232"/>
      <c r="D507" s="210"/>
      <c r="E507" s="210"/>
      <c r="F507" s="210"/>
      <c r="G507" s="210"/>
      <c r="H507" s="210"/>
      <c r="I507" s="232"/>
      <c r="J507" s="210"/>
      <c r="K507" s="232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</row>
    <row r="508" spans="1:26" ht="15.75" customHeight="1" x14ac:dyDescent="0.2">
      <c r="A508" s="210"/>
      <c r="B508" s="210"/>
      <c r="C508" s="232"/>
      <c r="D508" s="210"/>
      <c r="E508" s="210"/>
      <c r="F508" s="210"/>
      <c r="G508" s="210"/>
      <c r="H508" s="210"/>
      <c r="I508" s="232"/>
      <c r="J508" s="210"/>
      <c r="K508" s="232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</row>
    <row r="509" spans="1:26" ht="15.75" customHeight="1" x14ac:dyDescent="0.2">
      <c r="A509" s="210"/>
      <c r="B509" s="210"/>
      <c r="C509" s="232"/>
      <c r="D509" s="210"/>
      <c r="E509" s="210"/>
      <c r="F509" s="210"/>
      <c r="G509" s="210"/>
      <c r="H509" s="210"/>
      <c r="I509" s="232"/>
      <c r="J509" s="210"/>
      <c r="K509" s="232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</row>
    <row r="510" spans="1:26" ht="15.75" customHeight="1" x14ac:dyDescent="0.2">
      <c r="A510" s="210"/>
      <c r="B510" s="210"/>
      <c r="C510" s="232"/>
      <c r="D510" s="210"/>
      <c r="E510" s="210"/>
      <c r="F510" s="210"/>
      <c r="G510" s="210"/>
      <c r="H510" s="210"/>
      <c r="I510" s="232"/>
      <c r="J510" s="210"/>
      <c r="K510" s="232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</row>
    <row r="511" spans="1:26" ht="15.75" customHeight="1" x14ac:dyDescent="0.2">
      <c r="A511" s="210"/>
      <c r="B511" s="210"/>
      <c r="C511" s="232"/>
      <c r="D511" s="210"/>
      <c r="E511" s="210"/>
      <c r="F511" s="210"/>
      <c r="G511" s="210"/>
      <c r="H511" s="210"/>
      <c r="I511" s="232"/>
      <c r="J511" s="210"/>
      <c r="K511" s="232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</row>
    <row r="512" spans="1:26" ht="15.75" customHeight="1" x14ac:dyDescent="0.2">
      <c r="A512" s="210"/>
      <c r="B512" s="210"/>
      <c r="C512" s="232"/>
      <c r="D512" s="210"/>
      <c r="E512" s="210"/>
      <c r="F512" s="210"/>
      <c r="G512" s="210"/>
      <c r="H512" s="210"/>
      <c r="I512" s="232"/>
      <c r="J512" s="210"/>
      <c r="K512" s="232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</row>
    <row r="513" spans="1:26" ht="15.75" customHeight="1" x14ac:dyDescent="0.2">
      <c r="A513" s="210"/>
      <c r="B513" s="210"/>
      <c r="C513" s="232"/>
      <c r="D513" s="210"/>
      <c r="E513" s="210"/>
      <c r="F513" s="210"/>
      <c r="G513" s="210"/>
      <c r="H513" s="210"/>
      <c r="I513" s="232"/>
      <c r="J513" s="210"/>
      <c r="K513" s="232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</row>
    <row r="514" spans="1:26" ht="15.75" customHeight="1" x14ac:dyDescent="0.2">
      <c r="A514" s="210"/>
      <c r="B514" s="210"/>
      <c r="C514" s="232"/>
      <c r="D514" s="210"/>
      <c r="E514" s="210"/>
      <c r="F514" s="210"/>
      <c r="G514" s="210"/>
      <c r="H514" s="210"/>
      <c r="I514" s="232"/>
      <c r="J514" s="210"/>
      <c r="K514" s="232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</row>
    <row r="515" spans="1:26" ht="15.75" customHeight="1" x14ac:dyDescent="0.2">
      <c r="A515" s="210"/>
      <c r="B515" s="210"/>
      <c r="C515" s="232"/>
      <c r="D515" s="210"/>
      <c r="E515" s="210"/>
      <c r="F515" s="210"/>
      <c r="G515" s="210"/>
      <c r="H515" s="210"/>
      <c r="I515" s="232"/>
      <c r="J515" s="210"/>
      <c r="K515" s="232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</row>
    <row r="516" spans="1:26" ht="15.75" customHeight="1" x14ac:dyDescent="0.2">
      <c r="A516" s="210"/>
      <c r="B516" s="210"/>
      <c r="C516" s="232"/>
      <c r="D516" s="210"/>
      <c r="E516" s="210"/>
      <c r="F516" s="210"/>
      <c r="G516" s="210"/>
      <c r="H516" s="210"/>
      <c r="I516" s="232"/>
      <c r="J516" s="210"/>
      <c r="K516" s="232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</row>
    <row r="517" spans="1:26" ht="15.75" customHeight="1" x14ac:dyDescent="0.2">
      <c r="A517" s="210"/>
      <c r="B517" s="210"/>
      <c r="C517" s="232"/>
      <c r="D517" s="210"/>
      <c r="E517" s="210"/>
      <c r="F517" s="210"/>
      <c r="G517" s="210"/>
      <c r="H517" s="210"/>
      <c r="I517" s="232"/>
      <c r="J517" s="210"/>
      <c r="K517" s="232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</row>
    <row r="518" spans="1:26" ht="15.75" customHeight="1" x14ac:dyDescent="0.2">
      <c r="A518" s="210"/>
      <c r="B518" s="210"/>
      <c r="C518" s="232"/>
      <c r="D518" s="210"/>
      <c r="E518" s="210"/>
      <c r="F518" s="210"/>
      <c r="G518" s="210"/>
      <c r="H518" s="210"/>
      <c r="I518" s="232"/>
      <c r="J518" s="210"/>
      <c r="K518" s="232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</row>
    <row r="519" spans="1:26" ht="15.75" customHeight="1" x14ac:dyDescent="0.2">
      <c r="A519" s="210"/>
      <c r="B519" s="210"/>
      <c r="C519" s="232"/>
      <c r="D519" s="210"/>
      <c r="E519" s="210"/>
      <c r="F519" s="210"/>
      <c r="G519" s="210"/>
      <c r="H519" s="210"/>
      <c r="I519" s="232"/>
      <c r="J519" s="210"/>
      <c r="K519" s="232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</row>
    <row r="520" spans="1:26" ht="15.75" customHeight="1" x14ac:dyDescent="0.2">
      <c r="A520" s="210"/>
      <c r="B520" s="210"/>
      <c r="C520" s="232"/>
      <c r="D520" s="210"/>
      <c r="E520" s="210"/>
      <c r="F520" s="210"/>
      <c r="G520" s="210"/>
      <c r="H520" s="210"/>
      <c r="I520" s="232"/>
      <c r="J520" s="210"/>
      <c r="K520" s="232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</row>
    <row r="521" spans="1:26" ht="15.75" customHeight="1" x14ac:dyDescent="0.2">
      <c r="A521" s="210"/>
      <c r="B521" s="210"/>
      <c r="C521" s="232"/>
      <c r="D521" s="210"/>
      <c r="E521" s="210"/>
      <c r="F521" s="210"/>
      <c r="G521" s="210"/>
      <c r="H521" s="210"/>
      <c r="I521" s="232"/>
      <c r="J521" s="210"/>
      <c r="K521" s="232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</row>
    <row r="522" spans="1:26" ht="15.75" customHeight="1" x14ac:dyDescent="0.2">
      <c r="A522" s="210"/>
      <c r="B522" s="210"/>
      <c r="C522" s="232"/>
      <c r="D522" s="210"/>
      <c r="E522" s="210"/>
      <c r="F522" s="210"/>
      <c r="G522" s="210"/>
      <c r="H522" s="210"/>
      <c r="I522" s="232"/>
      <c r="J522" s="210"/>
      <c r="K522" s="232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</row>
    <row r="523" spans="1:26" ht="15.75" customHeight="1" x14ac:dyDescent="0.2">
      <c r="A523" s="210"/>
      <c r="B523" s="210"/>
      <c r="C523" s="232"/>
      <c r="D523" s="210"/>
      <c r="E523" s="210"/>
      <c r="F523" s="210"/>
      <c r="G523" s="210"/>
      <c r="H523" s="210"/>
      <c r="I523" s="232"/>
      <c r="J523" s="210"/>
      <c r="K523" s="232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</row>
    <row r="524" spans="1:26" ht="15.75" customHeight="1" x14ac:dyDescent="0.2">
      <c r="A524" s="210"/>
      <c r="B524" s="210"/>
      <c r="C524" s="232"/>
      <c r="D524" s="210"/>
      <c r="E524" s="210"/>
      <c r="F524" s="210"/>
      <c r="G524" s="210"/>
      <c r="H524" s="210"/>
      <c r="I524" s="232"/>
      <c r="J524" s="210"/>
      <c r="K524" s="232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</row>
    <row r="525" spans="1:26" ht="15.75" customHeight="1" x14ac:dyDescent="0.2">
      <c r="A525" s="210"/>
      <c r="B525" s="210"/>
      <c r="C525" s="232"/>
      <c r="D525" s="210"/>
      <c r="E525" s="210"/>
      <c r="F525" s="210"/>
      <c r="G525" s="210"/>
      <c r="H525" s="210"/>
      <c r="I525" s="232"/>
      <c r="J525" s="210"/>
      <c r="K525" s="232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</row>
    <row r="526" spans="1:26" ht="15.75" customHeight="1" x14ac:dyDescent="0.2">
      <c r="A526" s="210"/>
      <c r="B526" s="210"/>
      <c r="C526" s="232"/>
      <c r="D526" s="210"/>
      <c r="E526" s="210"/>
      <c r="F526" s="210"/>
      <c r="G526" s="210"/>
      <c r="H526" s="210"/>
      <c r="I526" s="232"/>
      <c r="J526" s="210"/>
      <c r="K526" s="232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</row>
    <row r="527" spans="1:26" ht="15.75" customHeight="1" x14ac:dyDescent="0.2">
      <c r="A527" s="210"/>
      <c r="B527" s="210"/>
      <c r="C527" s="232"/>
      <c r="D527" s="210"/>
      <c r="E527" s="210"/>
      <c r="F527" s="210"/>
      <c r="G527" s="210"/>
      <c r="H527" s="210"/>
      <c r="I527" s="232"/>
      <c r="J527" s="210"/>
      <c r="K527" s="232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</row>
    <row r="528" spans="1:26" ht="15.75" customHeight="1" x14ac:dyDescent="0.2">
      <c r="A528" s="210"/>
      <c r="B528" s="210"/>
      <c r="C528" s="232"/>
      <c r="D528" s="210"/>
      <c r="E528" s="210"/>
      <c r="F528" s="210"/>
      <c r="G528" s="210"/>
      <c r="H528" s="210"/>
      <c r="I528" s="232"/>
      <c r="J528" s="210"/>
      <c r="K528" s="232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</row>
    <row r="529" spans="1:26" ht="15.75" customHeight="1" x14ac:dyDescent="0.2">
      <c r="A529" s="210"/>
      <c r="B529" s="210"/>
      <c r="C529" s="232"/>
      <c r="D529" s="210"/>
      <c r="E529" s="210"/>
      <c r="F529" s="210"/>
      <c r="G529" s="210"/>
      <c r="H529" s="210"/>
      <c r="I529" s="232"/>
      <c r="J529" s="210"/>
      <c r="K529" s="232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</row>
    <row r="530" spans="1:26" ht="15.75" customHeight="1" x14ac:dyDescent="0.2">
      <c r="A530" s="210"/>
      <c r="B530" s="210"/>
      <c r="C530" s="232"/>
      <c r="D530" s="210"/>
      <c r="E530" s="210"/>
      <c r="F530" s="210"/>
      <c r="G530" s="210"/>
      <c r="H530" s="210"/>
      <c r="I530" s="232"/>
      <c r="J530" s="210"/>
      <c r="K530" s="232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</row>
    <row r="531" spans="1:26" ht="15.75" customHeight="1" x14ac:dyDescent="0.2">
      <c r="A531" s="210"/>
      <c r="B531" s="210"/>
      <c r="C531" s="232"/>
      <c r="D531" s="210"/>
      <c r="E531" s="210"/>
      <c r="F531" s="210"/>
      <c r="G531" s="210"/>
      <c r="H531" s="210"/>
      <c r="I531" s="232"/>
      <c r="J531" s="210"/>
      <c r="K531" s="232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</row>
    <row r="532" spans="1:26" ht="15.75" customHeight="1" x14ac:dyDescent="0.2">
      <c r="A532" s="210"/>
      <c r="B532" s="210"/>
      <c r="C532" s="232"/>
      <c r="D532" s="210"/>
      <c r="E532" s="210"/>
      <c r="F532" s="210"/>
      <c r="G532" s="210"/>
      <c r="H532" s="210"/>
      <c r="I532" s="232"/>
      <c r="J532" s="210"/>
      <c r="K532" s="232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</row>
    <row r="533" spans="1:26" ht="15.75" customHeight="1" x14ac:dyDescent="0.2">
      <c r="A533" s="210"/>
      <c r="B533" s="210"/>
      <c r="C533" s="232"/>
      <c r="D533" s="210"/>
      <c r="E533" s="210"/>
      <c r="F533" s="210"/>
      <c r="G533" s="210"/>
      <c r="H533" s="210"/>
      <c r="I533" s="232"/>
      <c r="J533" s="210"/>
      <c r="K533" s="232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</row>
    <row r="534" spans="1:26" ht="15.75" customHeight="1" x14ac:dyDescent="0.2">
      <c r="A534" s="210"/>
      <c r="B534" s="210"/>
      <c r="C534" s="232"/>
      <c r="D534" s="210"/>
      <c r="E534" s="210"/>
      <c r="F534" s="210"/>
      <c r="G534" s="210"/>
      <c r="H534" s="210"/>
      <c r="I534" s="232"/>
      <c r="J534" s="210"/>
      <c r="K534" s="232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</row>
    <row r="535" spans="1:26" ht="15.75" customHeight="1" x14ac:dyDescent="0.2">
      <c r="A535" s="210"/>
      <c r="B535" s="210"/>
      <c r="C535" s="232"/>
      <c r="D535" s="210"/>
      <c r="E535" s="210"/>
      <c r="F535" s="210"/>
      <c r="G535" s="210"/>
      <c r="H535" s="210"/>
      <c r="I535" s="232"/>
      <c r="J535" s="210"/>
      <c r="K535" s="232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</row>
    <row r="536" spans="1:26" ht="15.75" customHeight="1" x14ac:dyDescent="0.2">
      <c r="A536" s="210"/>
      <c r="B536" s="210"/>
      <c r="C536" s="232"/>
      <c r="D536" s="210"/>
      <c r="E536" s="210"/>
      <c r="F536" s="210"/>
      <c r="G536" s="210"/>
      <c r="H536" s="210"/>
      <c r="I536" s="232"/>
      <c r="J536" s="210"/>
      <c r="K536" s="232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</row>
    <row r="537" spans="1:26" ht="15.75" customHeight="1" x14ac:dyDescent="0.2">
      <c r="A537" s="210"/>
      <c r="B537" s="210"/>
      <c r="C537" s="232"/>
      <c r="D537" s="210"/>
      <c r="E537" s="210"/>
      <c r="F537" s="210"/>
      <c r="G537" s="210"/>
      <c r="H537" s="210"/>
      <c r="I537" s="232"/>
      <c r="J537" s="210"/>
      <c r="K537" s="232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</row>
    <row r="538" spans="1:26" ht="15.75" customHeight="1" x14ac:dyDescent="0.2">
      <c r="A538" s="210"/>
      <c r="B538" s="210"/>
      <c r="C538" s="232"/>
      <c r="D538" s="210"/>
      <c r="E538" s="210"/>
      <c r="F538" s="210"/>
      <c r="G538" s="210"/>
      <c r="H538" s="210"/>
      <c r="I538" s="232"/>
      <c r="J538" s="210"/>
      <c r="K538" s="232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</row>
    <row r="539" spans="1:26" ht="15.75" customHeight="1" x14ac:dyDescent="0.2">
      <c r="A539" s="210"/>
      <c r="B539" s="210"/>
      <c r="C539" s="232"/>
      <c r="D539" s="210"/>
      <c r="E539" s="210"/>
      <c r="F539" s="210"/>
      <c r="G539" s="210"/>
      <c r="H539" s="210"/>
      <c r="I539" s="232"/>
      <c r="J539" s="210"/>
      <c r="K539" s="232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</row>
    <row r="540" spans="1:26" ht="15.75" customHeight="1" x14ac:dyDescent="0.2">
      <c r="A540" s="210"/>
      <c r="B540" s="210"/>
      <c r="C540" s="232"/>
      <c r="D540" s="210"/>
      <c r="E540" s="210"/>
      <c r="F540" s="210"/>
      <c r="G540" s="210"/>
      <c r="H540" s="210"/>
      <c r="I540" s="232"/>
      <c r="J540" s="210"/>
      <c r="K540" s="232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</row>
    <row r="541" spans="1:26" ht="15.75" customHeight="1" x14ac:dyDescent="0.2">
      <c r="A541" s="210"/>
      <c r="B541" s="210"/>
      <c r="C541" s="232"/>
      <c r="D541" s="210"/>
      <c r="E541" s="210"/>
      <c r="F541" s="210"/>
      <c r="G541" s="210"/>
      <c r="H541" s="210"/>
      <c r="I541" s="232"/>
      <c r="J541" s="210"/>
      <c r="K541" s="232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</row>
    <row r="542" spans="1:26" ht="15.75" customHeight="1" x14ac:dyDescent="0.2">
      <c r="A542" s="210"/>
      <c r="B542" s="210"/>
      <c r="C542" s="232"/>
      <c r="D542" s="210"/>
      <c r="E542" s="210"/>
      <c r="F542" s="210"/>
      <c r="G542" s="210"/>
      <c r="H542" s="210"/>
      <c r="I542" s="232"/>
      <c r="J542" s="210"/>
      <c r="K542" s="232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</row>
    <row r="543" spans="1:26" ht="15.75" customHeight="1" x14ac:dyDescent="0.2">
      <c r="A543" s="210"/>
      <c r="B543" s="210"/>
      <c r="C543" s="232"/>
      <c r="D543" s="210"/>
      <c r="E543" s="210"/>
      <c r="F543" s="210"/>
      <c r="G543" s="210"/>
      <c r="H543" s="210"/>
      <c r="I543" s="232"/>
      <c r="J543" s="210"/>
      <c r="K543" s="232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</row>
    <row r="544" spans="1:26" ht="15.75" customHeight="1" x14ac:dyDescent="0.2">
      <c r="A544" s="210"/>
      <c r="B544" s="210"/>
      <c r="C544" s="232"/>
      <c r="D544" s="210"/>
      <c r="E544" s="210"/>
      <c r="F544" s="210"/>
      <c r="G544" s="210"/>
      <c r="H544" s="210"/>
      <c r="I544" s="232"/>
      <c r="J544" s="210"/>
      <c r="K544" s="232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</row>
    <row r="545" spans="1:26" ht="15.75" customHeight="1" x14ac:dyDescent="0.2">
      <c r="A545" s="210"/>
      <c r="B545" s="210"/>
      <c r="C545" s="232"/>
      <c r="D545" s="210"/>
      <c r="E545" s="210"/>
      <c r="F545" s="210"/>
      <c r="G545" s="210"/>
      <c r="H545" s="210"/>
      <c r="I545" s="232"/>
      <c r="J545" s="210"/>
      <c r="K545" s="232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</row>
    <row r="546" spans="1:26" ht="15.75" customHeight="1" x14ac:dyDescent="0.2">
      <c r="A546" s="210"/>
      <c r="B546" s="210"/>
      <c r="C546" s="232"/>
      <c r="D546" s="210"/>
      <c r="E546" s="210"/>
      <c r="F546" s="210"/>
      <c r="G546" s="210"/>
      <c r="H546" s="210"/>
      <c r="I546" s="232"/>
      <c r="J546" s="210"/>
      <c r="K546" s="232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</row>
    <row r="547" spans="1:26" ht="15.75" customHeight="1" x14ac:dyDescent="0.2">
      <c r="A547" s="210"/>
      <c r="B547" s="210"/>
      <c r="C547" s="232"/>
      <c r="D547" s="210"/>
      <c r="E547" s="210"/>
      <c r="F547" s="210"/>
      <c r="G547" s="210"/>
      <c r="H547" s="210"/>
      <c r="I547" s="232"/>
      <c r="J547" s="210"/>
      <c r="K547" s="232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</row>
    <row r="548" spans="1:26" ht="15.75" customHeight="1" x14ac:dyDescent="0.2">
      <c r="A548" s="210"/>
      <c r="B548" s="210"/>
      <c r="C548" s="232"/>
      <c r="D548" s="210"/>
      <c r="E548" s="210"/>
      <c r="F548" s="210"/>
      <c r="G548" s="210"/>
      <c r="H548" s="210"/>
      <c r="I548" s="232"/>
      <c r="J548" s="210"/>
      <c r="K548" s="232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</row>
    <row r="549" spans="1:26" ht="15.75" customHeight="1" x14ac:dyDescent="0.2">
      <c r="A549" s="210"/>
      <c r="B549" s="210"/>
      <c r="C549" s="232"/>
      <c r="D549" s="210"/>
      <c r="E549" s="210"/>
      <c r="F549" s="210"/>
      <c r="G549" s="210"/>
      <c r="H549" s="210"/>
      <c r="I549" s="232"/>
      <c r="J549" s="210"/>
      <c r="K549" s="232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</row>
    <row r="550" spans="1:26" ht="15.75" customHeight="1" x14ac:dyDescent="0.2">
      <c r="A550" s="210"/>
      <c r="B550" s="210"/>
      <c r="C550" s="232"/>
      <c r="D550" s="210"/>
      <c r="E550" s="210"/>
      <c r="F550" s="210"/>
      <c r="G550" s="210"/>
      <c r="H550" s="210"/>
      <c r="I550" s="232"/>
      <c r="J550" s="210"/>
      <c r="K550" s="232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</row>
    <row r="551" spans="1:26" ht="15.75" customHeight="1" x14ac:dyDescent="0.2">
      <c r="A551" s="210"/>
      <c r="B551" s="210"/>
      <c r="C551" s="232"/>
      <c r="D551" s="210"/>
      <c r="E551" s="210"/>
      <c r="F551" s="210"/>
      <c r="G551" s="210"/>
      <c r="H551" s="210"/>
      <c r="I551" s="232"/>
      <c r="J551" s="210"/>
      <c r="K551" s="232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</row>
    <row r="552" spans="1:26" ht="15.75" customHeight="1" x14ac:dyDescent="0.2">
      <c r="A552" s="210"/>
      <c r="B552" s="210"/>
      <c r="C552" s="232"/>
      <c r="D552" s="210"/>
      <c r="E552" s="210"/>
      <c r="F552" s="210"/>
      <c r="G552" s="210"/>
      <c r="H552" s="210"/>
      <c r="I552" s="232"/>
      <c r="J552" s="210"/>
      <c r="K552" s="232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</row>
    <row r="553" spans="1:26" ht="15.75" customHeight="1" x14ac:dyDescent="0.2">
      <c r="A553" s="210"/>
      <c r="B553" s="210"/>
      <c r="C553" s="232"/>
      <c r="D553" s="210"/>
      <c r="E553" s="210"/>
      <c r="F553" s="210"/>
      <c r="G553" s="210"/>
      <c r="H553" s="210"/>
      <c r="I553" s="232"/>
      <c r="J553" s="210"/>
      <c r="K553" s="232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</row>
    <row r="554" spans="1:26" ht="15.75" customHeight="1" x14ac:dyDescent="0.2">
      <c r="A554" s="210"/>
      <c r="B554" s="210"/>
      <c r="C554" s="232"/>
      <c r="D554" s="210"/>
      <c r="E554" s="210"/>
      <c r="F554" s="210"/>
      <c r="G554" s="210"/>
      <c r="H554" s="210"/>
      <c r="I554" s="232"/>
      <c r="J554" s="210"/>
      <c r="K554" s="232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</row>
    <row r="555" spans="1:26" ht="15.75" customHeight="1" x14ac:dyDescent="0.2">
      <c r="A555" s="210"/>
      <c r="B555" s="210"/>
      <c r="C555" s="232"/>
      <c r="D555" s="210"/>
      <c r="E555" s="210"/>
      <c r="F555" s="210"/>
      <c r="G555" s="210"/>
      <c r="H555" s="210"/>
      <c r="I555" s="232"/>
      <c r="J555" s="210"/>
      <c r="K555" s="232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</row>
    <row r="556" spans="1:26" ht="15.75" customHeight="1" x14ac:dyDescent="0.2">
      <c r="A556" s="210"/>
      <c r="B556" s="210"/>
      <c r="C556" s="232"/>
      <c r="D556" s="210"/>
      <c r="E556" s="210"/>
      <c r="F556" s="210"/>
      <c r="G556" s="210"/>
      <c r="H556" s="210"/>
      <c r="I556" s="232"/>
      <c r="J556" s="210"/>
      <c r="K556" s="232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</row>
    <row r="557" spans="1:26" ht="15.75" customHeight="1" x14ac:dyDescent="0.2">
      <c r="A557" s="210"/>
      <c r="B557" s="210"/>
      <c r="C557" s="232"/>
      <c r="D557" s="210"/>
      <c r="E557" s="210"/>
      <c r="F557" s="210"/>
      <c r="G557" s="210"/>
      <c r="H557" s="210"/>
      <c r="I557" s="232"/>
      <c r="J557" s="210"/>
      <c r="K557" s="232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</row>
    <row r="558" spans="1:26" ht="15.75" customHeight="1" x14ac:dyDescent="0.2">
      <c r="A558" s="210"/>
      <c r="B558" s="210"/>
      <c r="C558" s="232"/>
      <c r="D558" s="210"/>
      <c r="E558" s="210"/>
      <c r="F558" s="210"/>
      <c r="G558" s="210"/>
      <c r="H558" s="210"/>
      <c r="I558" s="232"/>
      <c r="J558" s="210"/>
      <c r="K558" s="232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</row>
    <row r="559" spans="1:26" ht="15.75" customHeight="1" x14ac:dyDescent="0.2">
      <c r="A559" s="210"/>
      <c r="B559" s="210"/>
      <c r="C559" s="232"/>
      <c r="D559" s="210"/>
      <c r="E559" s="210"/>
      <c r="F559" s="210"/>
      <c r="G559" s="210"/>
      <c r="H559" s="210"/>
      <c r="I559" s="232"/>
      <c r="J559" s="210"/>
      <c r="K559" s="232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</row>
    <row r="560" spans="1:26" ht="15.75" customHeight="1" x14ac:dyDescent="0.2">
      <c r="A560" s="210"/>
      <c r="B560" s="210"/>
      <c r="C560" s="232"/>
      <c r="D560" s="210"/>
      <c r="E560" s="210"/>
      <c r="F560" s="210"/>
      <c r="G560" s="210"/>
      <c r="H560" s="210"/>
      <c r="I560" s="232"/>
      <c r="J560" s="210"/>
      <c r="K560" s="232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</row>
    <row r="561" spans="1:26" ht="15.75" customHeight="1" x14ac:dyDescent="0.2">
      <c r="A561" s="210"/>
      <c r="B561" s="210"/>
      <c r="C561" s="232"/>
      <c r="D561" s="210"/>
      <c r="E561" s="210"/>
      <c r="F561" s="210"/>
      <c r="G561" s="210"/>
      <c r="H561" s="210"/>
      <c r="I561" s="232"/>
      <c r="J561" s="210"/>
      <c r="K561" s="232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</row>
    <row r="562" spans="1:26" ht="15.75" customHeight="1" x14ac:dyDescent="0.2">
      <c r="A562" s="210"/>
      <c r="B562" s="210"/>
      <c r="C562" s="232"/>
      <c r="D562" s="210"/>
      <c r="E562" s="210"/>
      <c r="F562" s="210"/>
      <c r="G562" s="210"/>
      <c r="H562" s="210"/>
      <c r="I562" s="232"/>
      <c r="J562" s="210"/>
      <c r="K562" s="232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</row>
    <row r="563" spans="1:26" ht="15.75" customHeight="1" x14ac:dyDescent="0.2">
      <c r="A563" s="210"/>
      <c r="B563" s="210"/>
      <c r="C563" s="232"/>
      <c r="D563" s="210"/>
      <c r="E563" s="210"/>
      <c r="F563" s="210"/>
      <c r="G563" s="210"/>
      <c r="H563" s="210"/>
      <c r="I563" s="232"/>
      <c r="J563" s="210"/>
      <c r="K563" s="232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</row>
    <row r="564" spans="1:26" ht="15.75" customHeight="1" x14ac:dyDescent="0.2">
      <c r="A564" s="210"/>
      <c r="B564" s="210"/>
      <c r="C564" s="232"/>
      <c r="D564" s="210"/>
      <c r="E564" s="210"/>
      <c r="F564" s="210"/>
      <c r="G564" s="210"/>
      <c r="H564" s="210"/>
      <c r="I564" s="232"/>
      <c r="J564" s="210"/>
      <c r="K564" s="232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</row>
    <row r="565" spans="1:26" ht="15.75" customHeight="1" x14ac:dyDescent="0.2">
      <c r="A565" s="210"/>
      <c r="B565" s="210"/>
      <c r="C565" s="232"/>
      <c r="D565" s="210"/>
      <c r="E565" s="210"/>
      <c r="F565" s="210"/>
      <c r="G565" s="210"/>
      <c r="H565" s="210"/>
      <c r="I565" s="232"/>
      <c r="J565" s="210"/>
      <c r="K565" s="232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</row>
    <row r="566" spans="1:26" ht="15.75" customHeight="1" x14ac:dyDescent="0.2">
      <c r="A566" s="210"/>
      <c r="B566" s="210"/>
      <c r="C566" s="232"/>
      <c r="D566" s="210"/>
      <c r="E566" s="210"/>
      <c r="F566" s="210"/>
      <c r="G566" s="210"/>
      <c r="H566" s="210"/>
      <c r="I566" s="232"/>
      <c r="J566" s="210"/>
      <c r="K566" s="232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</row>
    <row r="567" spans="1:26" ht="15.75" customHeight="1" x14ac:dyDescent="0.2">
      <c r="A567" s="210"/>
      <c r="B567" s="210"/>
      <c r="C567" s="232"/>
      <c r="D567" s="210"/>
      <c r="E567" s="210"/>
      <c r="F567" s="210"/>
      <c r="G567" s="210"/>
      <c r="H567" s="210"/>
      <c r="I567" s="232"/>
      <c r="J567" s="210"/>
      <c r="K567" s="232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</row>
    <row r="568" spans="1:26" ht="15.75" customHeight="1" x14ac:dyDescent="0.2">
      <c r="A568" s="210"/>
      <c r="B568" s="210"/>
      <c r="C568" s="232"/>
      <c r="D568" s="210"/>
      <c r="E568" s="210"/>
      <c r="F568" s="210"/>
      <c r="G568" s="210"/>
      <c r="H568" s="210"/>
      <c r="I568" s="232"/>
      <c r="J568" s="210"/>
      <c r="K568" s="232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</row>
    <row r="569" spans="1:26" ht="15.75" customHeight="1" x14ac:dyDescent="0.2">
      <c r="A569" s="210"/>
      <c r="B569" s="210"/>
      <c r="C569" s="232"/>
      <c r="D569" s="210"/>
      <c r="E569" s="210"/>
      <c r="F569" s="210"/>
      <c r="G569" s="210"/>
      <c r="H569" s="210"/>
      <c r="I569" s="232"/>
      <c r="J569" s="210"/>
      <c r="K569" s="232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</row>
    <row r="570" spans="1:26" ht="15.75" customHeight="1" x14ac:dyDescent="0.2">
      <c r="A570" s="210"/>
      <c r="B570" s="210"/>
      <c r="C570" s="232"/>
      <c r="D570" s="210"/>
      <c r="E570" s="210"/>
      <c r="F570" s="210"/>
      <c r="G570" s="210"/>
      <c r="H570" s="210"/>
      <c r="I570" s="232"/>
      <c r="J570" s="210"/>
      <c r="K570" s="232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</row>
    <row r="571" spans="1:26" ht="15.75" customHeight="1" x14ac:dyDescent="0.2">
      <c r="A571" s="210"/>
      <c r="B571" s="210"/>
      <c r="C571" s="232"/>
      <c r="D571" s="210"/>
      <c r="E571" s="210"/>
      <c r="F571" s="210"/>
      <c r="G571" s="210"/>
      <c r="H571" s="210"/>
      <c r="I571" s="232"/>
      <c r="J571" s="210"/>
      <c r="K571" s="232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</row>
    <row r="572" spans="1:26" ht="15.75" customHeight="1" x14ac:dyDescent="0.2">
      <c r="A572" s="210"/>
      <c r="B572" s="210"/>
      <c r="C572" s="232"/>
      <c r="D572" s="210"/>
      <c r="E572" s="210"/>
      <c r="F572" s="210"/>
      <c r="G572" s="210"/>
      <c r="H572" s="210"/>
      <c r="I572" s="232"/>
      <c r="J572" s="210"/>
      <c r="K572" s="232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</row>
    <row r="573" spans="1:26" ht="15.75" customHeight="1" x14ac:dyDescent="0.2">
      <c r="A573" s="210"/>
      <c r="B573" s="210"/>
      <c r="C573" s="232"/>
      <c r="D573" s="210"/>
      <c r="E573" s="210"/>
      <c r="F573" s="210"/>
      <c r="G573" s="210"/>
      <c r="H573" s="210"/>
      <c r="I573" s="232"/>
      <c r="J573" s="210"/>
      <c r="K573" s="232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</row>
    <row r="574" spans="1:26" ht="15.75" customHeight="1" x14ac:dyDescent="0.2">
      <c r="A574" s="210"/>
      <c r="B574" s="210"/>
      <c r="C574" s="232"/>
      <c r="D574" s="210"/>
      <c r="E574" s="210"/>
      <c r="F574" s="210"/>
      <c r="G574" s="210"/>
      <c r="H574" s="210"/>
      <c r="I574" s="232"/>
      <c r="J574" s="210"/>
      <c r="K574" s="232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</row>
    <row r="575" spans="1:26" ht="15.75" customHeight="1" x14ac:dyDescent="0.2">
      <c r="A575" s="210"/>
      <c r="B575" s="210"/>
      <c r="C575" s="232"/>
      <c r="D575" s="210"/>
      <c r="E575" s="210"/>
      <c r="F575" s="210"/>
      <c r="G575" s="210"/>
      <c r="H575" s="210"/>
      <c r="I575" s="232"/>
      <c r="J575" s="210"/>
      <c r="K575" s="232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</row>
    <row r="576" spans="1:26" ht="15.75" customHeight="1" x14ac:dyDescent="0.2">
      <c r="A576" s="210"/>
      <c r="B576" s="210"/>
      <c r="C576" s="232"/>
      <c r="D576" s="210"/>
      <c r="E576" s="210"/>
      <c r="F576" s="210"/>
      <c r="G576" s="210"/>
      <c r="H576" s="210"/>
      <c r="I576" s="232"/>
      <c r="J576" s="210"/>
      <c r="K576" s="232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</row>
    <row r="577" spans="1:26" ht="15.75" customHeight="1" x14ac:dyDescent="0.2">
      <c r="A577" s="210"/>
      <c r="B577" s="210"/>
      <c r="C577" s="232"/>
      <c r="D577" s="210"/>
      <c r="E577" s="210"/>
      <c r="F577" s="210"/>
      <c r="G577" s="210"/>
      <c r="H577" s="210"/>
      <c r="I577" s="232"/>
      <c r="J577" s="210"/>
      <c r="K577" s="232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</row>
    <row r="578" spans="1:26" ht="15.75" customHeight="1" x14ac:dyDescent="0.2">
      <c r="A578" s="210"/>
      <c r="B578" s="210"/>
      <c r="C578" s="232"/>
      <c r="D578" s="210"/>
      <c r="E578" s="210"/>
      <c r="F578" s="210"/>
      <c r="G578" s="210"/>
      <c r="H578" s="210"/>
      <c r="I578" s="232"/>
      <c r="J578" s="210"/>
      <c r="K578" s="232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</row>
    <row r="579" spans="1:26" ht="15.75" customHeight="1" x14ac:dyDescent="0.2">
      <c r="A579" s="210"/>
      <c r="B579" s="210"/>
      <c r="C579" s="232"/>
      <c r="D579" s="210"/>
      <c r="E579" s="210"/>
      <c r="F579" s="210"/>
      <c r="G579" s="210"/>
      <c r="H579" s="210"/>
      <c r="I579" s="232"/>
      <c r="J579" s="210"/>
      <c r="K579" s="232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</row>
    <row r="580" spans="1:26" ht="15.75" customHeight="1" x14ac:dyDescent="0.2">
      <c r="A580" s="210"/>
      <c r="B580" s="210"/>
      <c r="C580" s="232"/>
      <c r="D580" s="210"/>
      <c r="E580" s="210"/>
      <c r="F580" s="210"/>
      <c r="G580" s="210"/>
      <c r="H580" s="210"/>
      <c r="I580" s="232"/>
      <c r="J580" s="210"/>
      <c r="K580" s="232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</row>
    <row r="581" spans="1:26" ht="15.75" customHeight="1" x14ac:dyDescent="0.2">
      <c r="A581" s="210"/>
      <c r="B581" s="210"/>
      <c r="C581" s="232"/>
      <c r="D581" s="210"/>
      <c r="E581" s="210"/>
      <c r="F581" s="210"/>
      <c r="G581" s="210"/>
      <c r="H581" s="210"/>
      <c r="I581" s="232"/>
      <c r="J581" s="210"/>
      <c r="K581" s="232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</row>
    <row r="582" spans="1:26" ht="15.75" customHeight="1" x14ac:dyDescent="0.2">
      <c r="A582" s="210"/>
      <c r="B582" s="210"/>
      <c r="C582" s="232"/>
      <c r="D582" s="210"/>
      <c r="E582" s="210"/>
      <c r="F582" s="210"/>
      <c r="G582" s="210"/>
      <c r="H582" s="210"/>
      <c r="I582" s="232"/>
      <c r="J582" s="210"/>
      <c r="K582" s="232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</row>
    <row r="583" spans="1:26" ht="15.75" customHeight="1" x14ac:dyDescent="0.2">
      <c r="A583" s="210"/>
      <c r="B583" s="210"/>
      <c r="C583" s="232"/>
      <c r="D583" s="210"/>
      <c r="E583" s="210"/>
      <c r="F583" s="210"/>
      <c r="G583" s="210"/>
      <c r="H583" s="210"/>
      <c r="I583" s="232"/>
      <c r="J583" s="210"/>
      <c r="K583" s="232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</row>
    <row r="584" spans="1:26" ht="15.75" customHeight="1" x14ac:dyDescent="0.2">
      <c r="A584" s="210"/>
      <c r="B584" s="210"/>
      <c r="C584" s="232"/>
      <c r="D584" s="210"/>
      <c r="E584" s="210"/>
      <c r="F584" s="210"/>
      <c r="G584" s="210"/>
      <c r="H584" s="210"/>
      <c r="I584" s="232"/>
      <c r="J584" s="210"/>
      <c r="K584" s="232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</row>
    <row r="585" spans="1:26" ht="15.75" customHeight="1" x14ac:dyDescent="0.2">
      <c r="A585" s="210"/>
      <c r="B585" s="210"/>
      <c r="C585" s="232"/>
      <c r="D585" s="210"/>
      <c r="E585" s="210"/>
      <c r="F585" s="210"/>
      <c r="G585" s="210"/>
      <c r="H585" s="210"/>
      <c r="I585" s="232"/>
      <c r="J585" s="210"/>
      <c r="K585" s="232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</row>
    <row r="586" spans="1:26" ht="15.75" customHeight="1" x14ac:dyDescent="0.2">
      <c r="A586" s="210"/>
      <c r="B586" s="210"/>
      <c r="C586" s="232"/>
      <c r="D586" s="210"/>
      <c r="E586" s="210"/>
      <c r="F586" s="210"/>
      <c r="G586" s="210"/>
      <c r="H586" s="210"/>
      <c r="I586" s="232"/>
      <c r="J586" s="210"/>
      <c r="K586" s="232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</row>
    <row r="587" spans="1:26" ht="15.75" customHeight="1" x14ac:dyDescent="0.2">
      <c r="A587" s="210"/>
      <c r="B587" s="210"/>
      <c r="C587" s="232"/>
      <c r="D587" s="210"/>
      <c r="E587" s="210"/>
      <c r="F587" s="210"/>
      <c r="G587" s="210"/>
      <c r="H587" s="210"/>
      <c r="I587" s="232"/>
      <c r="J587" s="210"/>
      <c r="K587" s="232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</row>
    <row r="588" spans="1:26" ht="15.75" customHeight="1" x14ac:dyDescent="0.2">
      <c r="A588" s="210"/>
      <c r="B588" s="210"/>
      <c r="C588" s="232"/>
      <c r="D588" s="210"/>
      <c r="E588" s="210"/>
      <c r="F588" s="210"/>
      <c r="G588" s="210"/>
      <c r="H588" s="210"/>
      <c r="I588" s="232"/>
      <c r="J588" s="210"/>
      <c r="K588" s="232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</row>
    <row r="589" spans="1:26" ht="15.75" customHeight="1" x14ac:dyDescent="0.2">
      <c r="A589" s="210"/>
      <c r="B589" s="210"/>
      <c r="C589" s="232"/>
      <c r="D589" s="210"/>
      <c r="E589" s="210"/>
      <c r="F589" s="210"/>
      <c r="G589" s="210"/>
      <c r="H589" s="210"/>
      <c r="I589" s="232"/>
      <c r="J589" s="210"/>
      <c r="K589" s="232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</row>
    <row r="590" spans="1:26" ht="15.75" customHeight="1" x14ac:dyDescent="0.2">
      <c r="A590" s="210"/>
      <c r="B590" s="210"/>
      <c r="C590" s="232"/>
      <c r="D590" s="210"/>
      <c r="E590" s="210"/>
      <c r="F590" s="210"/>
      <c r="G590" s="210"/>
      <c r="H590" s="210"/>
      <c r="I590" s="232"/>
      <c r="J590" s="210"/>
      <c r="K590" s="232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</row>
    <row r="591" spans="1:26" ht="15.75" customHeight="1" x14ac:dyDescent="0.2">
      <c r="A591" s="210"/>
      <c r="B591" s="210"/>
      <c r="C591" s="232"/>
      <c r="D591" s="210"/>
      <c r="E591" s="210"/>
      <c r="F591" s="210"/>
      <c r="G591" s="210"/>
      <c r="H591" s="210"/>
      <c r="I591" s="232"/>
      <c r="J591" s="210"/>
      <c r="K591" s="232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</row>
    <row r="592" spans="1:26" ht="15.75" customHeight="1" x14ac:dyDescent="0.2">
      <c r="A592" s="210"/>
      <c r="B592" s="210"/>
      <c r="C592" s="232"/>
      <c r="D592" s="210"/>
      <c r="E592" s="210"/>
      <c r="F592" s="210"/>
      <c r="G592" s="210"/>
      <c r="H592" s="210"/>
      <c r="I592" s="232"/>
      <c r="J592" s="210"/>
      <c r="K592" s="232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</row>
    <row r="593" spans="1:26" ht="15.75" customHeight="1" x14ac:dyDescent="0.2">
      <c r="A593" s="210"/>
      <c r="B593" s="210"/>
      <c r="C593" s="232"/>
      <c r="D593" s="210"/>
      <c r="E593" s="210"/>
      <c r="F593" s="210"/>
      <c r="G593" s="210"/>
      <c r="H593" s="210"/>
      <c r="I593" s="232"/>
      <c r="J593" s="210"/>
      <c r="K593" s="232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</row>
    <row r="594" spans="1:26" ht="15.75" customHeight="1" x14ac:dyDescent="0.2">
      <c r="A594" s="210"/>
      <c r="B594" s="210"/>
      <c r="C594" s="232"/>
      <c r="D594" s="210"/>
      <c r="E594" s="210"/>
      <c r="F594" s="210"/>
      <c r="G594" s="210"/>
      <c r="H594" s="210"/>
      <c r="I594" s="232"/>
      <c r="J594" s="210"/>
      <c r="K594" s="232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</row>
    <row r="595" spans="1:26" ht="15.75" customHeight="1" x14ac:dyDescent="0.2">
      <c r="A595" s="210"/>
      <c r="B595" s="210"/>
      <c r="C595" s="232"/>
      <c r="D595" s="210"/>
      <c r="E595" s="210"/>
      <c r="F595" s="210"/>
      <c r="G595" s="210"/>
      <c r="H595" s="210"/>
      <c r="I595" s="232"/>
      <c r="J595" s="210"/>
      <c r="K595" s="232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</row>
    <row r="596" spans="1:26" ht="15.75" customHeight="1" x14ac:dyDescent="0.2">
      <c r="A596" s="210"/>
      <c r="B596" s="210"/>
      <c r="C596" s="232"/>
      <c r="D596" s="210"/>
      <c r="E596" s="210"/>
      <c r="F596" s="210"/>
      <c r="G596" s="210"/>
      <c r="H596" s="210"/>
      <c r="I596" s="232"/>
      <c r="J596" s="210"/>
      <c r="K596" s="232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</row>
    <row r="597" spans="1:26" ht="15.75" customHeight="1" x14ac:dyDescent="0.2">
      <c r="A597" s="210"/>
      <c r="B597" s="210"/>
      <c r="C597" s="232"/>
      <c r="D597" s="210"/>
      <c r="E597" s="210"/>
      <c r="F597" s="210"/>
      <c r="G597" s="210"/>
      <c r="H597" s="210"/>
      <c r="I597" s="232"/>
      <c r="J597" s="210"/>
      <c r="K597" s="232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</row>
    <row r="598" spans="1:26" ht="15.75" customHeight="1" x14ac:dyDescent="0.2">
      <c r="A598" s="210"/>
      <c r="B598" s="210"/>
      <c r="C598" s="232"/>
      <c r="D598" s="210"/>
      <c r="E598" s="210"/>
      <c r="F598" s="210"/>
      <c r="G598" s="210"/>
      <c r="H598" s="210"/>
      <c r="I598" s="232"/>
      <c r="J598" s="210"/>
      <c r="K598" s="232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</row>
    <row r="599" spans="1:26" ht="15.75" customHeight="1" x14ac:dyDescent="0.2">
      <c r="A599" s="210"/>
      <c r="B599" s="210"/>
      <c r="C599" s="232"/>
      <c r="D599" s="210"/>
      <c r="E599" s="210"/>
      <c r="F599" s="210"/>
      <c r="G599" s="210"/>
      <c r="H599" s="210"/>
      <c r="I599" s="232"/>
      <c r="J599" s="210"/>
      <c r="K599" s="232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</row>
    <row r="600" spans="1:26" ht="15.75" customHeight="1" x14ac:dyDescent="0.2">
      <c r="A600" s="210"/>
      <c r="B600" s="210"/>
      <c r="C600" s="232"/>
      <c r="D600" s="210"/>
      <c r="E600" s="210"/>
      <c r="F600" s="210"/>
      <c r="G600" s="210"/>
      <c r="H600" s="210"/>
      <c r="I600" s="232"/>
      <c r="J600" s="210"/>
      <c r="K600" s="232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</row>
    <row r="601" spans="1:26" ht="15.75" customHeight="1" x14ac:dyDescent="0.2">
      <c r="A601" s="210"/>
      <c r="B601" s="210"/>
      <c r="C601" s="232"/>
      <c r="D601" s="210"/>
      <c r="E601" s="210"/>
      <c r="F601" s="210"/>
      <c r="G601" s="210"/>
      <c r="H601" s="210"/>
      <c r="I601" s="232"/>
      <c r="J601" s="210"/>
      <c r="K601" s="232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</row>
    <row r="602" spans="1:26" ht="15.75" customHeight="1" x14ac:dyDescent="0.2">
      <c r="A602" s="210"/>
      <c r="B602" s="210"/>
      <c r="C602" s="232"/>
      <c r="D602" s="210"/>
      <c r="E602" s="210"/>
      <c r="F602" s="210"/>
      <c r="G602" s="210"/>
      <c r="H602" s="210"/>
      <c r="I602" s="232"/>
      <c r="J602" s="210"/>
      <c r="K602" s="232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</row>
    <row r="603" spans="1:26" ht="15.75" customHeight="1" x14ac:dyDescent="0.2">
      <c r="A603" s="210"/>
      <c r="B603" s="210"/>
      <c r="C603" s="232"/>
      <c r="D603" s="210"/>
      <c r="E603" s="210"/>
      <c r="F603" s="210"/>
      <c r="G603" s="210"/>
      <c r="H603" s="210"/>
      <c r="I603" s="232"/>
      <c r="J603" s="210"/>
      <c r="K603" s="232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</row>
    <row r="604" spans="1:26" ht="15.75" customHeight="1" x14ac:dyDescent="0.2">
      <c r="A604" s="210"/>
      <c r="B604" s="210"/>
      <c r="C604" s="232"/>
      <c r="D604" s="210"/>
      <c r="E604" s="210"/>
      <c r="F604" s="210"/>
      <c r="G604" s="210"/>
      <c r="H604" s="210"/>
      <c r="I604" s="232"/>
      <c r="J604" s="210"/>
      <c r="K604" s="232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</row>
    <row r="605" spans="1:26" ht="15.75" customHeight="1" x14ac:dyDescent="0.2">
      <c r="A605" s="210"/>
      <c r="B605" s="210"/>
      <c r="C605" s="232"/>
      <c r="D605" s="210"/>
      <c r="E605" s="210"/>
      <c r="F605" s="210"/>
      <c r="G605" s="210"/>
      <c r="H605" s="210"/>
      <c r="I605" s="232"/>
      <c r="J605" s="210"/>
      <c r="K605" s="232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</row>
    <row r="606" spans="1:26" ht="15.75" customHeight="1" x14ac:dyDescent="0.2">
      <c r="A606" s="210"/>
      <c r="B606" s="210"/>
      <c r="C606" s="232"/>
      <c r="D606" s="210"/>
      <c r="E606" s="210"/>
      <c r="F606" s="210"/>
      <c r="G606" s="210"/>
      <c r="H606" s="210"/>
      <c r="I606" s="232"/>
      <c r="J606" s="210"/>
      <c r="K606" s="232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</row>
    <row r="607" spans="1:26" ht="15.75" customHeight="1" x14ac:dyDescent="0.2">
      <c r="A607" s="210"/>
      <c r="B607" s="210"/>
      <c r="C607" s="232"/>
      <c r="D607" s="210"/>
      <c r="E607" s="210"/>
      <c r="F607" s="210"/>
      <c r="G607" s="210"/>
      <c r="H607" s="210"/>
      <c r="I607" s="232"/>
      <c r="J607" s="210"/>
      <c r="K607" s="232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</row>
    <row r="608" spans="1:26" ht="15.75" customHeight="1" x14ac:dyDescent="0.2">
      <c r="A608" s="210"/>
      <c r="B608" s="210"/>
      <c r="C608" s="232"/>
      <c r="D608" s="210"/>
      <c r="E608" s="210"/>
      <c r="F608" s="210"/>
      <c r="G608" s="210"/>
      <c r="H608" s="210"/>
      <c r="I608" s="232"/>
      <c r="J608" s="210"/>
      <c r="K608" s="232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</row>
    <row r="609" spans="1:26" ht="15.75" customHeight="1" x14ac:dyDescent="0.2">
      <c r="A609" s="210"/>
      <c r="B609" s="210"/>
      <c r="C609" s="232"/>
      <c r="D609" s="210"/>
      <c r="E609" s="210"/>
      <c r="F609" s="210"/>
      <c r="G609" s="210"/>
      <c r="H609" s="210"/>
      <c r="I609" s="232"/>
      <c r="J609" s="210"/>
      <c r="K609" s="232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</row>
    <row r="610" spans="1:26" ht="15.75" customHeight="1" x14ac:dyDescent="0.2">
      <c r="A610" s="210"/>
      <c r="B610" s="210"/>
      <c r="C610" s="232"/>
      <c r="D610" s="210"/>
      <c r="E610" s="210"/>
      <c r="F610" s="210"/>
      <c r="G610" s="210"/>
      <c r="H610" s="210"/>
      <c r="I610" s="232"/>
      <c r="J610" s="210"/>
      <c r="K610" s="232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</row>
    <row r="611" spans="1:26" ht="15.75" customHeight="1" x14ac:dyDescent="0.2">
      <c r="A611" s="210"/>
      <c r="B611" s="210"/>
      <c r="C611" s="232"/>
      <c r="D611" s="210"/>
      <c r="E611" s="210"/>
      <c r="F611" s="210"/>
      <c r="G611" s="210"/>
      <c r="H611" s="210"/>
      <c r="I611" s="232"/>
      <c r="J611" s="210"/>
      <c r="K611" s="232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</row>
    <row r="612" spans="1:26" ht="15.75" customHeight="1" x14ac:dyDescent="0.2">
      <c r="A612" s="210"/>
      <c r="B612" s="210"/>
      <c r="C612" s="232"/>
      <c r="D612" s="210"/>
      <c r="E612" s="210"/>
      <c r="F612" s="210"/>
      <c r="G612" s="210"/>
      <c r="H612" s="210"/>
      <c r="I612" s="232"/>
      <c r="J612" s="210"/>
      <c r="K612" s="232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</row>
    <row r="613" spans="1:26" ht="15.75" customHeight="1" x14ac:dyDescent="0.2">
      <c r="A613" s="210"/>
      <c r="B613" s="210"/>
      <c r="C613" s="232"/>
      <c r="D613" s="210"/>
      <c r="E613" s="210"/>
      <c r="F613" s="210"/>
      <c r="G613" s="210"/>
      <c r="H613" s="210"/>
      <c r="I613" s="232"/>
      <c r="J613" s="210"/>
      <c r="K613" s="232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</row>
    <row r="614" spans="1:26" ht="15.75" customHeight="1" x14ac:dyDescent="0.2">
      <c r="A614" s="210"/>
      <c r="B614" s="210"/>
      <c r="C614" s="232"/>
      <c r="D614" s="210"/>
      <c r="E614" s="210"/>
      <c r="F614" s="210"/>
      <c r="G614" s="210"/>
      <c r="H614" s="210"/>
      <c r="I614" s="232"/>
      <c r="J614" s="210"/>
      <c r="K614" s="232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</row>
    <row r="615" spans="1:26" ht="15.75" customHeight="1" x14ac:dyDescent="0.2">
      <c r="A615" s="210"/>
      <c r="B615" s="210"/>
      <c r="C615" s="232"/>
      <c r="D615" s="210"/>
      <c r="E615" s="210"/>
      <c r="F615" s="210"/>
      <c r="G615" s="210"/>
      <c r="H615" s="210"/>
      <c r="I615" s="232"/>
      <c r="J615" s="210"/>
      <c r="K615" s="232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</row>
    <row r="616" spans="1:26" ht="15.75" customHeight="1" x14ac:dyDescent="0.2">
      <c r="A616" s="210"/>
      <c r="B616" s="210"/>
      <c r="C616" s="232"/>
      <c r="D616" s="210"/>
      <c r="E616" s="210"/>
      <c r="F616" s="210"/>
      <c r="G616" s="210"/>
      <c r="H616" s="210"/>
      <c r="I616" s="232"/>
      <c r="J616" s="210"/>
      <c r="K616" s="232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</row>
    <row r="617" spans="1:26" ht="15.75" customHeight="1" x14ac:dyDescent="0.2">
      <c r="A617" s="210"/>
      <c r="B617" s="210"/>
      <c r="C617" s="232"/>
      <c r="D617" s="210"/>
      <c r="E617" s="210"/>
      <c r="F617" s="210"/>
      <c r="G617" s="210"/>
      <c r="H617" s="210"/>
      <c r="I617" s="232"/>
      <c r="J617" s="210"/>
      <c r="K617" s="232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</row>
    <row r="618" spans="1:26" ht="15.75" customHeight="1" x14ac:dyDescent="0.2">
      <c r="A618" s="210"/>
      <c r="B618" s="210"/>
      <c r="C618" s="232"/>
      <c r="D618" s="210"/>
      <c r="E618" s="210"/>
      <c r="F618" s="210"/>
      <c r="G618" s="210"/>
      <c r="H618" s="210"/>
      <c r="I618" s="232"/>
      <c r="J618" s="210"/>
      <c r="K618" s="232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</row>
    <row r="619" spans="1:26" ht="15.75" customHeight="1" x14ac:dyDescent="0.2">
      <c r="A619" s="210"/>
      <c r="B619" s="210"/>
      <c r="C619" s="232"/>
      <c r="D619" s="210"/>
      <c r="E619" s="210"/>
      <c r="F619" s="210"/>
      <c r="G619" s="210"/>
      <c r="H619" s="210"/>
      <c r="I619" s="232"/>
      <c r="J619" s="210"/>
      <c r="K619" s="232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</row>
    <row r="620" spans="1:26" ht="15.75" customHeight="1" x14ac:dyDescent="0.2">
      <c r="A620" s="210"/>
      <c r="B620" s="210"/>
      <c r="C620" s="232"/>
      <c r="D620" s="210"/>
      <c r="E620" s="210"/>
      <c r="F620" s="210"/>
      <c r="G620" s="210"/>
      <c r="H620" s="210"/>
      <c r="I620" s="232"/>
      <c r="J620" s="210"/>
      <c r="K620" s="232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</row>
    <row r="621" spans="1:26" ht="15.75" customHeight="1" x14ac:dyDescent="0.2">
      <c r="A621" s="210"/>
      <c r="B621" s="210"/>
      <c r="C621" s="232"/>
      <c r="D621" s="210"/>
      <c r="E621" s="210"/>
      <c r="F621" s="210"/>
      <c r="G621" s="210"/>
      <c r="H621" s="210"/>
      <c r="I621" s="232"/>
      <c r="J621" s="210"/>
      <c r="K621" s="232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</row>
    <row r="622" spans="1:26" ht="15.75" customHeight="1" x14ac:dyDescent="0.2">
      <c r="A622" s="210"/>
      <c r="B622" s="210"/>
      <c r="C622" s="232"/>
      <c r="D622" s="210"/>
      <c r="E622" s="210"/>
      <c r="F622" s="210"/>
      <c r="G622" s="210"/>
      <c r="H622" s="210"/>
      <c r="I622" s="232"/>
      <c r="J622" s="210"/>
      <c r="K622" s="232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</row>
    <row r="623" spans="1:26" ht="15.75" customHeight="1" x14ac:dyDescent="0.2">
      <c r="A623" s="210"/>
      <c r="B623" s="210"/>
      <c r="C623" s="232"/>
      <c r="D623" s="210"/>
      <c r="E623" s="210"/>
      <c r="F623" s="210"/>
      <c r="G623" s="210"/>
      <c r="H623" s="210"/>
      <c r="I623" s="232"/>
      <c r="J623" s="210"/>
      <c r="K623" s="232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</row>
    <row r="624" spans="1:26" ht="15.75" customHeight="1" x14ac:dyDescent="0.2">
      <c r="A624" s="210"/>
      <c r="B624" s="210"/>
      <c r="C624" s="232"/>
      <c r="D624" s="210"/>
      <c r="E624" s="210"/>
      <c r="F624" s="210"/>
      <c r="G624" s="210"/>
      <c r="H624" s="210"/>
      <c r="I624" s="232"/>
      <c r="J624" s="210"/>
      <c r="K624" s="232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</row>
    <row r="625" spans="1:26" ht="15.75" customHeight="1" x14ac:dyDescent="0.2">
      <c r="A625" s="210"/>
      <c r="B625" s="210"/>
      <c r="C625" s="232"/>
      <c r="D625" s="210"/>
      <c r="E625" s="210"/>
      <c r="F625" s="210"/>
      <c r="G625" s="210"/>
      <c r="H625" s="210"/>
      <c r="I625" s="232"/>
      <c r="J625" s="210"/>
      <c r="K625" s="232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</row>
    <row r="626" spans="1:26" ht="15.75" customHeight="1" x14ac:dyDescent="0.2">
      <c r="A626" s="210"/>
      <c r="B626" s="210"/>
      <c r="C626" s="232"/>
      <c r="D626" s="210"/>
      <c r="E626" s="210"/>
      <c r="F626" s="210"/>
      <c r="G626" s="210"/>
      <c r="H626" s="210"/>
      <c r="I626" s="232"/>
      <c r="J626" s="210"/>
      <c r="K626" s="232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</row>
    <row r="627" spans="1:26" ht="15.75" customHeight="1" x14ac:dyDescent="0.2">
      <c r="A627" s="210"/>
      <c r="B627" s="210"/>
      <c r="C627" s="232"/>
      <c r="D627" s="210"/>
      <c r="E627" s="210"/>
      <c r="F627" s="210"/>
      <c r="G627" s="210"/>
      <c r="H627" s="210"/>
      <c r="I627" s="232"/>
      <c r="J627" s="210"/>
      <c r="K627" s="232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</row>
    <row r="628" spans="1:26" ht="15.75" customHeight="1" x14ac:dyDescent="0.2">
      <c r="A628" s="210"/>
      <c r="B628" s="210"/>
      <c r="C628" s="232"/>
      <c r="D628" s="210"/>
      <c r="E628" s="210"/>
      <c r="F628" s="210"/>
      <c r="G628" s="210"/>
      <c r="H628" s="210"/>
      <c r="I628" s="232"/>
      <c r="J628" s="210"/>
      <c r="K628" s="232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</row>
    <row r="629" spans="1:26" ht="15.75" customHeight="1" x14ac:dyDescent="0.2">
      <c r="A629" s="210"/>
      <c r="B629" s="210"/>
      <c r="C629" s="232"/>
      <c r="D629" s="210"/>
      <c r="E629" s="210"/>
      <c r="F629" s="210"/>
      <c r="G629" s="210"/>
      <c r="H629" s="210"/>
      <c r="I629" s="232"/>
      <c r="J629" s="210"/>
      <c r="K629" s="232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</row>
    <row r="630" spans="1:26" ht="15.75" customHeight="1" x14ac:dyDescent="0.2">
      <c r="A630" s="210"/>
      <c r="B630" s="210"/>
      <c r="C630" s="232"/>
      <c r="D630" s="210"/>
      <c r="E630" s="210"/>
      <c r="F630" s="210"/>
      <c r="G630" s="210"/>
      <c r="H630" s="210"/>
      <c r="I630" s="232"/>
      <c r="J630" s="210"/>
      <c r="K630" s="232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</row>
    <row r="631" spans="1:26" ht="15.75" customHeight="1" x14ac:dyDescent="0.2">
      <c r="A631" s="210"/>
      <c r="B631" s="210"/>
      <c r="C631" s="232"/>
      <c r="D631" s="210"/>
      <c r="E631" s="210"/>
      <c r="F631" s="210"/>
      <c r="G631" s="210"/>
      <c r="H631" s="210"/>
      <c r="I631" s="232"/>
      <c r="J631" s="210"/>
      <c r="K631" s="232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</row>
    <row r="632" spans="1:26" ht="15.75" customHeight="1" x14ac:dyDescent="0.2">
      <c r="A632" s="210"/>
      <c r="B632" s="210"/>
      <c r="C632" s="232"/>
      <c r="D632" s="210"/>
      <c r="E632" s="210"/>
      <c r="F632" s="210"/>
      <c r="G632" s="210"/>
      <c r="H632" s="210"/>
      <c r="I632" s="232"/>
      <c r="J632" s="210"/>
      <c r="K632" s="232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</row>
    <row r="633" spans="1:26" ht="15.75" customHeight="1" x14ac:dyDescent="0.2">
      <c r="A633" s="210"/>
      <c r="B633" s="210"/>
      <c r="C633" s="232"/>
      <c r="D633" s="210"/>
      <c r="E633" s="210"/>
      <c r="F633" s="210"/>
      <c r="G633" s="210"/>
      <c r="H633" s="210"/>
      <c r="I633" s="232"/>
      <c r="J633" s="210"/>
      <c r="K633" s="232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</row>
    <row r="634" spans="1:26" ht="15.75" customHeight="1" x14ac:dyDescent="0.2">
      <c r="A634" s="210"/>
      <c r="B634" s="210"/>
      <c r="C634" s="232"/>
      <c r="D634" s="210"/>
      <c r="E634" s="210"/>
      <c r="F634" s="210"/>
      <c r="G634" s="210"/>
      <c r="H634" s="210"/>
      <c r="I634" s="232"/>
      <c r="J634" s="210"/>
      <c r="K634" s="232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</row>
    <row r="635" spans="1:26" ht="15.75" customHeight="1" x14ac:dyDescent="0.2">
      <c r="A635" s="210"/>
      <c r="B635" s="210"/>
      <c r="C635" s="232"/>
      <c r="D635" s="210"/>
      <c r="E635" s="210"/>
      <c r="F635" s="210"/>
      <c r="G635" s="210"/>
      <c r="H635" s="210"/>
      <c r="I635" s="232"/>
      <c r="J635" s="210"/>
      <c r="K635" s="232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</row>
    <row r="636" spans="1:26" ht="15.75" customHeight="1" x14ac:dyDescent="0.2">
      <c r="A636" s="210"/>
      <c r="B636" s="210"/>
      <c r="C636" s="232"/>
      <c r="D636" s="210"/>
      <c r="E636" s="210"/>
      <c r="F636" s="210"/>
      <c r="G636" s="210"/>
      <c r="H636" s="210"/>
      <c r="I636" s="232"/>
      <c r="J636" s="210"/>
      <c r="K636" s="232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</row>
    <row r="637" spans="1:26" ht="15.75" customHeight="1" x14ac:dyDescent="0.2">
      <c r="A637" s="210"/>
      <c r="B637" s="210"/>
      <c r="C637" s="232"/>
      <c r="D637" s="210"/>
      <c r="E637" s="210"/>
      <c r="F637" s="210"/>
      <c r="G637" s="210"/>
      <c r="H637" s="210"/>
      <c r="I637" s="232"/>
      <c r="J637" s="210"/>
      <c r="K637" s="232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</row>
    <row r="638" spans="1:26" ht="15.75" customHeight="1" x14ac:dyDescent="0.2">
      <c r="A638" s="210"/>
      <c r="B638" s="210"/>
      <c r="C638" s="232"/>
      <c r="D638" s="210"/>
      <c r="E638" s="210"/>
      <c r="F638" s="210"/>
      <c r="G638" s="210"/>
      <c r="H638" s="210"/>
      <c r="I638" s="232"/>
      <c r="J638" s="210"/>
      <c r="K638" s="232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</row>
    <row r="639" spans="1:26" ht="15.75" customHeight="1" x14ac:dyDescent="0.2">
      <c r="A639" s="210"/>
      <c r="B639" s="210"/>
      <c r="C639" s="232"/>
      <c r="D639" s="210"/>
      <c r="E639" s="210"/>
      <c r="F639" s="210"/>
      <c r="G639" s="210"/>
      <c r="H639" s="210"/>
      <c r="I639" s="232"/>
      <c r="J639" s="210"/>
      <c r="K639" s="232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</row>
    <row r="640" spans="1:26" ht="15.75" customHeight="1" x14ac:dyDescent="0.2">
      <c r="A640" s="210"/>
      <c r="B640" s="210"/>
      <c r="C640" s="232"/>
      <c r="D640" s="210"/>
      <c r="E640" s="210"/>
      <c r="F640" s="210"/>
      <c r="G640" s="210"/>
      <c r="H640" s="210"/>
      <c r="I640" s="232"/>
      <c r="J640" s="210"/>
      <c r="K640" s="232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</row>
    <row r="641" spans="1:26" ht="15.75" customHeight="1" x14ac:dyDescent="0.2">
      <c r="A641" s="210"/>
      <c r="B641" s="210"/>
      <c r="C641" s="232"/>
      <c r="D641" s="210"/>
      <c r="E641" s="210"/>
      <c r="F641" s="210"/>
      <c r="G641" s="210"/>
      <c r="H641" s="210"/>
      <c r="I641" s="232"/>
      <c r="J641" s="210"/>
      <c r="K641" s="232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</row>
    <row r="642" spans="1:26" ht="15.75" customHeight="1" x14ac:dyDescent="0.2">
      <c r="A642" s="210"/>
      <c r="B642" s="210"/>
      <c r="C642" s="232"/>
      <c r="D642" s="210"/>
      <c r="E642" s="210"/>
      <c r="F642" s="210"/>
      <c r="G642" s="210"/>
      <c r="H642" s="210"/>
      <c r="I642" s="232"/>
      <c r="J642" s="210"/>
      <c r="K642" s="232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</row>
    <row r="643" spans="1:26" ht="15.75" customHeight="1" x14ac:dyDescent="0.2">
      <c r="A643" s="210"/>
      <c r="B643" s="210"/>
      <c r="C643" s="232"/>
      <c r="D643" s="210"/>
      <c r="E643" s="210"/>
      <c r="F643" s="210"/>
      <c r="G643" s="210"/>
      <c r="H643" s="210"/>
      <c r="I643" s="232"/>
      <c r="J643" s="210"/>
      <c r="K643" s="232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</row>
    <row r="644" spans="1:26" ht="15.75" customHeight="1" x14ac:dyDescent="0.2">
      <c r="A644" s="210"/>
      <c r="B644" s="210"/>
      <c r="C644" s="232"/>
      <c r="D644" s="210"/>
      <c r="E644" s="210"/>
      <c r="F644" s="210"/>
      <c r="G644" s="210"/>
      <c r="H644" s="210"/>
      <c r="I644" s="232"/>
      <c r="J644" s="210"/>
      <c r="K644" s="232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</row>
    <row r="645" spans="1:26" ht="15.75" customHeight="1" x14ac:dyDescent="0.2">
      <c r="A645" s="210"/>
      <c r="B645" s="210"/>
      <c r="C645" s="232"/>
      <c r="D645" s="210"/>
      <c r="E645" s="210"/>
      <c r="F645" s="210"/>
      <c r="G645" s="210"/>
      <c r="H645" s="210"/>
      <c r="I645" s="232"/>
      <c r="J645" s="210"/>
      <c r="K645" s="232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</row>
    <row r="646" spans="1:26" ht="15.75" customHeight="1" x14ac:dyDescent="0.2">
      <c r="A646" s="210"/>
      <c r="B646" s="210"/>
      <c r="C646" s="232"/>
      <c r="D646" s="210"/>
      <c r="E646" s="210"/>
      <c r="F646" s="210"/>
      <c r="G646" s="210"/>
      <c r="H646" s="210"/>
      <c r="I646" s="232"/>
      <c r="J646" s="210"/>
      <c r="K646" s="232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</row>
    <row r="647" spans="1:26" ht="15.75" customHeight="1" x14ac:dyDescent="0.2">
      <c r="A647" s="210"/>
      <c r="B647" s="210"/>
      <c r="C647" s="232"/>
      <c r="D647" s="210"/>
      <c r="E647" s="210"/>
      <c r="F647" s="210"/>
      <c r="G647" s="210"/>
      <c r="H647" s="210"/>
      <c r="I647" s="232"/>
      <c r="J647" s="210"/>
      <c r="K647" s="232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</row>
    <row r="648" spans="1:26" ht="15.75" customHeight="1" x14ac:dyDescent="0.2">
      <c r="A648" s="210"/>
      <c r="B648" s="210"/>
      <c r="C648" s="232"/>
      <c r="D648" s="210"/>
      <c r="E648" s="210"/>
      <c r="F648" s="210"/>
      <c r="G648" s="210"/>
      <c r="H648" s="210"/>
      <c r="I648" s="232"/>
      <c r="J648" s="210"/>
      <c r="K648" s="232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</row>
    <row r="649" spans="1:26" ht="15.75" customHeight="1" x14ac:dyDescent="0.2">
      <c r="A649" s="210"/>
      <c r="B649" s="210"/>
      <c r="C649" s="232"/>
      <c r="D649" s="210"/>
      <c r="E649" s="210"/>
      <c r="F649" s="210"/>
      <c r="G649" s="210"/>
      <c r="H649" s="210"/>
      <c r="I649" s="232"/>
      <c r="J649" s="210"/>
      <c r="K649" s="232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</row>
    <row r="650" spans="1:26" ht="15.75" customHeight="1" x14ac:dyDescent="0.2">
      <c r="A650" s="210"/>
      <c r="B650" s="210"/>
      <c r="C650" s="232"/>
      <c r="D650" s="210"/>
      <c r="E650" s="210"/>
      <c r="F650" s="210"/>
      <c r="G650" s="210"/>
      <c r="H650" s="210"/>
      <c r="I650" s="232"/>
      <c r="J650" s="210"/>
      <c r="K650" s="232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</row>
    <row r="651" spans="1:26" ht="15.75" customHeight="1" x14ac:dyDescent="0.2">
      <c r="A651" s="210"/>
      <c r="B651" s="210"/>
      <c r="C651" s="232"/>
      <c r="D651" s="210"/>
      <c r="E651" s="210"/>
      <c r="F651" s="210"/>
      <c r="G651" s="210"/>
      <c r="H651" s="210"/>
      <c r="I651" s="232"/>
      <c r="J651" s="210"/>
      <c r="K651" s="232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</row>
    <row r="652" spans="1:26" ht="15.75" customHeight="1" x14ac:dyDescent="0.2">
      <c r="A652" s="210"/>
      <c r="B652" s="210"/>
      <c r="C652" s="232"/>
      <c r="D652" s="210"/>
      <c r="E652" s="210"/>
      <c r="F652" s="210"/>
      <c r="G652" s="210"/>
      <c r="H652" s="210"/>
      <c r="I652" s="232"/>
      <c r="J652" s="210"/>
      <c r="K652" s="232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</row>
    <row r="653" spans="1:26" ht="15.75" customHeight="1" x14ac:dyDescent="0.2">
      <c r="A653" s="210"/>
      <c r="B653" s="210"/>
      <c r="C653" s="232"/>
      <c r="D653" s="210"/>
      <c r="E653" s="210"/>
      <c r="F653" s="210"/>
      <c r="G653" s="210"/>
      <c r="H653" s="210"/>
      <c r="I653" s="232"/>
      <c r="J653" s="210"/>
      <c r="K653" s="232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</row>
    <row r="654" spans="1:26" ht="15.75" customHeight="1" x14ac:dyDescent="0.2">
      <c r="A654" s="210"/>
      <c r="B654" s="210"/>
      <c r="C654" s="232"/>
      <c r="D654" s="210"/>
      <c r="E654" s="210"/>
      <c r="F654" s="210"/>
      <c r="G654" s="210"/>
      <c r="H654" s="210"/>
      <c r="I654" s="232"/>
      <c r="J654" s="210"/>
      <c r="K654" s="232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</row>
    <row r="655" spans="1:26" ht="15.75" customHeight="1" x14ac:dyDescent="0.2">
      <c r="A655" s="210"/>
      <c r="B655" s="210"/>
      <c r="C655" s="232"/>
      <c r="D655" s="210"/>
      <c r="E655" s="210"/>
      <c r="F655" s="210"/>
      <c r="G655" s="210"/>
      <c r="H655" s="210"/>
      <c r="I655" s="232"/>
      <c r="J655" s="210"/>
      <c r="K655" s="232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</row>
    <row r="656" spans="1:26" ht="15.75" customHeight="1" x14ac:dyDescent="0.2">
      <c r="A656" s="210"/>
      <c r="B656" s="210"/>
      <c r="C656" s="232"/>
      <c r="D656" s="210"/>
      <c r="E656" s="210"/>
      <c r="F656" s="210"/>
      <c r="G656" s="210"/>
      <c r="H656" s="210"/>
      <c r="I656" s="232"/>
      <c r="J656" s="210"/>
      <c r="K656" s="232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</row>
    <row r="657" spans="1:26" ht="15.75" customHeight="1" x14ac:dyDescent="0.2">
      <c r="A657" s="210"/>
      <c r="B657" s="210"/>
      <c r="C657" s="232"/>
      <c r="D657" s="210"/>
      <c r="E657" s="210"/>
      <c r="F657" s="210"/>
      <c r="G657" s="210"/>
      <c r="H657" s="210"/>
      <c r="I657" s="232"/>
      <c r="J657" s="210"/>
      <c r="K657" s="232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</row>
    <row r="658" spans="1:26" ht="15.75" customHeight="1" x14ac:dyDescent="0.2">
      <c r="A658" s="210"/>
      <c r="B658" s="210"/>
      <c r="C658" s="232"/>
      <c r="D658" s="210"/>
      <c r="E658" s="210"/>
      <c r="F658" s="210"/>
      <c r="G658" s="210"/>
      <c r="H658" s="210"/>
      <c r="I658" s="232"/>
      <c r="J658" s="210"/>
      <c r="K658" s="232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</row>
    <row r="659" spans="1:26" ht="15.75" customHeight="1" x14ac:dyDescent="0.2">
      <c r="A659" s="210"/>
      <c r="B659" s="210"/>
      <c r="C659" s="232"/>
      <c r="D659" s="210"/>
      <c r="E659" s="210"/>
      <c r="F659" s="210"/>
      <c r="G659" s="210"/>
      <c r="H659" s="210"/>
      <c r="I659" s="232"/>
      <c r="J659" s="210"/>
      <c r="K659" s="232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</row>
    <row r="660" spans="1:26" ht="15.75" customHeight="1" x14ac:dyDescent="0.2">
      <c r="A660" s="210"/>
      <c r="B660" s="210"/>
      <c r="C660" s="232"/>
      <c r="D660" s="210"/>
      <c r="E660" s="210"/>
      <c r="F660" s="210"/>
      <c r="G660" s="210"/>
      <c r="H660" s="210"/>
      <c r="I660" s="232"/>
      <c r="J660" s="210"/>
      <c r="K660" s="232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</row>
    <row r="661" spans="1:26" ht="15.75" customHeight="1" x14ac:dyDescent="0.2">
      <c r="A661" s="210"/>
      <c r="B661" s="210"/>
      <c r="C661" s="232"/>
      <c r="D661" s="210"/>
      <c r="E661" s="210"/>
      <c r="F661" s="210"/>
      <c r="G661" s="210"/>
      <c r="H661" s="210"/>
      <c r="I661" s="232"/>
      <c r="J661" s="210"/>
      <c r="K661" s="232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</row>
    <row r="662" spans="1:26" ht="15.75" customHeight="1" x14ac:dyDescent="0.2">
      <c r="A662" s="210"/>
      <c r="B662" s="210"/>
      <c r="C662" s="232"/>
      <c r="D662" s="210"/>
      <c r="E662" s="210"/>
      <c r="F662" s="210"/>
      <c r="G662" s="210"/>
      <c r="H662" s="210"/>
      <c r="I662" s="232"/>
      <c r="J662" s="210"/>
      <c r="K662" s="232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</row>
    <row r="663" spans="1:26" ht="15.75" customHeight="1" x14ac:dyDescent="0.2">
      <c r="A663" s="210"/>
      <c r="B663" s="210"/>
      <c r="C663" s="232"/>
      <c r="D663" s="210"/>
      <c r="E663" s="210"/>
      <c r="F663" s="210"/>
      <c r="G663" s="210"/>
      <c r="H663" s="210"/>
      <c r="I663" s="232"/>
      <c r="J663" s="210"/>
      <c r="K663" s="232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</row>
    <row r="664" spans="1:26" ht="15.75" customHeight="1" x14ac:dyDescent="0.2">
      <c r="A664" s="210"/>
      <c r="B664" s="210"/>
      <c r="C664" s="232"/>
      <c r="D664" s="210"/>
      <c r="E664" s="210"/>
      <c r="F664" s="210"/>
      <c r="G664" s="210"/>
      <c r="H664" s="210"/>
      <c r="I664" s="232"/>
      <c r="J664" s="210"/>
      <c r="K664" s="232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</row>
    <row r="665" spans="1:26" ht="15.75" customHeight="1" x14ac:dyDescent="0.2">
      <c r="A665" s="210"/>
      <c r="B665" s="210"/>
      <c r="C665" s="232"/>
      <c r="D665" s="210"/>
      <c r="E665" s="210"/>
      <c r="F665" s="210"/>
      <c r="G665" s="210"/>
      <c r="H665" s="210"/>
      <c r="I665" s="232"/>
      <c r="J665" s="210"/>
      <c r="K665" s="232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</row>
    <row r="666" spans="1:26" ht="15.75" customHeight="1" x14ac:dyDescent="0.2">
      <c r="A666" s="210"/>
      <c r="B666" s="210"/>
      <c r="C666" s="232"/>
      <c r="D666" s="210"/>
      <c r="E666" s="210"/>
      <c r="F666" s="210"/>
      <c r="G666" s="210"/>
      <c r="H666" s="210"/>
      <c r="I666" s="232"/>
      <c r="J666" s="210"/>
      <c r="K666" s="232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</row>
    <row r="667" spans="1:26" ht="15.75" customHeight="1" x14ac:dyDescent="0.2">
      <c r="A667" s="210"/>
      <c r="B667" s="210"/>
      <c r="C667" s="232"/>
      <c r="D667" s="210"/>
      <c r="E667" s="210"/>
      <c r="F667" s="210"/>
      <c r="G667" s="210"/>
      <c r="H667" s="210"/>
      <c r="I667" s="232"/>
      <c r="J667" s="210"/>
      <c r="K667" s="232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</row>
    <row r="668" spans="1:26" ht="15.75" customHeight="1" x14ac:dyDescent="0.2">
      <c r="A668" s="210"/>
      <c r="B668" s="210"/>
      <c r="C668" s="232"/>
      <c r="D668" s="210"/>
      <c r="E668" s="210"/>
      <c r="F668" s="210"/>
      <c r="G668" s="210"/>
      <c r="H668" s="210"/>
      <c r="I668" s="232"/>
      <c r="J668" s="210"/>
      <c r="K668" s="232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</row>
    <row r="669" spans="1:26" ht="15.75" customHeight="1" x14ac:dyDescent="0.2">
      <c r="A669" s="210"/>
      <c r="B669" s="210"/>
      <c r="C669" s="232"/>
      <c r="D669" s="210"/>
      <c r="E669" s="210"/>
      <c r="F669" s="210"/>
      <c r="G669" s="210"/>
      <c r="H669" s="210"/>
      <c r="I669" s="232"/>
      <c r="J669" s="210"/>
      <c r="K669" s="232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</row>
    <row r="670" spans="1:26" ht="15.75" customHeight="1" x14ac:dyDescent="0.2">
      <c r="A670" s="210"/>
      <c r="B670" s="210"/>
      <c r="C670" s="232"/>
      <c r="D670" s="210"/>
      <c r="E670" s="210"/>
      <c r="F670" s="210"/>
      <c r="G670" s="210"/>
      <c r="H670" s="210"/>
      <c r="I670" s="232"/>
      <c r="J670" s="210"/>
      <c r="K670" s="232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</row>
    <row r="671" spans="1:26" ht="15.75" customHeight="1" x14ac:dyDescent="0.2">
      <c r="A671" s="210"/>
      <c r="B671" s="210"/>
      <c r="C671" s="232"/>
      <c r="D671" s="210"/>
      <c r="E671" s="210"/>
      <c r="F671" s="210"/>
      <c r="G671" s="210"/>
      <c r="H671" s="210"/>
      <c r="I671" s="232"/>
      <c r="J671" s="210"/>
      <c r="K671" s="232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</row>
    <row r="672" spans="1:26" ht="15.75" customHeight="1" x14ac:dyDescent="0.2">
      <c r="A672" s="210"/>
      <c r="B672" s="210"/>
      <c r="C672" s="232"/>
      <c r="D672" s="210"/>
      <c r="E672" s="210"/>
      <c r="F672" s="210"/>
      <c r="G672" s="210"/>
      <c r="H672" s="210"/>
      <c r="I672" s="232"/>
      <c r="J672" s="210"/>
      <c r="K672" s="232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</row>
    <row r="673" spans="1:26" ht="15.75" customHeight="1" x14ac:dyDescent="0.2">
      <c r="A673" s="210"/>
      <c r="B673" s="210"/>
      <c r="C673" s="232"/>
      <c r="D673" s="210"/>
      <c r="E673" s="210"/>
      <c r="F673" s="210"/>
      <c r="G673" s="210"/>
      <c r="H673" s="210"/>
      <c r="I673" s="232"/>
      <c r="J673" s="210"/>
      <c r="K673" s="232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</row>
    <row r="674" spans="1:26" ht="15.75" customHeight="1" x14ac:dyDescent="0.2">
      <c r="A674" s="210"/>
      <c r="B674" s="210"/>
      <c r="C674" s="232"/>
      <c r="D674" s="210"/>
      <c r="E674" s="210"/>
      <c r="F674" s="210"/>
      <c r="G674" s="210"/>
      <c r="H674" s="210"/>
      <c r="I674" s="232"/>
      <c r="J674" s="210"/>
      <c r="K674" s="232"/>
      <c r="L674" s="210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</row>
    <row r="675" spans="1:26" ht="15.75" customHeight="1" x14ac:dyDescent="0.2">
      <c r="A675" s="210"/>
      <c r="B675" s="210"/>
      <c r="C675" s="232"/>
      <c r="D675" s="210"/>
      <c r="E675" s="210"/>
      <c r="F675" s="210"/>
      <c r="G675" s="210"/>
      <c r="H675" s="210"/>
      <c r="I675" s="232"/>
      <c r="J675" s="210"/>
      <c r="K675" s="232"/>
      <c r="L675" s="210"/>
      <c r="M675" s="210"/>
      <c r="N675" s="210"/>
      <c r="O675" s="210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</row>
    <row r="676" spans="1:26" ht="15.75" customHeight="1" x14ac:dyDescent="0.2">
      <c r="A676" s="210"/>
      <c r="B676" s="210"/>
      <c r="C676" s="232"/>
      <c r="D676" s="210"/>
      <c r="E676" s="210"/>
      <c r="F676" s="210"/>
      <c r="G676" s="210"/>
      <c r="H676" s="210"/>
      <c r="I676" s="232"/>
      <c r="J676" s="210"/>
      <c r="K676" s="232"/>
      <c r="L676" s="210"/>
      <c r="M676" s="210"/>
      <c r="N676" s="210"/>
      <c r="O676" s="210"/>
      <c r="P676" s="210"/>
      <c r="Q676" s="210"/>
      <c r="R676" s="210"/>
      <c r="S676" s="210"/>
      <c r="T676" s="210"/>
      <c r="U676" s="210"/>
      <c r="V676" s="210"/>
      <c r="W676" s="210"/>
      <c r="X676" s="210"/>
      <c r="Y676" s="210"/>
      <c r="Z676" s="210"/>
    </row>
    <row r="677" spans="1:26" ht="15.75" customHeight="1" x14ac:dyDescent="0.2">
      <c r="A677" s="210"/>
      <c r="B677" s="210"/>
      <c r="C677" s="232"/>
      <c r="D677" s="210"/>
      <c r="E677" s="210"/>
      <c r="F677" s="210"/>
      <c r="G677" s="210"/>
      <c r="H677" s="210"/>
      <c r="I677" s="232"/>
      <c r="J677" s="210"/>
      <c r="K677" s="232"/>
      <c r="L677" s="210"/>
      <c r="M677" s="210"/>
      <c r="N677" s="210"/>
      <c r="O677" s="210"/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</row>
    <row r="678" spans="1:26" ht="15.75" customHeight="1" x14ac:dyDescent="0.2">
      <c r="A678" s="210"/>
      <c r="B678" s="210"/>
      <c r="C678" s="232"/>
      <c r="D678" s="210"/>
      <c r="E678" s="210"/>
      <c r="F678" s="210"/>
      <c r="G678" s="210"/>
      <c r="H678" s="210"/>
      <c r="I678" s="232"/>
      <c r="J678" s="210"/>
      <c r="K678" s="232"/>
      <c r="L678" s="210"/>
      <c r="M678" s="210"/>
      <c r="N678" s="210"/>
      <c r="O678" s="210"/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</row>
    <row r="679" spans="1:26" ht="15.75" customHeight="1" x14ac:dyDescent="0.2">
      <c r="A679" s="210"/>
      <c r="B679" s="210"/>
      <c r="C679" s="232"/>
      <c r="D679" s="210"/>
      <c r="E679" s="210"/>
      <c r="F679" s="210"/>
      <c r="G679" s="210"/>
      <c r="H679" s="210"/>
      <c r="I679" s="232"/>
      <c r="J679" s="210"/>
      <c r="K679" s="232"/>
      <c r="L679" s="210"/>
      <c r="M679" s="210"/>
      <c r="N679" s="210"/>
      <c r="O679" s="210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</row>
    <row r="680" spans="1:26" ht="15.75" customHeight="1" x14ac:dyDescent="0.2">
      <c r="A680" s="210"/>
      <c r="B680" s="210"/>
      <c r="C680" s="232"/>
      <c r="D680" s="210"/>
      <c r="E680" s="210"/>
      <c r="F680" s="210"/>
      <c r="G680" s="210"/>
      <c r="H680" s="210"/>
      <c r="I680" s="232"/>
      <c r="J680" s="210"/>
      <c r="K680" s="232"/>
      <c r="L680" s="210"/>
      <c r="M680" s="210"/>
      <c r="N680" s="210"/>
      <c r="O680" s="210"/>
      <c r="P680" s="210"/>
      <c r="Q680" s="210"/>
      <c r="R680" s="210"/>
      <c r="S680" s="210"/>
      <c r="T680" s="210"/>
      <c r="U680" s="210"/>
      <c r="V680" s="210"/>
      <c r="W680" s="210"/>
      <c r="X680" s="210"/>
      <c r="Y680" s="210"/>
      <c r="Z680" s="210"/>
    </row>
    <row r="681" spans="1:26" ht="15.75" customHeight="1" x14ac:dyDescent="0.2">
      <c r="A681" s="210"/>
      <c r="B681" s="210"/>
      <c r="C681" s="232"/>
      <c r="D681" s="210"/>
      <c r="E681" s="210"/>
      <c r="F681" s="210"/>
      <c r="G681" s="210"/>
      <c r="H681" s="210"/>
      <c r="I681" s="232"/>
      <c r="J681" s="210"/>
      <c r="K681" s="232"/>
      <c r="L681" s="210"/>
      <c r="M681" s="210"/>
      <c r="N681" s="210"/>
      <c r="O681" s="210"/>
      <c r="P681" s="210"/>
      <c r="Q681" s="210"/>
      <c r="R681" s="210"/>
      <c r="S681" s="210"/>
      <c r="T681" s="210"/>
      <c r="U681" s="210"/>
      <c r="V681" s="210"/>
      <c r="W681" s="210"/>
      <c r="X681" s="210"/>
      <c r="Y681" s="210"/>
      <c r="Z681" s="210"/>
    </row>
    <row r="682" spans="1:26" ht="15.75" customHeight="1" x14ac:dyDescent="0.2">
      <c r="A682" s="210"/>
      <c r="B682" s="210"/>
      <c r="C682" s="232"/>
      <c r="D682" s="210"/>
      <c r="E682" s="210"/>
      <c r="F682" s="210"/>
      <c r="G682" s="210"/>
      <c r="H682" s="210"/>
      <c r="I682" s="232"/>
      <c r="J682" s="210"/>
      <c r="K682" s="232"/>
      <c r="L682" s="210"/>
      <c r="M682" s="210"/>
      <c r="N682" s="210"/>
      <c r="O682" s="210"/>
      <c r="P682" s="210"/>
      <c r="Q682" s="210"/>
      <c r="R682" s="210"/>
      <c r="S682" s="210"/>
      <c r="T682" s="210"/>
      <c r="U682" s="210"/>
      <c r="V682" s="210"/>
      <c r="W682" s="210"/>
      <c r="X682" s="210"/>
      <c r="Y682" s="210"/>
      <c r="Z682" s="210"/>
    </row>
    <row r="683" spans="1:26" ht="15.75" customHeight="1" x14ac:dyDescent="0.2">
      <c r="A683" s="210"/>
      <c r="B683" s="210"/>
      <c r="C683" s="232"/>
      <c r="D683" s="210"/>
      <c r="E683" s="210"/>
      <c r="F683" s="210"/>
      <c r="G683" s="210"/>
      <c r="H683" s="210"/>
      <c r="I683" s="232"/>
      <c r="J683" s="210"/>
      <c r="K683" s="232"/>
      <c r="L683" s="210"/>
      <c r="M683" s="210"/>
      <c r="N683" s="210"/>
      <c r="O683" s="210"/>
      <c r="P683" s="210"/>
      <c r="Q683" s="210"/>
      <c r="R683" s="210"/>
      <c r="S683" s="210"/>
      <c r="T683" s="210"/>
      <c r="U683" s="210"/>
      <c r="V683" s="210"/>
      <c r="W683" s="210"/>
      <c r="X683" s="210"/>
      <c r="Y683" s="210"/>
      <c r="Z683" s="210"/>
    </row>
    <row r="684" spans="1:26" ht="15.75" customHeight="1" x14ac:dyDescent="0.2">
      <c r="A684" s="210"/>
      <c r="B684" s="210"/>
      <c r="C684" s="232"/>
      <c r="D684" s="210"/>
      <c r="E684" s="210"/>
      <c r="F684" s="210"/>
      <c r="G684" s="210"/>
      <c r="H684" s="210"/>
      <c r="I684" s="232"/>
      <c r="J684" s="210"/>
      <c r="K684" s="232"/>
      <c r="L684" s="210"/>
      <c r="M684" s="210"/>
      <c r="N684" s="210"/>
      <c r="O684" s="210"/>
      <c r="P684" s="210"/>
      <c r="Q684" s="210"/>
      <c r="R684" s="210"/>
      <c r="S684" s="210"/>
      <c r="T684" s="210"/>
      <c r="U684" s="210"/>
      <c r="V684" s="210"/>
      <c r="W684" s="210"/>
      <c r="X684" s="210"/>
      <c r="Y684" s="210"/>
      <c r="Z684" s="210"/>
    </row>
    <row r="685" spans="1:26" ht="15.75" customHeight="1" x14ac:dyDescent="0.2">
      <c r="A685" s="210"/>
      <c r="B685" s="210"/>
      <c r="C685" s="232"/>
      <c r="D685" s="210"/>
      <c r="E685" s="210"/>
      <c r="F685" s="210"/>
      <c r="G685" s="210"/>
      <c r="H685" s="210"/>
      <c r="I685" s="232"/>
      <c r="J685" s="210"/>
      <c r="K685" s="232"/>
      <c r="L685" s="210"/>
      <c r="M685" s="210"/>
      <c r="N685" s="210"/>
      <c r="O685" s="210"/>
      <c r="P685" s="210"/>
      <c r="Q685" s="210"/>
      <c r="R685" s="210"/>
      <c r="S685" s="210"/>
      <c r="T685" s="210"/>
      <c r="U685" s="210"/>
      <c r="V685" s="210"/>
      <c r="W685" s="210"/>
      <c r="X685" s="210"/>
      <c r="Y685" s="210"/>
      <c r="Z685" s="210"/>
    </row>
    <row r="686" spans="1:26" ht="15.75" customHeight="1" x14ac:dyDescent="0.2">
      <c r="A686" s="210"/>
      <c r="B686" s="210"/>
      <c r="C686" s="232"/>
      <c r="D686" s="210"/>
      <c r="E686" s="210"/>
      <c r="F686" s="210"/>
      <c r="G686" s="210"/>
      <c r="H686" s="210"/>
      <c r="I686" s="232"/>
      <c r="J686" s="210"/>
      <c r="K686" s="232"/>
      <c r="L686" s="210"/>
      <c r="M686" s="210"/>
      <c r="N686" s="210"/>
      <c r="O686" s="210"/>
      <c r="P686" s="210"/>
      <c r="Q686" s="210"/>
      <c r="R686" s="210"/>
      <c r="S686" s="210"/>
      <c r="T686" s="210"/>
      <c r="U686" s="210"/>
      <c r="V686" s="210"/>
      <c r="W686" s="210"/>
      <c r="X686" s="210"/>
      <c r="Y686" s="210"/>
      <c r="Z686" s="210"/>
    </row>
    <row r="687" spans="1:26" ht="15.75" customHeight="1" x14ac:dyDescent="0.2">
      <c r="A687" s="210"/>
      <c r="B687" s="210"/>
      <c r="C687" s="232"/>
      <c r="D687" s="210"/>
      <c r="E687" s="210"/>
      <c r="F687" s="210"/>
      <c r="G687" s="210"/>
      <c r="H687" s="210"/>
      <c r="I687" s="232"/>
      <c r="J687" s="210"/>
      <c r="K687" s="232"/>
      <c r="L687" s="210"/>
      <c r="M687" s="210"/>
      <c r="N687" s="210"/>
      <c r="O687" s="210"/>
      <c r="P687" s="210"/>
      <c r="Q687" s="210"/>
      <c r="R687" s="210"/>
      <c r="S687" s="210"/>
      <c r="T687" s="210"/>
      <c r="U687" s="210"/>
      <c r="V687" s="210"/>
      <c r="W687" s="210"/>
      <c r="X687" s="210"/>
      <c r="Y687" s="210"/>
      <c r="Z687" s="210"/>
    </row>
    <row r="688" spans="1:26" ht="15.75" customHeight="1" x14ac:dyDescent="0.2">
      <c r="A688" s="210"/>
      <c r="B688" s="210"/>
      <c r="C688" s="232"/>
      <c r="D688" s="210"/>
      <c r="E688" s="210"/>
      <c r="F688" s="210"/>
      <c r="G688" s="210"/>
      <c r="H688" s="210"/>
      <c r="I688" s="232"/>
      <c r="J688" s="210"/>
      <c r="K688" s="232"/>
      <c r="L688" s="210"/>
      <c r="M688" s="210"/>
      <c r="N688" s="210"/>
      <c r="O688" s="210"/>
      <c r="P688" s="210"/>
      <c r="Q688" s="210"/>
      <c r="R688" s="210"/>
      <c r="S688" s="210"/>
      <c r="T688" s="210"/>
      <c r="U688" s="210"/>
      <c r="V688" s="210"/>
      <c r="W688" s="210"/>
      <c r="X688" s="210"/>
      <c r="Y688" s="210"/>
      <c r="Z688" s="210"/>
    </row>
    <row r="689" spans="1:26" ht="15.75" customHeight="1" x14ac:dyDescent="0.2">
      <c r="A689" s="210"/>
      <c r="B689" s="210"/>
      <c r="C689" s="232"/>
      <c r="D689" s="210"/>
      <c r="E689" s="210"/>
      <c r="F689" s="210"/>
      <c r="G689" s="210"/>
      <c r="H689" s="210"/>
      <c r="I689" s="232"/>
      <c r="J689" s="210"/>
      <c r="K689" s="232"/>
      <c r="L689" s="210"/>
      <c r="M689" s="210"/>
      <c r="N689" s="210"/>
      <c r="O689" s="210"/>
      <c r="P689" s="210"/>
      <c r="Q689" s="210"/>
      <c r="R689" s="210"/>
      <c r="S689" s="210"/>
      <c r="T689" s="210"/>
      <c r="U689" s="210"/>
      <c r="V689" s="210"/>
      <c r="W689" s="210"/>
      <c r="X689" s="210"/>
      <c r="Y689" s="210"/>
      <c r="Z689" s="210"/>
    </row>
    <row r="690" spans="1:26" ht="15.75" customHeight="1" x14ac:dyDescent="0.2">
      <c r="A690" s="210"/>
      <c r="B690" s="210"/>
      <c r="C690" s="232"/>
      <c r="D690" s="210"/>
      <c r="E690" s="210"/>
      <c r="F690" s="210"/>
      <c r="G690" s="210"/>
      <c r="H690" s="210"/>
      <c r="I690" s="232"/>
      <c r="J690" s="210"/>
      <c r="K690" s="232"/>
      <c r="L690" s="210"/>
      <c r="M690" s="210"/>
      <c r="N690" s="210"/>
      <c r="O690" s="210"/>
      <c r="P690" s="210"/>
      <c r="Q690" s="210"/>
      <c r="R690" s="210"/>
      <c r="S690" s="210"/>
      <c r="T690" s="210"/>
      <c r="U690" s="210"/>
      <c r="V690" s="210"/>
      <c r="W690" s="210"/>
      <c r="X690" s="210"/>
      <c r="Y690" s="210"/>
      <c r="Z690" s="210"/>
    </row>
    <row r="691" spans="1:26" ht="15.75" customHeight="1" x14ac:dyDescent="0.2">
      <c r="A691" s="210"/>
      <c r="B691" s="210"/>
      <c r="C691" s="232"/>
      <c r="D691" s="210"/>
      <c r="E691" s="210"/>
      <c r="F691" s="210"/>
      <c r="G691" s="210"/>
      <c r="H691" s="210"/>
      <c r="I691" s="232"/>
      <c r="J691" s="210"/>
      <c r="K691" s="232"/>
      <c r="L691" s="210"/>
      <c r="M691" s="210"/>
      <c r="N691" s="210"/>
      <c r="O691" s="210"/>
      <c r="P691" s="210"/>
      <c r="Q691" s="210"/>
      <c r="R691" s="210"/>
      <c r="S691" s="210"/>
      <c r="T691" s="210"/>
      <c r="U691" s="210"/>
      <c r="V691" s="210"/>
      <c r="W691" s="210"/>
      <c r="X691" s="210"/>
      <c r="Y691" s="210"/>
      <c r="Z691" s="210"/>
    </row>
    <row r="692" spans="1:26" ht="15.75" customHeight="1" x14ac:dyDescent="0.2">
      <c r="A692" s="210"/>
      <c r="B692" s="210"/>
      <c r="C692" s="232"/>
      <c r="D692" s="210"/>
      <c r="E692" s="210"/>
      <c r="F692" s="210"/>
      <c r="G692" s="210"/>
      <c r="H692" s="210"/>
      <c r="I692" s="232"/>
      <c r="J692" s="210"/>
      <c r="K692" s="232"/>
      <c r="L692" s="210"/>
      <c r="M692" s="210"/>
      <c r="N692" s="210"/>
      <c r="O692" s="210"/>
      <c r="P692" s="210"/>
      <c r="Q692" s="210"/>
      <c r="R692" s="210"/>
      <c r="S692" s="210"/>
      <c r="T692" s="210"/>
      <c r="U692" s="210"/>
      <c r="V692" s="210"/>
      <c r="W692" s="210"/>
      <c r="X692" s="210"/>
      <c r="Y692" s="210"/>
      <c r="Z692" s="210"/>
    </row>
    <row r="693" spans="1:26" ht="15.75" customHeight="1" x14ac:dyDescent="0.2">
      <c r="A693" s="210"/>
      <c r="B693" s="210"/>
      <c r="C693" s="232"/>
      <c r="D693" s="210"/>
      <c r="E693" s="210"/>
      <c r="F693" s="210"/>
      <c r="G693" s="210"/>
      <c r="H693" s="210"/>
      <c r="I693" s="232"/>
      <c r="J693" s="210"/>
      <c r="K693" s="232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</row>
    <row r="694" spans="1:26" ht="15.75" customHeight="1" x14ac:dyDescent="0.2">
      <c r="A694" s="210"/>
      <c r="B694" s="210"/>
      <c r="C694" s="232"/>
      <c r="D694" s="210"/>
      <c r="E694" s="210"/>
      <c r="F694" s="210"/>
      <c r="G694" s="210"/>
      <c r="H694" s="210"/>
      <c r="I694" s="232"/>
      <c r="J694" s="210"/>
      <c r="K694" s="232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</row>
    <row r="695" spans="1:26" ht="15.75" customHeight="1" x14ac:dyDescent="0.2">
      <c r="A695" s="210"/>
      <c r="B695" s="210"/>
      <c r="C695" s="232"/>
      <c r="D695" s="210"/>
      <c r="E695" s="210"/>
      <c r="F695" s="210"/>
      <c r="G695" s="210"/>
      <c r="H695" s="210"/>
      <c r="I695" s="232"/>
      <c r="J695" s="210"/>
      <c r="K695" s="232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</row>
    <row r="696" spans="1:26" ht="15.75" customHeight="1" x14ac:dyDescent="0.2">
      <c r="A696" s="210"/>
      <c r="B696" s="210"/>
      <c r="C696" s="232"/>
      <c r="D696" s="210"/>
      <c r="E696" s="210"/>
      <c r="F696" s="210"/>
      <c r="G696" s="210"/>
      <c r="H696" s="210"/>
      <c r="I696" s="232"/>
      <c r="J696" s="210"/>
      <c r="K696" s="232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</row>
    <row r="697" spans="1:26" ht="15.75" customHeight="1" x14ac:dyDescent="0.2">
      <c r="A697" s="210"/>
      <c r="B697" s="210"/>
      <c r="C697" s="232"/>
      <c r="D697" s="210"/>
      <c r="E697" s="210"/>
      <c r="F697" s="210"/>
      <c r="G697" s="210"/>
      <c r="H697" s="210"/>
      <c r="I697" s="232"/>
      <c r="J697" s="210"/>
      <c r="K697" s="232"/>
      <c r="L697" s="210"/>
      <c r="M697" s="210"/>
      <c r="N697" s="210"/>
      <c r="O697" s="210"/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</row>
    <row r="698" spans="1:26" ht="15.75" customHeight="1" x14ac:dyDescent="0.2">
      <c r="A698" s="210"/>
      <c r="B698" s="210"/>
      <c r="C698" s="232"/>
      <c r="D698" s="210"/>
      <c r="E698" s="210"/>
      <c r="F698" s="210"/>
      <c r="G698" s="210"/>
      <c r="H698" s="210"/>
      <c r="I698" s="232"/>
      <c r="J698" s="210"/>
      <c r="K698" s="232"/>
      <c r="L698" s="210"/>
      <c r="M698" s="210"/>
      <c r="N698" s="210"/>
      <c r="O698" s="210"/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</row>
    <row r="699" spans="1:26" ht="15.75" customHeight="1" x14ac:dyDescent="0.2">
      <c r="A699" s="210"/>
      <c r="B699" s="210"/>
      <c r="C699" s="232"/>
      <c r="D699" s="210"/>
      <c r="E699" s="210"/>
      <c r="F699" s="210"/>
      <c r="G699" s="210"/>
      <c r="H699" s="210"/>
      <c r="I699" s="232"/>
      <c r="J699" s="210"/>
      <c r="K699" s="232"/>
      <c r="L699" s="210"/>
      <c r="M699" s="210"/>
      <c r="N699" s="210"/>
      <c r="O699" s="210"/>
      <c r="P699" s="210"/>
      <c r="Q699" s="210"/>
      <c r="R699" s="210"/>
      <c r="S699" s="210"/>
      <c r="T699" s="210"/>
      <c r="U699" s="210"/>
      <c r="V699" s="210"/>
      <c r="W699" s="210"/>
      <c r="X699" s="210"/>
      <c r="Y699" s="210"/>
      <c r="Z699" s="210"/>
    </row>
    <row r="700" spans="1:26" ht="15.75" customHeight="1" x14ac:dyDescent="0.2">
      <c r="A700" s="210"/>
      <c r="B700" s="210"/>
      <c r="C700" s="232"/>
      <c r="D700" s="210"/>
      <c r="E700" s="210"/>
      <c r="F700" s="210"/>
      <c r="G700" s="210"/>
      <c r="H700" s="210"/>
      <c r="I700" s="232"/>
      <c r="J700" s="210"/>
      <c r="K700" s="232"/>
      <c r="L700" s="210"/>
      <c r="M700" s="210"/>
      <c r="N700" s="210"/>
      <c r="O700" s="210"/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</row>
    <row r="701" spans="1:26" ht="15.75" customHeight="1" x14ac:dyDescent="0.2">
      <c r="A701" s="210"/>
      <c r="B701" s="210"/>
      <c r="C701" s="232"/>
      <c r="D701" s="210"/>
      <c r="E701" s="210"/>
      <c r="F701" s="210"/>
      <c r="G701" s="210"/>
      <c r="H701" s="210"/>
      <c r="I701" s="232"/>
      <c r="J701" s="210"/>
      <c r="K701" s="232"/>
      <c r="L701" s="210"/>
      <c r="M701" s="210"/>
      <c r="N701" s="210"/>
      <c r="O701" s="210"/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</row>
    <row r="702" spans="1:26" ht="15.75" customHeight="1" x14ac:dyDescent="0.2">
      <c r="A702" s="210"/>
      <c r="B702" s="210"/>
      <c r="C702" s="232"/>
      <c r="D702" s="210"/>
      <c r="E702" s="210"/>
      <c r="F702" s="210"/>
      <c r="G702" s="210"/>
      <c r="H702" s="210"/>
      <c r="I702" s="232"/>
      <c r="J702" s="210"/>
      <c r="K702" s="232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</row>
    <row r="703" spans="1:26" ht="15.75" customHeight="1" x14ac:dyDescent="0.2">
      <c r="A703" s="210"/>
      <c r="B703" s="210"/>
      <c r="C703" s="232"/>
      <c r="D703" s="210"/>
      <c r="E703" s="210"/>
      <c r="F703" s="210"/>
      <c r="G703" s="210"/>
      <c r="H703" s="210"/>
      <c r="I703" s="232"/>
      <c r="J703" s="210"/>
      <c r="K703" s="232"/>
      <c r="L703" s="210"/>
      <c r="M703" s="210"/>
      <c r="N703" s="210"/>
      <c r="O703" s="210"/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</row>
    <row r="704" spans="1:26" ht="15.75" customHeight="1" x14ac:dyDescent="0.2">
      <c r="A704" s="210"/>
      <c r="B704" s="210"/>
      <c r="C704" s="232"/>
      <c r="D704" s="210"/>
      <c r="E704" s="210"/>
      <c r="F704" s="210"/>
      <c r="G704" s="210"/>
      <c r="H704" s="210"/>
      <c r="I704" s="232"/>
      <c r="J704" s="210"/>
      <c r="K704" s="232"/>
      <c r="L704" s="210"/>
      <c r="M704" s="210"/>
      <c r="N704" s="210"/>
      <c r="O704" s="210"/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</row>
    <row r="705" spans="1:26" ht="15.75" customHeight="1" x14ac:dyDescent="0.2">
      <c r="A705" s="210"/>
      <c r="B705" s="210"/>
      <c r="C705" s="232"/>
      <c r="D705" s="210"/>
      <c r="E705" s="210"/>
      <c r="F705" s="210"/>
      <c r="G705" s="210"/>
      <c r="H705" s="210"/>
      <c r="I705" s="232"/>
      <c r="J705" s="210"/>
      <c r="K705" s="232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</row>
    <row r="706" spans="1:26" ht="15.75" customHeight="1" x14ac:dyDescent="0.2">
      <c r="A706" s="210"/>
      <c r="B706" s="210"/>
      <c r="C706" s="232"/>
      <c r="D706" s="210"/>
      <c r="E706" s="210"/>
      <c r="F706" s="210"/>
      <c r="G706" s="210"/>
      <c r="H706" s="210"/>
      <c r="I706" s="232"/>
      <c r="J706" s="210"/>
      <c r="K706" s="232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</row>
    <row r="707" spans="1:26" ht="15.75" customHeight="1" x14ac:dyDescent="0.2">
      <c r="A707" s="210"/>
      <c r="B707" s="210"/>
      <c r="C707" s="232"/>
      <c r="D707" s="210"/>
      <c r="E707" s="210"/>
      <c r="F707" s="210"/>
      <c r="G707" s="210"/>
      <c r="H707" s="210"/>
      <c r="I707" s="232"/>
      <c r="J707" s="210"/>
      <c r="K707" s="232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</row>
    <row r="708" spans="1:26" ht="15.75" customHeight="1" x14ac:dyDescent="0.2">
      <c r="A708" s="210"/>
      <c r="B708" s="210"/>
      <c r="C708" s="232"/>
      <c r="D708" s="210"/>
      <c r="E708" s="210"/>
      <c r="F708" s="210"/>
      <c r="G708" s="210"/>
      <c r="H708" s="210"/>
      <c r="I708" s="232"/>
      <c r="J708" s="210"/>
      <c r="K708" s="232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</row>
    <row r="709" spans="1:26" ht="15.75" customHeight="1" x14ac:dyDescent="0.2">
      <c r="A709" s="210"/>
      <c r="B709" s="210"/>
      <c r="C709" s="232"/>
      <c r="D709" s="210"/>
      <c r="E709" s="210"/>
      <c r="F709" s="210"/>
      <c r="G709" s="210"/>
      <c r="H709" s="210"/>
      <c r="I709" s="232"/>
      <c r="J709" s="210"/>
      <c r="K709" s="232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</row>
    <row r="710" spans="1:26" ht="15.75" customHeight="1" x14ac:dyDescent="0.2">
      <c r="A710" s="210"/>
      <c r="B710" s="210"/>
      <c r="C710" s="232"/>
      <c r="D710" s="210"/>
      <c r="E710" s="210"/>
      <c r="F710" s="210"/>
      <c r="G710" s="210"/>
      <c r="H710" s="210"/>
      <c r="I710" s="232"/>
      <c r="J710" s="210"/>
      <c r="K710" s="232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</row>
    <row r="711" spans="1:26" ht="15.75" customHeight="1" x14ac:dyDescent="0.2">
      <c r="A711" s="210"/>
      <c r="B711" s="210"/>
      <c r="C711" s="232"/>
      <c r="D711" s="210"/>
      <c r="E711" s="210"/>
      <c r="F711" s="210"/>
      <c r="G711" s="210"/>
      <c r="H711" s="210"/>
      <c r="I711" s="232"/>
      <c r="J711" s="210"/>
      <c r="K711" s="232"/>
      <c r="L711" s="210"/>
      <c r="M711" s="210"/>
      <c r="N711" s="210"/>
      <c r="O711" s="210"/>
      <c r="P711" s="210"/>
      <c r="Q711" s="210"/>
      <c r="R711" s="210"/>
      <c r="S711" s="210"/>
      <c r="T711" s="210"/>
      <c r="U711" s="210"/>
      <c r="V711" s="210"/>
      <c r="W711" s="210"/>
      <c r="X711" s="210"/>
      <c r="Y711" s="210"/>
      <c r="Z711" s="210"/>
    </row>
    <row r="712" spans="1:26" ht="15.75" customHeight="1" x14ac:dyDescent="0.2">
      <c r="A712" s="210"/>
      <c r="B712" s="210"/>
      <c r="C712" s="232"/>
      <c r="D712" s="210"/>
      <c r="E712" s="210"/>
      <c r="F712" s="210"/>
      <c r="G712" s="210"/>
      <c r="H712" s="210"/>
      <c r="I712" s="232"/>
      <c r="J712" s="210"/>
      <c r="K712" s="232"/>
      <c r="L712" s="210"/>
      <c r="M712" s="210"/>
      <c r="N712" s="210"/>
      <c r="O712" s="210"/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</row>
    <row r="713" spans="1:26" ht="15.75" customHeight="1" x14ac:dyDescent="0.2">
      <c r="A713" s="210"/>
      <c r="B713" s="210"/>
      <c r="C713" s="232"/>
      <c r="D713" s="210"/>
      <c r="E713" s="210"/>
      <c r="F713" s="210"/>
      <c r="G713" s="210"/>
      <c r="H713" s="210"/>
      <c r="I713" s="232"/>
      <c r="J713" s="210"/>
      <c r="K713" s="232"/>
      <c r="L713" s="210"/>
      <c r="M713" s="210"/>
      <c r="N713" s="210"/>
      <c r="O713" s="210"/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</row>
    <row r="714" spans="1:26" ht="15.75" customHeight="1" x14ac:dyDescent="0.2">
      <c r="A714" s="210"/>
      <c r="B714" s="210"/>
      <c r="C714" s="232"/>
      <c r="D714" s="210"/>
      <c r="E714" s="210"/>
      <c r="F714" s="210"/>
      <c r="G714" s="210"/>
      <c r="H714" s="210"/>
      <c r="I714" s="232"/>
      <c r="J714" s="210"/>
      <c r="K714" s="232"/>
      <c r="L714" s="210"/>
      <c r="M714" s="210"/>
      <c r="N714" s="210"/>
      <c r="O714" s="210"/>
      <c r="P714" s="210"/>
      <c r="Q714" s="210"/>
      <c r="R714" s="210"/>
      <c r="S714" s="210"/>
      <c r="T714" s="210"/>
      <c r="U714" s="210"/>
      <c r="V714" s="210"/>
      <c r="W714" s="210"/>
      <c r="X714" s="210"/>
      <c r="Y714" s="210"/>
      <c r="Z714" s="210"/>
    </row>
    <row r="715" spans="1:26" ht="15.75" customHeight="1" x14ac:dyDescent="0.2">
      <c r="A715" s="210"/>
      <c r="B715" s="210"/>
      <c r="C715" s="232"/>
      <c r="D715" s="210"/>
      <c r="E715" s="210"/>
      <c r="F715" s="210"/>
      <c r="G715" s="210"/>
      <c r="H715" s="210"/>
      <c r="I715" s="232"/>
      <c r="J715" s="210"/>
      <c r="K715" s="232"/>
      <c r="L715" s="210"/>
      <c r="M715" s="210"/>
      <c r="N715" s="210"/>
      <c r="O715" s="210"/>
      <c r="P715" s="210"/>
      <c r="Q715" s="210"/>
      <c r="R715" s="210"/>
      <c r="S715" s="210"/>
      <c r="T715" s="210"/>
      <c r="U715" s="210"/>
      <c r="V715" s="210"/>
      <c r="W715" s="210"/>
      <c r="X715" s="210"/>
      <c r="Y715" s="210"/>
      <c r="Z715" s="210"/>
    </row>
    <row r="716" spans="1:26" ht="15.75" customHeight="1" x14ac:dyDescent="0.2">
      <c r="A716" s="210"/>
      <c r="B716" s="210"/>
      <c r="C716" s="232"/>
      <c r="D716" s="210"/>
      <c r="E716" s="210"/>
      <c r="F716" s="210"/>
      <c r="G716" s="210"/>
      <c r="H716" s="210"/>
      <c r="I716" s="232"/>
      <c r="J716" s="210"/>
      <c r="K716" s="232"/>
      <c r="L716" s="210"/>
      <c r="M716" s="210"/>
      <c r="N716" s="210"/>
      <c r="O716" s="210"/>
      <c r="P716" s="210"/>
      <c r="Q716" s="210"/>
      <c r="R716" s="210"/>
      <c r="S716" s="210"/>
      <c r="T716" s="210"/>
      <c r="U716" s="210"/>
      <c r="V716" s="210"/>
      <c r="W716" s="210"/>
      <c r="X716" s="210"/>
      <c r="Y716" s="210"/>
      <c r="Z716" s="210"/>
    </row>
    <row r="717" spans="1:26" ht="15.75" customHeight="1" x14ac:dyDescent="0.2">
      <c r="A717" s="210"/>
      <c r="B717" s="210"/>
      <c r="C717" s="232"/>
      <c r="D717" s="210"/>
      <c r="E717" s="210"/>
      <c r="F717" s="210"/>
      <c r="G717" s="210"/>
      <c r="H717" s="210"/>
      <c r="I717" s="232"/>
      <c r="J717" s="210"/>
      <c r="K717" s="232"/>
      <c r="L717" s="210"/>
      <c r="M717" s="210"/>
      <c r="N717" s="210"/>
      <c r="O717" s="210"/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</row>
    <row r="718" spans="1:26" ht="15.75" customHeight="1" x14ac:dyDescent="0.2">
      <c r="A718" s="210"/>
      <c r="B718" s="210"/>
      <c r="C718" s="232"/>
      <c r="D718" s="210"/>
      <c r="E718" s="210"/>
      <c r="F718" s="210"/>
      <c r="G718" s="210"/>
      <c r="H718" s="210"/>
      <c r="I718" s="232"/>
      <c r="J718" s="210"/>
      <c r="K718" s="232"/>
      <c r="L718" s="210"/>
      <c r="M718" s="210"/>
      <c r="N718" s="210"/>
      <c r="O718" s="210"/>
      <c r="P718" s="210"/>
      <c r="Q718" s="210"/>
      <c r="R718" s="210"/>
      <c r="S718" s="210"/>
      <c r="T718" s="210"/>
      <c r="U718" s="210"/>
      <c r="V718" s="210"/>
      <c r="W718" s="210"/>
      <c r="X718" s="210"/>
      <c r="Y718" s="210"/>
      <c r="Z718" s="210"/>
    </row>
    <row r="719" spans="1:26" ht="15.75" customHeight="1" x14ac:dyDescent="0.2">
      <c r="A719" s="210"/>
      <c r="B719" s="210"/>
      <c r="C719" s="232"/>
      <c r="D719" s="210"/>
      <c r="E719" s="210"/>
      <c r="F719" s="210"/>
      <c r="G719" s="210"/>
      <c r="H719" s="210"/>
      <c r="I719" s="232"/>
      <c r="J719" s="210"/>
      <c r="K719" s="232"/>
      <c r="L719" s="210"/>
      <c r="M719" s="210"/>
      <c r="N719" s="210"/>
      <c r="O719" s="210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</row>
    <row r="720" spans="1:26" ht="15.75" customHeight="1" x14ac:dyDescent="0.2">
      <c r="A720" s="210"/>
      <c r="B720" s="210"/>
      <c r="C720" s="232"/>
      <c r="D720" s="210"/>
      <c r="E720" s="210"/>
      <c r="F720" s="210"/>
      <c r="G720" s="210"/>
      <c r="H720" s="210"/>
      <c r="I720" s="232"/>
      <c r="J720" s="210"/>
      <c r="K720" s="232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</row>
    <row r="721" spans="1:26" ht="15.75" customHeight="1" x14ac:dyDescent="0.2">
      <c r="A721" s="210"/>
      <c r="B721" s="210"/>
      <c r="C721" s="232"/>
      <c r="D721" s="210"/>
      <c r="E721" s="210"/>
      <c r="F721" s="210"/>
      <c r="G721" s="210"/>
      <c r="H721" s="210"/>
      <c r="I721" s="232"/>
      <c r="J721" s="210"/>
      <c r="K721" s="232"/>
      <c r="L721" s="210"/>
      <c r="M721" s="210"/>
      <c r="N721" s="210"/>
      <c r="O721" s="210"/>
      <c r="P721" s="210"/>
      <c r="Q721" s="210"/>
      <c r="R721" s="210"/>
      <c r="S721" s="210"/>
      <c r="T721" s="210"/>
      <c r="U721" s="210"/>
      <c r="V721" s="210"/>
      <c r="W721" s="210"/>
      <c r="X721" s="210"/>
      <c r="Y721" s="210"/>
      <c r="Z721" s="210"/>
    </row>
    <row r="722" spans="1:26" ht="15.75" customHeight="1" x14ac:dyDescent="0.2">
      <c r="A722" s="210"/>
      <c r="B722" s="210"/>
      <c r="C722" s="232"/>
      <c r="D722" s="210"/>
      <c r="E722" s="210"/>
      <c r="F722" s="210"/>
      <c r="G722" s="210"/>
      <c r="H722" s="210"/>
      <c r="I722" s="232"/>
      <c r="J722" s="210"/>
      <c r="K722" s="232"/>
      <c r="L722" s="210"/>
      <c r="M722" s="210"/>
      <c r="N722" s="210"/>
      <c r="O722" s="210"/>
      <c r="P722" s="210"/>
      <c r="Q722" s="210"/>
      <c r="R722" s="210"/>
      <c r="S722" s="210"/>
      <c r="T722" s="210"/>
      <c r="U722" s="210"/>
      <c r="V722" s="210"/>
      <c r="W722" s="210"/>
      <c r="X722" s="210"/>
      <c r="Y722" s="210"/>
      <c r="Z722" s="210"/>
    </row>
    <row r="723" spans="1:26" ht="15.75" customHeight="1" x14ac:dyDescent="0.2">
      <c r="A723" s="210"/>
      <c r="B723" s="210"/>
      <c r="C723" s="232"/>
      <c r="D723" s="210"/>
      <c r="E723" s="210"/>
      <c r="F723" s="210"/>
      <c r="G723" s="210"/>
      <c r="H723" s="210"/>
      <c r="I723" s="232"/>
      <c r="J723" s="210"/>
      <c r="K723" s="232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</row>
    <row r="724" spans="1:26" ht="15.75" customHeight="1" x14ac:dyDescent="0.2">
      <c r="A724" s="210"/>
      <c r="B724" s="210"/>
      <c r="C724" s="232"/>
      <c r="D724" s="210"/>
      <c r="E724" s="210"/>
      <c r="F724" s="210"/>
      <c r="G724" s="210"/>
      <c r="H724" s="210"/>
      <c r="I724" s="232"/>
      <c r="J724" s="210"/>
      <c r="K724" s="232"/>
      <c r="L724" s="210"/>
      <c r="M724" s="210"/>
      <c r="N724" s="210"/>
      <c r="O724" s="210"/>
      <c r="P724" s="210"/>
      <c r="Q724" s="210"/>
      <c r="R724" s="210"/>
      <c r="S724" s="210"/>
      <c r="T724" s="210"/>
      <c r="U724" s="210"/>
      <c r="V724" s="210"/>
      <c r="W724" s="210"/>
      <c r="X724" s="210"/>
      <c r="Y724" s="210"/>
      <c r="Z724" s="210"/>
    </row>
    <row r="725" spans="1:26" ht="15.75" customHeight="1" x14ac:dyDescent="0.2">
      <c r="A725" s="210"/>
      <c r="B725" s="210"/>
      <c r="C725" s="232"/>
      <c r="D725" s="210"/>
      <c r="E725" s="210"/>
      <c r="F725" s="210"/>
      <c r="G725" s="210"/>
      <c r="H725" s="210"/>
      <c r="I725" s="232"/>
      <c r="J725" s="210"/>
      <c r="K725" s="232"/>
      <c r="L725" s="210"/>
      <c r="M725" s="210"/>
      <c r="N725" s="210"/>
      <c r="O725" s="210"/>
      <c r="P725" s="210"/>
      <c r="Q725" s="210"/>
      <c r="R725" s="210"/>
      <c r="S725" s="210"/>
      <c r="T725" s="210"/>
      <c r="U725" s="210"/>
      <c r="V725" s="210"/>
      <c r="W725" s="210"/>
      <c r="X725" s="210"/>
      <c r="Y725" s="210"/>
      <c r="Z725" s="210"/>
    </row>
    <row r="726" spans="1:26" ht="15.75" customHeight="1" x14ac:dyDescent="0.2">
      <c r="A726" s="210"/>
      <c r="B726" s="210"/>
      <c r="C726" s="232"/>
      <c r="D726" s="210"/>
      <c r="E726" s="210"/>
      <c r="F726" s="210"/>
      <c r="G726" s="210"/>
      <c r="H726" s="210"/>
      <c r="I726" s="232"/>
      <c r="J726" s="210"/>
      <c r="K726" s="232"/>
      <c r="L726" s="210"/>
      <c r="M726" s="210"/>
      <c r="N726" s="210"/>
      <c r="O726" s="210"/>
      <c r="P726" s="210"/>
      <c r="Q726" s="210"/>
      <c r="R726" s="210"/>
      <c r="S726" s="210"/>
      <c r="T726" s="210"/>
      <c r="U726" s="210"/>
      <c r="V726" s="210"/>
      <c r="W726" s="210"/>
      <c r="X726" s="210"/>
      <c r="Y726" s="210"/>
      <c r="Z726" s="210"/>
    </row>
    <row r="727" spans="1:26" ht="15.75" customHeight="1" x14ac:dyDescent="0.2">
      <c r="A727" s="210"/>
      <c r="B727" s="210"/>
      <c r="C727" s="232"/>
      <c r="D727" s="210"/>
      <c r="E727" s="210"/>
      <c r="F727" s="210"/>
      <c r="G727" s="210"/>
      <c r="H727" s="210"/>
      <c r="I727" s="232"/>
      <c r="J727" s="210"/>
      <c r="K727" s="232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</row>
    <row r="728" spans="1:26" ht="15.75" customHeight="1" x14ac:dyDescent="0.2">
      <c r="A728" s="210"/>
      <c r="B728" s="210"/>
      <c r="C728" s="232"/>
      <c r="D728" s="210"/>
      <c r="E728" s="210"/>
      <c r="F728" s="210"/>
      <c r="G728" s="210"/>
      <c r="H728" s="210"/>
      <c r="I728" s="232"/>
      <c r="J728" s="210"/>
      <c r="K728" s="232"/>
      <c r="L728" s="210"/>
      <c r="M728" s="210"/>
      <c r="N728" s="210"/>
      <c r="O728" s="210"/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</row>
    <row r="729" spans="1:26" ht="15.75" customHeight="1" x14ac:dyDescent="0.2">
      <c r="A729" s="210"/>
      <c r="B729" s="210"/>
      <c r="C729" s="232"/>
      <c r="D729" s="210"/>
      <c r="E729" s="210"/>
      <c r="F729" s="210"/>
      <c r="G729" s="210"/>
      <c r="H729" s="210"/>
      <c r="I729" s="232"/>
      <c r="J729" s="210"/>
      <c r="K729" s="232"/>
      <c r="L729" s="210"/>
      <c r="M729" s="210"/>
      <c r="N729" s="210"/>
      <c r="O729" s="210"/>
      <c r="P729" s="210"/>
      <c r="Q729" s="210"/>
      <c r="R729" s="210"/>
      <c r="S729" s="210"/>
      <c r="T729" s="210"/>
      <c r="U729" s="210"/>
      <c r="V729" s="210"/>
      <c r="W729" s="210"/>
      <c r="X729" s="210"/>
      <c r="Y729" s="210"/>
      <c r="Z729" s="210"/>
    </row>
    <row r="730" spans="1:26" ht="15.75" customHeight="1" x14ac:dyDescent="0.2">
      <c r="A730" s="210"/>
      <c r="B730" s="210"/>
      <c r="C730" s="232"/>
      <c r="D730" s="210"/>
      <c r="E730" s="210"/>
      <c r="F730" s="210"/>
      <c r="G730" s="210"/>
      <c r="H730" s="210"/>
      <c r="I730" s="232"/>
      <c r="J730" s="210"/>
      <c r="K730" s="232"/>
      <c r="L730" s="210"/>
      <c r="M730" s="210"/>
      <c r="N730" s="210"/>
      <c r="O730" s="210"/>
      <c r="P730" s="210"/>
      <c r="Q730" s="210"/>
      <c r="R730" s="210"/>
      <c r="S730" s="210"/>
      <c r="T730" s="210"/>
      <c r="U730" s="210"/>
      <c r="V730" s="210"/>
      <c r="W730" s="210"/>
      <c r="X730" s="210"/>
      <c r="Y730" s="210"/>
      <c r="Z730" s="210"/>
    </row>
    <row r="731" spans="1:26" ht="15.75" customHeight="1" x14ac:dyDescent="0.2">
      <c r="A731" s="210"/>
      <c r="B731" s="210"/>
      <c r="C731" s="232"/>
      <c r="D731" s="210"/>
      <c r="E731" s="210"/>
      <c r="F731" s="210"/>
      <c r="G731" s="210"/>
      <c r="H731" s="210"/>
      <c r="I731" s="232"/>
      <c r="J731" s="210"/>
      <c r="K731" s="232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</row>
    <row r="732" spans="1:26" ht="15.75" customHeight="1" x14ac:dyDescent="0.2">
      <c r="A732" s="210"/>
      <c r="B732" s="210"/>
      <c r="C732" s="232"/>
      <c r="D732" s="210"/>
      <c r="E732" s="210"/>
      <c r="F732" s="210"/>
      <c r="G732" s="210"/>
      <c r="H732" s="210"/>
      <c r="I732" s="232"/>
      <c r="J732" s="210"/>
      <c r="K732" s="232"/>
      <c r="L732" s="210"/>
      <c r="M732" s="210"/>
      <c r="N732" s="210"/>
      <c r="O732" s="210"/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</row>
    <row r="733" spans="1:26" ht="15.75" customHeight="1" x14ac:dyDescent="0.2">
      <c r="A733" s="210"/>
      <c r="B733" s="210"/>
      <c r="C733" s="232"/>
      <c r="D733" s="210"/>
      <c r="E733" s="210"/>
      <c r="F733" s="210"/>
      <c r="G733" s="210"/>
      <c r="H733" s="210"/>
      <c r="I733" s="232"/>
      <c r="J733" s="210"/>
      <c r="K733" s="232"/>
      <c r="L733" s="210"/>
      <c r="M733" s="210"/>
      <c r="N733" s="210"/>
      <c r="O733" s="210"/>
      <c r="P733" s="210"/>
      <c r="Q733" s="210"/>
      <c r="R733" s="210"/>
      <c r="S733" s="210"/>
      <c r="T733" s="210"/>
      <c r="U733" s="210"/>
      <c r="V733" s="210"/>
      <c r="W733" s="210"/>
      <c r="X733" s="210"/>
      <c r="Y733" s="210"/>
      <c r="Z733" s="210"/>
    </row>
    <row r="734" spans="1:26" ht="15.75" customHeight="1" x14ac:dyDescent="0.2">
      <c r="A734" s="210"/>
      <c r="B734" s="210"/>
      <c r="C734" s="232"/>
      <c r="D734" s="210"/>
      <c r="E734" s="210"/>
      <c r="F734" s="210"/>
      <c r="G734" s="210"/>
      <c r="H734" s="210"/>
      <c r="I734" s="232"/>
      <c r="J734" s="210"/>
      <c r="K734" s="232"/>
      <c r="L734" s="210"/>
      <c r="M734" s="210"/>
      <c r="N734" s="210"/>
      <c r="O734" s="210"/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</row>
    <row r="735" spans="1:26" ht="15.75" customHeight="1" x14ac:dyDescent="0.2">
      <c r="A735" s="210"/>
      <c r="B735" s="210"/>
      <c r="C735" s="232"/>
      <c r="D735" s="210"/>
      <c r="E735" s="210"/>
      <c r="F735" s="210"/>
      <c r="G735" s="210"/>
      <c r="H735" s="210"/>
      <c r="I735" s="232"/>
      <c r="J735" s="210"/>
      <c r="K735" s="232"/>
      <c r="L735" s="210"/>
      <c r="M735" s="210"/>
      <c r="N735" s="210"/>
      <c r="O735" s="210"/>
      <c r="P735" s="210"/>
      <c r="Q735" s="210"/>
      <c r="R735" s="210"/>
      <c r="S735" s="210"/>
      <c r="T735" s="210"/>
      <c r="U735" s="210"/>
      <c r="V735" s="210"/>
      <c r="W735" s="210"/>
      <c r="X735" s="210"/>
      <c r="Y735" s="210"/>
      <c r="Z735" s="210"/>
    </row>
    <row r="736" spans="1:26" ht="15.75" customHeight="1" x14ac:dyDescent="0.2">
      <c r="A736" s="210"/>
      <c r="B736" s="210"/>
      <c r="C736" s="232"/>
      <c r="D736" s="210"/>
      <c r="E736" s="210"/>
      <c r="F736" s="210"/>
      <c r="G736" s="210"/>
      <c r="H736" s="210"/>
      <c r="I736" s="232"/>
      <c r="J736" s="210"/>
      <c r="K736" s="232"/>
      <c r="L736" s="210"/>
      <c r="M736" s="210"/>
      <c r="N736" s="210"/>
      <c r="O736" s="210"/>
      <c r="P736" s="210"/>
      <c r="Q736" s="210"/>
      <c r="R736" s="210"/>
      <c r="S736" s="210"/>
      <c r="T736" s="210"/>
      <c r="U736" s="210"/>
      <c r="V736" s="210"/>
      <c r="W736" s="210"/>
      <c r="X736" s="210"/>
      <c r="Y736" s="210"/>
      <c r="Z736" s="210"/>
    </row>
    <row r="737" spans="1:26" ht="15.75" customHeight="1" x14ac:dyDescent="0.2">
      <c r="A737" s="210"/>
      <c r="B737" s="210"/>
      <c r="C737" s="232"/>
      <c r="D737" s="210"/>
      <c r="E737" s="210"/>
      <c r="F737" s="210"/>
      <c r="G737" s="210"/>
      <c r="H737" s="210"/>
      <c r="I737" s="232"/>
      <c r="J737" s="210"/>
      <c r="K737" s="232"/>
      <c r="L737" s="210"/>
      <c r="M737" s="210"/>
      <c r="N737" s="210"/>
      <c r="O737" s="210"/>
      <c r="P737" s="210"/>
      <c r="Q737" s="210"/>
      <c r="R737" s="210"/>
      <c r="S737" s="210"/>
      <c r="T737" s="210"/>
      <c r="U737" s="210"/>
      <c r="V737" s="210"/>
      <c r="W737" s="210"/>
      <c r="X737" s="210"/>
      <c r="Y737" s="210"/>
      <c r="Z737" s="210"/>
    </row>
    <row r="738" spans="1:26" ht="15.75" customHeight="1" x14ac:dyDescent="0.2">
      <c r="A738" s="210"/>
      <c r="B738" s="210"/>
      <c r="C738" s="232"/>
      <c r="D738" s="210"/>
      <c r="E738" s="210"/>
      <c r="F738" s="210"/>
      <c r="G738" s="210"/>
      <c r="H738" s="210"/>
      <c r="I738" s="232"/>
      <c r="J738" s="210"/>
      <c r="K738" s="232"/>
      <c r="L738" s="210"/>
      <c r="M738" s="210"/>
      <c r="N738" s="210"/>
      <c r="O738" s="210"/>
      <c r="P738" s="210"/>
      <c r="Q738" s="210"/>
      <c r="R738" s="210"/>
      <c r="S738" s="210"/>
      <c r="T738" s="210"/>
      <c r="U738" s="210"/>
      <c r="V738" s="210"/>
      <c r="W738" s="210"/>
      <c r="X738" s="210"/>
      <c r="Y738" s="210"/>
      <c r="Z738" s="210"/>
    </row>
    <row r="739" spans="1:26" ht="15.75" customHeight="1" x14ac:dyDescent="0.2">
      <c r="A739" s="210"/>
      <c r="B739" s="210"/>
      <c r="C739" s="232"/>
      <c r="D739" s="210"/>
      <c r="E739" s="210"/>
      <c r="F739" s="210"/>
      <c r="G739" s="210"/>
      <c r="H739" s="210"/>
      <c r="I739" s="232"/>
      <c r="J739" s="210"/>
      <c r="K739" s="232"/>
      <c r="L739" s="210"/>
      <c r="M739" s="210"/>
      <c r="N739" s="210"/>
      <c r="O739" s="210"/>
      <c r="P739" s="210"/>
      <c r="Q739" s="210"/>
      <c r="R739" s="210"/>
      <c r="S739" s="210"/>
      <c r="T739" s="210"/>
      <c r="U739" s="210"/>
      <c r="V739" s="210"/>
      <c r="W739" s="210"/>
      <c r="X739" s="210"/>
      <c r="Y739" s="210"/>
      <c r="Z739" s="210"/>
    </row>
    <row r="740" spans="1:26" ht="15.75" customHeight="1" x14ac:dyDescent="0.2">
      <c r="A740" s="210"/>
      <c r="B740" s="210"/>
      <c r="C740" s="232"/>
      <c r="D740" s="210"/>
      <c r="E740" s="210"/>
      <c r="F740" s="210"/>
      <c r="G740" s="210"/>
      <c r="H740" s="210"/>
      <c r="I740" s="232"/>
      <c r="J740" s="210"/>
      <c r="K740" s="232"/>
      <c r="L740" s="210"/>
      <c r="M740" s="210"/>
      <c r="N740" s="210"/>
      <c r="O740" s="210"/>
      <c r="P740" s="210"/>
      <c r="Q740" s="210"/>
      <c r="R740" s="210"/>
      <c r="S740" s="210"/>
      <c r="T740" s="210"/>
      <c r="U740" s="210"/>
      <c r="V740" s="210"/>
      <c r="W740" s="210"/>
      <c r="X740" s="210"/>
      <c r="Y740" s="210"/>
      <c r="Z740" s="210"/>
    </row>
    <row r="741" spans="1:26" ht="15.75" customHeight="1" x14ac:dyDescent="0.2">
      <c r="A741" s="210"/>
      <c r="B741" s="210"/>
      <c r="C741" s="232"/>
      <c r="D741" s="210"/>
      <c r="E741" s="210"/>
      <c r="F741" s="210"/>
      <c r="G741" s="210"/>
      <c r="H741" s="210"/>
      <c r="I741" s="232"/>
      <c r="J741" s="210"/>
      <c r="K741" s="232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</row>
    <row r="742" spans="1:26" ht="15.75" customHeight="1" x14ac:dyDescent="0.2">
      <c r="A742" s="210"/>
      <c r="B742" s="210"/>
      <c r="C742" s="232"/>
      <c r="D742" s="210"/>
      <c r="E742" s="210"/>
      <c r="F742" s="210"/>
      <c r="G742" s="210"/>
      <c r="H742" s="210"/>
      <c r="I742" s="232"/>
      <c r="J742" s="210"/>
      <c r="K742" s="232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</row>
    <row r="743" spans="1:26" ht="15.75" customHeight="1" x14ac:dyDescent="0.2">
      <c r="A743" s="210"/>
      <c r="B743" s="210"/>
      <c r="C743" s="232"/>
      <c r="D743" s="210"/>
      <c r="E743" s="210"/>
      <c r="F743" s="210"/>
      <c r="G743" s="210"/>
      <c r="H743" s="210"/>
      <c r="I743" s="232"/>
      <c r="J743" s="210"/>
      <c r="K743" s="232"/>
      <c r="L743" s="210"/>
      <c r="M743" s="210"/>
      <c r="N743" s="210"/>
      <c r="O743" s="210"/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</row>
    <row r="744" spans="1:26" ht="15.75" customHeight="1" x14ac:dyDescent="0.2">
      <c r="A744" s="210"/>
      <c r="B744" s="210"/>
      <c r="C744" s="232"/>
      <c r="D744" s="210"/>
      <c r="E744" s="210"/>
      <c r="F744" s="210"/>
      <c r="G744" s="210"/>
      <c r="H744" s="210"/>
      <c r="I744" s="232"/>
      <c r="J744" s="210"/>
      <c r="K744" s="232"/>
      <c r="L744" s="210"/>
      <c r="M744" s="210"/>
      <c r="N744" s="210"/>
      <c r="O744" s="210"/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</row>
    <row r="745" spans="1:26" ht="15.75" customHeight="1" x14ac:dyDescent="0.2">
      <c r="A745" s="210"/>
      <c r="B745" s="210"/>
      <c r="C745" s="232"/>
      <c r="D745" s="210"/>
      <c r="E745" s="210"/>
      <c r="F745" s="210"/>
      <c r="G745" s="210"/>
      <c r="H745" s="210"/>
      <c r="I745" s="232"/>
      <c r="J745" s="210"/>
      <c r="K745" s="232"/>
      <c r="L745" s="210"/>
      <c r="M745" s="210"/>
      <c r="N745" s="210"/>
      <c r="O745" s="210"/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</row>
    <row r="746" spans="1:26" ht="15.75" customHeight="1" x14ac:dyDescent="0.2">
      <c r="A746" s="210"/>
      <c r="B746" s="210"/>
      <c r="C746" s="232"/>
      <c r="D746" s="210"/>
      <c r="E746" s="210"/>
      <c r="F746" s="210"/>
      <c r="G746" s="210"/>
      <c r="H746" s="210"/>
      <c r="I746" s="232"/>
      <c r="J746" s="210"/>
      <c r="K746" s="232"/>
      <c r="L746" s="210"/>
      <c r="M746" s="210"/>
      <c r="N746" s="210"/>
      <c r="O746" s="210"/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</row>
    <row r="747" spans="1:26" ht="15.75" customHeight="1" x14ac:dyDescent="0.2">
      <c r="A747" s="210"/>
      <c r="B747" s="210"/>
      <c r="C747" s="232"/>
      <c r="D747" s="210"/>
      <c r="E747" s="210"/>
      <c r="F747" s="210"/>
      <c r="G747" s="210"/>
      <c r="H747" s="210"/>
      <c r="I747" s="232"/>
      <c r="J747" s="210"/>
      <c r="K747" s="232"/>
      <c r="L747" s="210"/>
      <c r="M747" s="210"/>
      <c r="N747" s="210"/>
      <c r="O747" s="210"/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</row>
    <row r="748" spans="1:26" ht="15.75" customHeight="1" x14ac:dyDescent="0.2">
      <c r="A748" s="210"/>
      <c r="B748" s="210"/>
      <c r="C748" s="232"/>
      <c r="D748" s="210"/>
      <c r="E748" s="210"/>
      <c r="F748" s="210"/>
      <c r="G748" s="210"/>
      <c r="H748" s="210"/>
      <c r="I748" s="232"/>
      <c r="J748" s="210"/>
      <c r="K748" s="232"/>
      <c r="L748" s="210"/>
      <c r="M748" s="210"/>
      <c r="N748" s="210"/>
      <c r="O748" s="210"/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</row>
    <row r="749" spans="1:26" ht="15.75" customHeight="1" x14ac:dyDescent="0.2">
      <c r="A749" s="210"/>
      <c r="B749" s="210"/>
      <c r="C749" s="232"/>
      <c r="D749" s="210"/>
      <c r="E749" s="210"/>
      <c r="F749" s="210"/>
      <c r="G749" s="210"/>
      <c r="H749" s="210"/>
      <c r="I749" s="232"/>
      <c r="J749" s="210"/>
      <c r="K749" s="232"/>
      <c r="L749" s="210"/>
      <c r="M749" s="210"/>
      <c r="N749" s="210"/>
      <c r="O749" s="210"/>
      <c r="P749" s="210"/>
      <c r="Q749" s="210"/>
      <c r="R749" s="210"/>
      <c r="S749" s="210"/>
      <c r="T749" s="210"/>
      <c r="U749" s="210"/>
      <c r="V749" s="210"/>
      <c r="W749" s="210"/>
      <c r="X749" s="210"/>
      <c r="Y749" s="210"/>
      <c r="Z749" s="210"/>
    </row>
    <row r="750" spans="1:26" ht="15.75" customHeight="1" x14ac:dyDescent="0.2">
      <c r="A750" s="210"/>
      <c r="B750" s="210"/>
      <c r="C750" s="232"/>
      <c r="D750" s="210"/>
      <c r="E750" s="210"/>
      <c r="F750" s="210"/>
      <c r="G750" s="210"/>
      <c r="H750" s="210"/>
      <c r="I750" s="232"/>
      <c r="J750" s="210"/>
      <c r="K750" s="232"/>
      <c r="L750" s="210"/>
      <c r="M750" s="210"/>
      <c r="N750" s="210"/>
      <c r="O750" s="210"/>
      <c r="P750" s="210"/>
      <c r="Q750" s="210"/>
      <c r="R750" s="210"/>
      <c r="S750" s="210"/>
      <c r="T750" s="210"/>
      <c r="U750" s="210"/>
      <c r="V750" s="210"/>
      <c r="W750" s="210"/>
      <c r="X750" s="210"/>
      <c r="Y750" s="210"/>
      <c r="Z750" s="210"/>
    </row>
    <row r="751" spans="1:26" ht="15.75" customHeight="1" x14ac:dyDescent="0.2">
      <c r="A751" s="210"/>
      <c r="B751" s="210"/>
      <c r="C751" s="232"/>
      <c r="D751" s="210"/>
      <c r="E751" s="210"/>
      <c r="F751" s="210"/>
      <c r="G751" s="210"/>
      <c r="H751" s="210"/>
      <c r="I751" s="232"/>
      <c r="J751" s="210"/>
      <c r="K751" s="232"/>
      <c r="L751" s="210"/>
      <c r="M751" s="210"/>
      <c r="N751" s="210"/>
      <c r="O751" s="210"/>
      <c r="P751" s="210"/>
      <c r="Q751" s="210"/>
      <c r="R751" s="210"/>
      <c r="S751" s="210"/>
      <c r="T751" s="210"/>
      <c r="U751" s="210"/>
      <c r="V751" s="210"/>
      <c r="W751" s="210"/>
      <c r="X751" s="210"/>
      <c r="Y751" s="210"/>
      <c r="Z751" s="210"/>
    </row>
    <row r="752" spans="1:26" ht="15.75" customHeight="1" x14ac:dyDescent="0.2">
      <c r="A752" s="210"/>
      <c r="B752" s="210"/>
      <c r="C752" s="232"/>
      <c r="D752" s="210"/>
      <c r="E752" s="210"/>
      <c r="F752" s="210"/>
      <c r="G752" s="210"/>
      <c r="H752" s="210"/>
      <c r="I752" s="232"/>
      <c r="J752" s="210"/>
      <c r="K752" s="232"/>
      <c r="L752" s="210"/>
      <c r="M752" s="210"/>
      <c r="N752" s="210"/>
      <c r="O752" s="210"/>
      <c r="P752" s="210"/>
      <c r="Q752" s="210"/>
      <c r="R752" s="210"/>
      <c r="S752" s="210"/>
      <c r="T752" s="210"/>
      <c r="U752" s="210"/>
      <c r="V752" s="210"/>
      <c r="W752" s="210"/>
      <c r="X752" s="210"/>
      <c r="Y752" s="210"/>
      <c r="Z752" s="210"/>
    </row>
    <row r="753" spans="1:26" ht="15.75" customHeight="1" x14ac:dyDescent="0.2">
      <c r="A753" s="210"/>
      <c r="B753" s="210"/>
      <c r="C753" s="232"/>
      <c r="D753" s="210"/>
      <c r="E753" s="210"/>
      <c r="F753" s="210"/>
      <c r="G753" s="210"/>
      <c r="H753" s="210"/>
      <c r="I753" s="232"/>
      <c r="J753" s="210"/>
      <c r="K753" s="232"/>
      <c r="L753" s="210"/>
      <c r="M753" s="210"/>
      <c r="N753" s="210"/>
      <c r="O753" s="210"/>
      <c r="P753" s="210"/>
      <c r="Q753" s="210"/>
      <c r="R753" s="210"/>
      <c r="S753" s="210"/>
      <c r="T753" s="210"/>
      <c r="U753" s="210"/>
      <c r="V753" s="210"/>
      <c r="W753" s="210"/>
      <c r="X753" s="210"/>
      <c r="Y753" s="210"/>
      <c r="Z753" s="210"/>
    </row>
    <row r="754" spans="1:26" ht="15.75" customHeight="1" x14ac:dyDescent="0.2">
      <c r="A754" s="210"/>
      <c r="B754" s="210"/>
      <c r="C754" s="232"/>
      <c r="D754" s="210"/>
      <c r="E754" s="210"/>
      <c r="F754" s="210"/>
      <c r="G754" s="210"/>
      <c r="H754" s="210"/>
      <c r="I754" s="232"/>
      <c r="J754" s="210"/>
      <c r="K754" s="232"/>
      <c r="L754" s="210"/>
      <c r="M754" s="210"/>
      <c r="N754" s="210"/>
      <c r="O754" s="210"/>
      <c r="P754" s="210"/>
      <c r="Q754" s="210"/>
      <c r="R754" s="210"/>
      <c r="S754" s="210"/>
      <c r="T754" s="210"/>
      <c r="U754" s="210"/>
      <c r="V754" s="210"/>
      <c r="W754" s="210"/>
      <c r="X754" s="210"/>
      <c r="Y754" s="210"/>
      <c r="Z754" s="210"/>
    </row>
    <row r="755" spans="1:26" ht="15.75" customHeight="1" x14ac:dyDescent="0.2">
      <c r="A755" s="210"/>
      <c r="B755" s="210"/>
      <c r="C755" s="232"/>
      <c r="D755" s="210"/>
      <c r="E755" s="210"/>
      <c r="F755" s="210"/>
      <c r="G755" s="210"/>
      <c r="H755" s="210"/>
      <c r="I755" s="232"/>
      <c r="J755" s="210"/>
      <c r="K755" s="232"/>
      <c r="L755" s="210"/>
      <c r="M755" s="210"/>
      <c r="N755" s="210"/>
      <c r="O755" s="210"/>
      <c r="P755" s="210"/>
      <c r="Q755" s="210"/>
      <c r="R755" s="210"/>
      <c r="S755" s="210"/>
      <c r="T755" s="210"/>
      <c r="U755" s="210"/>
      <c r="V755" s="210"/>
      <c r="W755" s="210"/>
      <c r="X755" s="210"/>
      <c r="Y755" s="210"/>
      <c r="Z755" s="210"/>
    </row>
    <row r="756" spans="1:26" ht="15.75" customHeight="1" x14ac:dyDescent="0.2">
      <c r="A756" s="210"/>
      <c r="B756" s="210"/>
      <c r="C756" s="232"/>
      <c r="D756" s="210"/>
      <c r="E756" s="210"/>
      <c r="F756" s="210"/>
      <c r="G756" s="210"/>
      <c r="H756" s="210"/>
      <c r="I756" s="232"/>
      <c r="J756" s="210"/>
      <c r="K756" s="232"/>
      <c r="L756" s="210"/>
      <c r="M756" s="210"/>
      <c r="N756" s="210"/>
      <c r="O756" s="210"/>
      <c r="P756" s="210"/>
      <c r="Q756" s="210"/>
      <c r="R756" s="210"/>
      <c r="S756" s="210"/>
      <c r="T756" s="210"/>
      <c r="U756" s="210"/>
      <c r="V756" s="210"/>
      <c r="W756" s="210"/>
      <c r="X756" s="210"/>
      <c r="Y756" s="210"/>
      <c r="Z756" s="210"/>
    </row>
    <row r="757" spans="1:26" ht="15.75" customHeight="1" x14ac:dyDescent="0.2">
      <c r="A757" s="210"/>
      <c r="B757" s="210"/>
      <c r="C757" s="232"/>
      <c r="D757" s="210"/>
      <c r="E757" s="210"/>
      <c r="F757" s="210"/>
      <c r="G757" s="210"/>
      <c r="H757" s="210"/>
      <c r="I757" s="232"/>
      <c r="J757" s="210"/>
      <c r="K757" s="232"/>
      <c r="L757" s="210"/>
      <c r="M757" s="210"/>
      <c r="N757" s="210"/>
      <c r="O757" s="210"/>
      <c r="P757" s="210"/>
      <c r="Q757" s="210"/>
      <c r="R757" s="210"/>
      <c r="S757" s="210"/>
      <c r="T757" s="210"/>
      <c r="U757" s="210"/>
      <c r="V757" s="210"/>
      <c r="W757" s="210"/>
      <c r="X757" s="210"/>
      <c r="Y757" s="210"/>
      <c r="Z757" s="210"/>
    </row>
    <row r="758" spans="1:26" ht="15.75" customHeight="1" x14ac:dyDescent="0.2">
      <c r="A758" s="210"/>
      <c r="B758" s="210"/>
      <c r="C758" s="232"/>
      <c r="D758" s="210"/>
      <c r="E758" s="210"/>
      <c r="F758" s="210"/>
      <c r="G758" s="210"/>
      <c r="H758" s="210"/>
      <c r="I758" s="232"/>
      <c r="J758" s="210"/>
      <c r="K758" s="232"/>
      <c r="L758" s="210"/>
      <c r="M758" s="210"/>
      <c r="N758" s="210"/>
      <c r="O758" s="210"/>
      <c r="P758" s="210"/>
      <c r="Q758" s="210"/>
      <c r="R758" s="210"/>
      <c r="S758" s="210"/>
      <c r="T758" s="210"/>
      <c r="U758" s="210"/>
      <c r="V758" s="210"/>
      <c r="W758" s="210"/>
      <c r="X758" s="210"/>
      <c r="Y758" s="210"/>
      <c r="Z758" s="210"/>
    </row>
    <row r="759" spans="1:26" ht="15.75" customHeight="1" x14ac:dyDescent="0.2">
      <c r="A759" s="210"/>
      <c r="B759" s="210"/>
      <c r="C759" s="232"/>
      <c r="D759" s="210"/>
      <c r="E759" s="210"/>
      <c r="F759" s="210"/>
      <c r="G759" s="210"/>
      <c r="H759" s="210"/>
      <c r="I759" s="232"/>
      <c r="J759" s="210"/>
      <c r="K759" s="232"/>
      <c r="L759" s="210"/>
      <c r="M759" s="210"/>
      <c r="N759" s="210"/>
      <c r="O759" s="210"/>
      <c r="P759" s="210"/>
      <c r="Q759" s="210"/>
      <c r="R759" s="210"/>
      <c r="S759" s="210"/>
      <c r="T759" s="210"/>
      <c r="U759" s="210"/>
      <c r="V759" s="210"/>
      <c r="W759" s="210"/>
      <c r="X759" s="210"/>
      <c r="Y759" s="210"/>
      <c r="Z759" s="210"/>
    </row>
    <row r="760" spans="1:26" ht="15.75" customHeight="1" x14ac:dyDescent="0.2">
      <c r="A760" s="210"/>
      <c r="B760" s="210"/>
      <c r="C760" s="232"/>
      <c r="D760" s="210"/>
      <c r="E760" s="210"/>
      <c r="F760" s="210"/>
      <c r="G760" s="210"/>
      <c r="H760" s="210"/>
      <c r="I760" s="232"/>
      <c r="J760" s="210"/>
      <c r="K760" s="232"/>
      <c r="L760" s="210"/>
      <c r="M760" s="210"/>
      <c r="N760" s="210"/>
      <c r="O760" s="210"/>
      <c r="P760" s="210"/>
      <c r="Q760" s="210"/>
      <c r="R760" s="210"/>
      <c r="S760" s="210"/>
      <c r="T760" s="210"/>
      <c r="U760" s="210"/>
      <c r="V760" s="210"/>
      <c r="W760" s="210"/>
      <c r="X760" s="210"/>
      <c r="Y760" s="210"/>
      <c r="Z760" s="210"/>
    </row>
    <row r="761" spans="1:26" ht="15.75" customHeight="1" x14ac:dyDescent="0.2">
      <c r="A761" s="210"/>
      <c r="B761" s="210"/>
      <c r="C761" s="232"/>
      <c r="D761" s="210"/>
      <c r="E761" s="210"/>
      <c r="F761" s="210"/>
      <c r="G761" s="210"/>
      <c r="H761" s="210"/>
      <c r="I761" s="232"/>
      <c r="J761" s="210"/>
      <c r="K761" s="232"/>
      <c r="L761" s="210"/>
      <c r="M761" s="210"/>
      <c r="N761" s="210"/>
      <c r="O761" s="210"/>
      <c r="P761" s="210"/>
      <c r="Q761" s="210"/>
      <c r="R761" s="210"/>
      <c r="S761" s="210"/>
      <c r="T761" s="210"/>
      <c r="U761" s="210"/>
      <c r="V761" s="210"/>
      <c r="W761" s="210"/>
      <c r="X761" s="210"/>
      <c r="Y761" s="210"/>
      <c r="Z761" s="210"/>
    </row>
    <row r="762" spans="1:26" ht="15.75" customHeight="1" x14ac:dyDescent="0.2">
      <c r="A762" s="210"/>
      <c r="B762" s="210"/>
      <c r="C762" s="232"/>
      <c r="D762" s="210"/>
      <c r="E762" s="210"/>
      <c r="F762" s="210"/>
      <c r="G762" s="210"/>
      <c r="H762" s="210"/>
      <c r="I762" s="232"/>
      <c r="J762" s="210"/>
      <c r="K762" s="232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</row>
    <row r="763" spans="1:26" ht="15.75" customHeight="1" x14ac:dyDescent="0.2">
      <c r="A763" s="210"/>
      <c r="B763" s="210"/>
      <c r="C763" s="232"/>
      <c r="D763" s="210"/>
      <c r="E763" s="210"/>
      <c r="F763" s="210"/>
      <c r="G763" s="210"/>
      <c r="H763" s="210"/>
      <c r="I763" s="232"/>
      <c r="J763" s="210"/>
      <c r="K763" s="232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</row>
    <row r="764" spans="1:26" ht="15.75" customHeight="1" x14ac:dyDescent="0.2">
      <c r="A764" s="210"/>
      <c r="B764" s="210"/>
      <c r="C764" s="232"/>
      <c r="D764" s="210"/>
      <c r="E764" s="210"/>
      <c r="F764" s="210"/>
      <c r="G764" s="210"/>
      <c r="H764" s="210"/>
      <c r="I764" s="232"/>
      <c r="J764" s="210"/>
      <c r="K764" s="232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</row>
    <row r="765" spans="1:26" ht="15.75" customHeight="1" x14ac:dyDescent="0.2">
      <c r="A765" s="210"/>
      <c r="B765" s="210"/>
      <c r="C765" s="232"/>
      <c r="D765" s="210"/>
      <c r="E765" s="210"/>
      <c r="F765" s="210"/>
      <c r="G765" s="210"/>
      <c r="H765" s="210"/>
      <c r="I765" s="232"/>
      <c r="J765" s="210"/>
      <c r="K765" s="232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</row>
    <row r="766" spans="1:26" ht="15.75" customHeight="1" x14ac:dyDescent="0.2">
      <c r="A766" s="210"/>
      <c r="B766" s="210"/>
      <c r="C766" s="232"/>
      <c r="D766" s="210"/>
      <c r="E766" s="210"/>
      <c r="F766" s="210"/>
      <c r="G766" s="210"/>
      <c r="H766" s="210"/>
      <c r="I766" s="232"/>
      <c r="J766" s="210"/>
      <c r="K766" s="232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</row>
    <row r="767" spans="1:26" ht="15.75" customHeight="1" x14ac:dyDescent="0.2">
      <c r="A767" s="210"/>
      <c r="B767" s="210"/>
      <c r="C767" s="232"/>
      <c r="D767" s="210"/>
      <c r="E767" s="210"/>
      <c r="F767" s="210"/>
      <c r="G767" s="210"/>
      <c r="H767" s="210"/>
      <c r="I767" s="232"/>
      <c r="J767" s="210"/>
      <c r="K767" s="232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</row>
    <row r="768" spans="1:26" ht="15.75" customHeight="1" x14ac:dyDescent="0.2">
      <c r="A768" s="210"/>
      <c r="B768" s="210"/>
      <c r="C768" s="232"/>
      <c r="D768" s="210"/>
      <c r="E768" s="210"/>
      <c r="F768" s="210"/>
      <c r="G768" s="210"/>
      <c r="H768" s="210"/>
      <c r="I768" s="232"/>
      <c r="J768" s="210"/>
      <c r="K768" s="232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</row>
    <row r="769" spans="1:26" ht="15.75" customHeight="1" x14ac:dyDescent="0.2">
      <c r="A769" s="210"/>
      <c r="B769" s="210"/>
      <c r="C769" s="232"/>
      <c r="D769" s="210"/>
      <c r="E769" s="210"/>
      <c r="F769" s="210"/>
      <c r="G769" s="210"/>
      <c r="H769" s="210"/>
      <c r="I769" s="232"/>
      <c r="J769" s="210"/>
      <c r="K769" s="232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</row>
    <row r="770" spans="1:26" ht="15.75" customHeight="1" x14ac:dyDescent="0.2">
      <c r="A770" s="210"/>
      <c r="B770" s="210"/>
      <c r="C770" s="232"/>
      <c r="D770" s="210"/>
      <c r="E770" s="210"/>
      <c r="F770" s="210"/>
      <c r="G770" s="210"/>
      <c r="H770" s="210"/>
      <c r="I770" s="232"/>
      <c r="J770" s="210"/>
      <c r="K770" s="232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</row>
    <row r="771" spans="1:26" ht="15.75" customHeight="1" x14ac:dyDescent="0.2">
      <c r="A771" s="210"/>
      <c r="B771" s="210"/>
      <c r="C771" s="232"/>
      <c r="D771" s="210"/>
      <c r="E771" s="210"/>
      <c r="F771" s="210"/>
      <c r="G771" s="210"/>
      <c r="H771" s="210"/>
      <c r="I771" s="232"/>
      <c r="J771" s="210"/>
      <c r="K771" s="232"/>
      <c r="L771" s="210"/>
      <c r="M771" s="210"/>
      <c r="N771" s="210"/>
      <c r="O771" s="210"/>
      <c r="P771" s="210"/>
      <c r="Q771" s="210"/>
      <c r="R771" s="210"/>
      <c r="S771" s="210"/>
      <c r="T771" s="210"/>
      <c r="U771" s="210"/>
      <c r="V771" s="210"/>
      <c r="W771" s="210"/>
      <c r="X771" s="210"/>
      <c r="Y771" s="210"/>
      <c r="Z771" s="210"/>
    </row>
    <row r="772" spans="1:26" ht="15.75" customHeight="1" x14ac:dyDescent="0.2">
      <c r="A772" s="210"/>
      <c r="B772" s="210"/>
      <c r="C772" s="232"/>
      <c r="D772" s="210"/>
      <c r="E772" s="210"/>
      <c r="F772" s="210"/>
      <c r="G772" s="210"/>
      <c r="H772" s="210"/>
      <c r="I772" s="232"/>
      <c r="J772" s="210"/>
      <c r="K772" s="232"/>
      <c r="L772" s="210"/>
      <c r="M772" s="210"/>
      <c r="N772" s="210"/>
      <c r="O772" s="210"/>
      <c r="P772" s="210"/>
      <c r="Q772" s="210"/>
      <c r="R772" s="210"/>
      <c r="S772" s="210"/>
      <c r="T772" s="210"/>
      <c r="U772" s="210"/>
      <c r="V772" s="210"/>
      <c r="W772" s="210"/>
      <c r="X772" s="210"/>
      <c r="Y772" s="210"/>
      <c r="Z772" s="210"/>
    </row>
    <row r="773" spans="1:26" ht="15.75" customHeight="1" x14ac:dyDescent="0.2">
      <c r="A773" s="210"/>
      <c r="B773" s="210"/>
      <c r="C773" s="232"/>
      <c r="D773" s="210"/>
      <c r="E773" s="210"/>
      <c r="F773" s="210"/>
      <c r="G773" s="210"/>
      <c r="H773" s="210"/>
      <c r="I773" s="232"/>
      <c r="J773" s="210"/>
      <c r="K773" s="232"/>
      <c r="L773" s="210"/>
      <c r="M773" s="210"/>
      <c r="N773" s="210"/>
      <c r="O773" s="210"/>
      <c r="P773" s="210"/>
      <c r="Q773" s="210"/>
      <c r="R773" s="210"/>
      <c r="S773" s="210"/>
      <c r="T773" s="210"/>
      <c r="U773" s="210"/>
      <c r="V773" s="210"/>
      <c r="W773" s="210"/>
      <c r="X773" s="210"/>
      <c r="Y773" s="210"/>
      <c r="Z773" s="210"/>
    </row>
    <row r="774" spans="1:26" ht="15.75" customHeight="1" x14ac:dyDescent="0.2">
      <c r="A774" s="210"/>
      <c r="B774" s="210"/>
      <c r="C774" s="232"/>
      <c r="D774" s="210"/>
      <c r="E774" s="210"/>
      <c r="F774" s="210"/>
      <c r="G774" s="210"/>
      <c r="H774" s="210"/>
      <c r="I774" s="232"/>
      <c r="J774" s="210"/>
      <c r="K774" s="232"/>
      <c r="L774" s="210"/>
      <c r="M774" s="210"/>
      <c r="N774" s="210"/>
      <c r="O774" s="210"/>
      <c r="P774" s="210"/>
      <c r="Q774" s="210"/>
      <c r="R774" s="210"/>
      <c r="S774" s="210"/>
      <c r="T774" s="210"/>
      <c r="U774" s="210"/>
      <c r="V774" s="210"/>
      <c r="W774" s="210"/>
      <c r="X774" s="210"/>
      <c r="Y774" s="210"/>
      <c r="Z774" s="210"/>
    </row>
    <row r="775" spans="1:26" ht="15.75" customHeight="1" x14ac:dyDescent="0.2">
      <c r="A775" s="210"/>
      <c r="B775" s="210"/>
      <c r="C775" s="232"/>
      <c r="D775" s="210"/>
      <c r="E775" s="210"/>
      <c r="F775" s="210"/>
      <c r="G775" s="210"/>
      <c r="H775" s="210"/>
      <c r="I775" s="232"/>
      <c r="J775" s="210"/>
      <c r="K775" s="232"/>
      <c r="L775" s="210"/>
      <c r="M775" s="210"/>
      <c r="N775" s="210"/>
      <c r="O775" s="210"/>
      <c r="P775" s="210"/>
      <c r="Q775" s="210"/>
      <c r="R775" s="210"/>
      <c r="S775" s="210"/>
      <c r="T775" s="210"/>
      <c r="U775" s="210"/>
      <c r="V775" s="210"/>
      <c r="W775" s="210"/>
      <c r="X775" s="210"/>
      <c r="Y775" s="210"/>
      <c r="Z775" s="210"/>
    </row>
    <row r="776" spans="1:26" ht="15.75" customHeight="1" x14ac:dyDescent="0.2">
      <c r="A776" s="210"/>
      <c r="B776" s="210"/>
      <c r="C776" s="232"/>
      <c r="D776" s="210"/>
      <c r="E776" s="210"/>
      <c r="F776" s="210"/>
      <c r="G776" s="210"/>
      <c r="H776" s="210"/>
      <c r="I776" s="232"/>
      <c r="J776" s="210"/>
      <c r="K776" s="232"/>
      <c r="L776" s="210"/>
      <c r="M776" s="210"/>
      <c r="N776" s="210"/>
      <c r="O776" s="210"/>
      <c r="P776" s="210"/>
      <c r="Q776" s="210"/>
      <c r="R776" s="210"/>
      <c r="S776" s="210"/>
      <c r="T776" s="210"/>
      <c r="U776" s="210"/>
      <c r="V776" s="210"/>
      <c r="W776" s="210"/>
      <c r="X776" s="210"/>
      <c r="Y776" s="210"/>
      <c r="Z776" s="210"/>
    </row>
    <row r="777" spans="1:26" ht="15.75" customHeight="1" x14ac:dyDescent="0.2">
      <c r="A777" s="210"/>
      <c r="B777" s="210"/>
      <c r="C777" s="232"/>
      <c r="D777" s="210"/>
      <c r="E777" s="210"/>
      <c r="F777" s="210"/>
      <c r="G777" s="210"/>
      <c r="H777" s="210"/>
      <c r="I777" s="232"/>
      <c r="J777" s="210"/>
      <c r="K777" s="232"/>
      <c r="L777" s="210"/>
      <c r="M777" s="210"/>
      <c r="N777" s="210"/>
      <c r="O777" s="210"/>
      <c r="P777" s="210"/>
      <c r="Q777" s="210"/>
      <c r="R777" s="210"/>
      <c r="S777" s="210"/>
      <c r="T777" s="210"/>
      <c r="U777" s="210"/>
      <c r="V777" s="210"/>
      <c r="W777" s="210"/>
      <c r="X777" s="210"/>
      <c r="Y777" s="210"/>
      <c r="Z777" s="210"/>
    </row>
    <row r="778" spans="1:26" ht="15.75" customHeight="1" x14ac:dyDescent="0.2">
      <c r="A778" s="210"/>
      <c r="B778" s="210"/>
      <c r="C778" s="232"/>
      <c r="D778" s="210"/>
      <c r="E778" s="210"/>
      <c r="F778" s="210"/>
      <c r="G778" s="210"/>
      <c r="H778" s="210"/>
      <c r="I778" s="232"/>
      <c r="J778" s="210"/>
      <c r="K778" s="232"/>
      <c r="L778" s="210"/>
      <c r="M778" s="210"/>
      <c r="N778" s="210"/>
      <c r="O778" s="210"/>
      <c r="P778" s="210"/>
      <c r="Q778" s="210"/>
      <c r="R778" s="210"/>
      <c r="S778" s="210"/>
      <c r="T778" s="210"/>
      <c r="U778" s="210"/>
      <c r="V778" s="210"/>
      <c r="W778" s="210"/>
      <c r="X778" s="210"/>
      <c r="Y778" s="210"/>
      <c r="Z778" s="210"/>
    </row>
    <row r="779" spans="1:26" ht="15.75" customHeight="1" x14ac:dyDescent="0.2">
      <c r="A779" s="210"/>
      <c r="B779" s="210"/>
      <c r="C779" s="232"/>
      <c r="D779" s="210"/>
      <c r="E779" s="210"/>
      <c r="F779" s="210"/>
      <c r="G779" s="210"/>
      <c r="H779" s="210"/>
      <c r="I779" s="232"/>
      <c r="J779" s="210"/>
      <c r="K779" s="232"/>
      <c r="L779" s="210"/>
      <c r="M779" s="210"/>
      <c r="N779" s="210"/>
      <c r="O779" s="210"/>
      <c r="P779" s="210"/>
      <c r="Q779" s="210"/>
      <c r="R779" s="210"/>
      <c r="S779" s="210"/>
      <c r="T779" s="210"/>
      <c r="U779" s="210"/>
      <c r="V779" s="210"/>
      <c r="W779" s="210"/>
      <c r="X779" s="210"/>
      <c r="Y779" s="210"/>
      <c r="Z779" s="210"/>
    </row>
    <row r="780" spans="1:26" ht="15.75" customHeight="1" x14ac:dyDescent="0.2">
      <c r="A780" s="210"/>
      <c r="B780" s="210"/>
      <c r="C780" s="232"/>
      <c r="D780" s="210"/>
      <c r="E780" s="210"/>
      <c r="F780" s="210"/>
      <c r="G780" s="210"/>
      <c r="H780" s="210"/>
      <c r="I780" s="232"/>
      <c r="J780" s="210"/>
      <c r="K780" s="232"/>
      <c r="L780" s="210"/>
      <c r="M780" s="210"/>
      <c r="N780" s="210"/>
      <c r="O780" s="210"/>
      <c r="P780" s="210"/>
      <c r="Q780" s="210"/>
      <c r="R780" s="210"/>
      <c r="S780" s="210"/>
      <c r="T780" s="210"/>
      <c r="U780" s="210"/>
      <c r="V780" s="210"/>
      <c r="W780" s="210"/>
      <c r="X780" s="210"/>
      <c r="Y780" s="210"/>
      <c r="Z780" s="210"/>
    </row>
    <row r="781" spans="1:26" ht="15.75" customHeight="1" x14ac:dyDescent="0.2">
      <c r="A781" s="210"/>
      <c r="B781" s="210"/>
      <c r="C781" s="232"/>
      <c r="D781" s="210"/>
      <c r="E781" s="210"/>
      <c r="F781" s="210"/>
      <c r="G781" s="210"/>
      <c r="H781" s="210"/>
      <c r="I781" s="232"/>
      <c r="J781" s="210"/>
      <c r="K781" s="232"/>
      <c r="L781" s="210"/>
      <c r="M781" s="210"/>
      <c r="N781" s="210"/>
      <c r="O781" s="210"/>
      <c r="P781" s="210"/>
      <c r="Q781" s="210"/>
      <c r="R781" s="210"/>
      <c r="S781" s="210"/>
      <c r="T781" s="210"/>
      <c r="U781" s="210"/>
      <c r="V781" s="210"/>
      <c r="W781" s="210"/>
      <c r="X781" s="210"/>
      <c r="Y781" s="210"/>
      <c r="Z781" s="210"/>
    </row>
    <row r="782" spans="1:26" ht="15.75" customHeight="1" x14ac:dyDescent="0.2">
      <c r="A782" s="210"/>
      <c r="B782" s="210"/>
      <c r="C782" s="232"/>
      <c r="D782" s="210"/>
      <c r="E782" s="210"/>
      <c r="F782" s="210"/>
      <c r="G782" s="210"/>
      <c r="H782" s="210"/>
      <c r="I782" s="232"/>
      <c r="J782" s="210"/>
      <c r="K782" s="232"/>
      <c r="L782" s="210"/>
      <c r="M782" s="210"/>
      <c r="N782" s="210"/>
      <c r="O782" s="210"/>
      <c r="P782" s="210"/>
      <c r="Q782" s="210"/>
      <c r="R782" s="210"/>
      <c r="S782" s="210"/>
      <c r="T782" s="210"/>
      <c r="U782" s="210"/>
      <c r="V782" s="210"/>
      <c r="W782" s="210"/>
      <c r="X782" s="210"/>
      <c r="Y782" s="210"/>
      <c r="Z782" s="210"/>
    </row>
    <row r="783" spans="1:26" ht="15.75" customHeight="1" x14ac:dyDescent="0.2">
      <c r="A783" s="210"/>
      <c r="B783" s="210"/>
      <c r="C783" s="232"/>
      <c r="D783" s="210"/>
      <c r="E783" s="210"/>
      <c r="F783" s="210"/>
      <c r="G783" s="210"/>
      <c r="H783" s="210"/>
      <c r="I783" s="232"/>
      <c r="J783" s="210"/>
      <c r="K783" s="232"/>
      <c r="L783" s="210"/>
      <c r="M783" s="210"/>
      <c r="N783" s="210"/>
      <c r="O783" s="210"/>
      <c r="P783" s="210"/>
      <c r="Q783" s="210"/>
      <c r="R783" s="210"/>
      <c r="S783" s="210"/>
      <c r="T783" s="210"/>
      <c r="U783" s="210"/>
      <c r="V783" s="210"/>
      <c r="W783" s="210"/>
      <c r="X783" s="210"/>
      <c r="Y783" s="210"/>
      <c r="Z783" s="210"/>
    </row>
    <row r="784" spans="1:26" ht="15.75" customHeight="1" x14ac:dyDescent="0.2">
      <c r="A784" s="210"/>
      <c r="B784" s="210"/>
      <c r="C784" s="232"/>
      <c r="D784" s="210"/>
      <c r="E784" s="210"/>
      <c r="F784" s="210"/>
      <c r="G784" s="210"/>
      <c r="H784" s="210"/>
      <c r="I784" s="232"/>
      <c r="J784" s="210"/>
      <c r="K784" s="232"/>
      <c r="L784" s="210"/>
      <c r="M784" s="210"/>
      <c r="N784" s="210"/>
      <c r="O784" s="210"/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</row>
    <row r="785" spans="1:26" ht="15.75" customHeight="1" x14ac:dyDescent="0.2">
      <c r="A785" s="210"/>
      <c r="B785" s="210"/>
      <c r="C785" s="232"/>
      <c r="D785" s="210"/>
      <c r="E785" s="210"/>
      <c r="F785" s="210"/>
      <c r="G785" s="210"/>
      <c r="H785" s="210"/>
      <c r="I785" s="232"/>
      <c r="J785" s="210"/>
      <c r="K785" s="232"/>
      <c r="L785" s="210"/>
      <c r="M785" s="210"/>
      <c r="N785" s="210"/>
      <c r="O785" s="210"/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</row>
    <row r="786" spans="1:26" ht="15.75" customHeight="1" x14ac:dyDescent="0.2">
      <c r="A786" s="210"/>
      <c r="B786" s="210"/>
      <c r="C786" s="232"/>
      <c r="D786" s="210"/>
      <c r="E786" s="210"/>
      <c r="F786" s="210"/>
      <c r="G786" s="210"/>
      <c r="H786" s="210"/>
      <c r="I786" s="232"/>
      <c r="J786" s="210"/>
      <c r="K786" s="232"/>
      <c r="L786" s="210"/>
      <c r="M786" s="210"/>
      <c r="N786" s="210"/>
      <c r="O786" s="210"/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</row>
    <row r="787" spans="1:26" ht="15.75" customHeight="1" x14ac:dyDescent="0.2">
      <c r="A787" s="210"/>
      <c r="B787" s="210"/>
      <c r="C787" s="232"/>
      <c r="D787" s="210"/>
      <c r="E787" s="210"/>
      <c r="F787" s="210"/>
      <c r="G787" s="210"/>
      <c r="H787" s="210"/>
      <c r="I787" s="232"/>
      <c r="J787" s="210"/>
      <c r="K787" s="232"/>
      <c r="L787" s="210"/>
      <c r="M787" s="210"/>
      <c r="N787" s="210"/>
      <c r="O787" s="210"/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</row>
    <row r="788" spans="1:26" ht="15.75" customHeight="1" x14ac:dyDescent="0.2">
      <c r="A788" s="210"/>
      <c r="B788" s="210"/>
      <c r="C788" s="232"/>
      <c r="D788" s="210"/>
      <c r="E788" s="210"/>
      <c r="F788" s="210"/>
      <c r="G788" s="210"/>
      <c r="H788" s="210"/>
      <c r="I788" s="232"/>
      <c r="J788" s="210"/>
      <c r="K788" s="232"/>
      <c r="L788" s="210"/>
      <c r="M788" s="210"/>
      <c r="N788" s="210"/>
      <c r="O788" s="210"/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</row>
    <row r="789" spans="1:26" ht="15.75" customHeight="1" x14ac:dyDescent="0.2">
      <c r="A789" s="210"/>
      <c r="B789" s="210"/>
      <c r="C789" s="232"/>
      <c r="D789" s="210"/>
      <c r="E789" s="210"/>
      <c r="F789" s="210"/>
      <c r="G789" s="210"/>
      <c r="H789" s="210"/>
      <c r="I789" s="232"/>
      <c r="J789" s="210"/>
      <c r="K789" s="232"/>
      <c r="L789" s="210"/>
      <c r="M789" s="210"/>
      <c r="N789" s="210"/>
      <c r="O789" s="210"/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</row>
    <row r="790" spans="1:26" ht="15.75" customHeight="1" x14ac:dyDescent="0.2">
      <c r="A790" s="210"/>
      <c r="B790" s="210"/>
      <c r="C790" s="232"/>
      <c r="D790" s="210"/>
      <c r="E790" s="210"/>
      <c r="F790" s="210"/>
      <c r="G790" s="210"/>
      <c r="H790" s="210"/>
      <c r="I790" s="232"/>
      <c r="J790" s="210"/>
      <c r="K790" s="232"/>
      <c r="L790" s="210"/>
      <c r="M790" s="210"/>
      <c r="N790" s="210"/>
      <c r="O790" s="210"/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</row>
    <row r="791" spans="1:26" ht="15.75" customHeight="1" x14ac:dyDescent="0.2">
      <c r="A791" s="210"/>
      <c r="B791" s="210"/>
      <c r="C791" s="232"/>
      <c r="D791" s="210"/>
      <c r="E791" s="210"/>
      <c r="F791" s="210"/>
      <c r="G791" s="210"/>
      <c r="H791" s="210"/>
      <c r="I791" s="232"/>
      <c r="J791" s="210"/>
      <c r="K791" s="232"/>
      <c r="L791" s="210"/>
      <c r="M791" s="210"/>
      <c r="N791" s="210"/>
      <c r="O791" s="210"/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</row>
    <row r="792" spans="1:26" ht="15.75" customHeight="1" x14ac:dyDescent="0.2">
      <c r="A792" s="210"/>
      <c r="B792" s="210"/>
      <c r="C792" s="232"/>
      <c r="D792" s="210"/>
      <c r="E792" s="210"/>
      <c r="F792" s="210"/>
      <c r="G792" s="210"/>
      <c r="H792" s="210"/>
      <c r="I792" s="232"/>
      <c r="J792" s="210"/>
      <c r="K792" s="232"/>
      <c r="L792" s="210"/>
      <c r="M792" s="210"/>
      <c r="N792" s="210"/>
      <c r="O792" s="210"/>
      <c r="P792" s="210"/>
      <c r="Q792" s="210"/>
      <c r="R792" s="210"/>
      <c r="S792" s="210"/>
      <c r="T792" s="210"/>
      <c r="U792" s="210"/>
      <c r="V792" s="210"/>
      <c r="W792" s="210"/>
      <c r="X792" s="210"/>
      <c r="Y792" s="210"/>
      <c r="Z792" s="210"/>
    </row>
    <row r="793" spans="1:26" ht="15.75" customHeight="1" x14ac:dyDescent="0.2">
      <c r="A793" s="210"/>
      <c r="B793" s="210"/>
      <c r="C793" s="232"/>
      <c r="D793" s="210"/>
      <c r="E793" s="210"/>
      <c r="F793" s="210"/>
      <c r="G793" s="210"/>
      <c r="H793" s="210"/>
      <c r="I793" s="232"/>
      <c r="J793" s="210"/>
      <c r="K793" s="232"/>
      <c r="L793" s="210"/>
      <c r="M793" s="210"/>
      <c r="N793" s="210"/>
      <c r="O793" s="210"/>
      <c r="P793" s="210"/>
      <c r="Q793" s="210"/>
      <c r="R793" s="210"/>
      <c r="S793" s="210"/>
      <c r="T793" s="210"/>
      <c r="U793" s="210"/>
      <c r="V793" s="210"/>
      <c r="W793" s="210"/>
      <c r="X793" s="210"/>
      <c r="Y793" s="210"/>
      <c r="Z793" s="210"/>
    </row>
    <row r="794" spans="1:26" ht="15.75" customHeight="1" x14ac:dyDescent="0.2">
      <c r="A794" s="210"/>
      <c r="B794" s="210"/>
      <c r="C794" s="232"/>
      <c r="D794" s="210"/>
      <c r="E794" s="210"/>
      <c r="F794" s="210"/>
      <c r="G794" s="210"/>
      <c r="H794" s="210"/>
      <c r="I794" s="232"/>
      <c r="J794" s="210"/>
      <c r="K794" s="232"/>
      <c r="L794" s="210"/>
      <c r="M794" s="210"/>
      <c r="N794" s="210"/>
      <c r="O794" s="210"/>
      <c r="P794" s="210"/>
      <c r="Q794" s="210"/>
      <c r="R794" s="210"/>
      <c r="S794" s="210"/>
      <c r="T794" s="210"/>
      <c r="U794" s="210"/>
      <c r="V794" s="210"/>
      <c r="W794" s="210"/>
      <c r="X794" s="210"/>
      <c r="Y794" s="210"/>
      <c r="Z794" s="210"/>
    </row>
    <row r="795" spans="1:26" ht="15.75" customHeight="1" x14ac:dyDescent="0.2">
      <c r="A795" s="210"/>
      <c r="B795" s="210"/>
      <c r="C795" s="232"/>
      <c r="D795" s="210"/>
      <c r="E795" s="210"/>
      <c r="F795" s="210"/>
      <c r="G795" s="210"/>
      <c r="H795" s="210"/>
      <c r="I795" s="232"/>
      <c r="J795" s="210"/>
      <c r="K795" s="232"/>
      <c r="L795" s="210"/>
      <c r="M795" s="210"/>
      <c r="N795" s="210"/>
      <c r="O795" s="210"/>
      <c r="P795" s="210"/>
      <c r="Q795" s="210"/>
      <c r="R795" s="210"/>
      <c r="S795" s="210"/>
      <c r="T795" s="210"/>
      <c r="U795" s="210"/>
      <c r="V795" s="210"/>
      <c r="W795" s="210"/>
      <c r="X795" s="210"/>
      <c r="Y795" s="210"/>
      <c r="Z795" s="210"/>
    </row>
    <row r="796" spans="1:26" ht="15.75" customHeight="1" x14ac:dyDescent="0.2">
      <c r="A796" s="210"/>
      <c r="B796" s="210"/>
      <c r="C796" s="232"/>
      <c r="D796" s="210"/>
      <c r="E796" s="210"/>
      <c r="F796" s="210"/>
      <c r="G796" s="210"/>
      <c r="H796" s="210"/>
      <c r="I796" s="232"/>
      <c r="J796" s="210"/>
      <c r="K796" s="232"/>
      <c r="L796" s="210"/>
      <c r="M796" s="210"/>
      <c r="N796" s="210"/>
      <c r="O796" s="210"/>
      <c r="P796" s="210"/>
      <c r="Q796" s="210"/>
      <c r="R796" s="210"/>
      <c r="S796" s="210"/>
      <c r="T796" s="210"/>
      <c r="U796" s="210"/>
      <c r="V796" s="210"/>
      <c r="W796" s="210"/>
      <c r="X796" s="210"/>
      <c r="Y796" s="210"/>
      <c r="Z796" s="210"/>
    </row>
    <row r="797" spans="1:26" ht="15.75" customHeight="1" x14ac:dyDescent="0.2">
      <c r="A797" s="210"/>
      <c r="B797" s="210"/>
      <c r="C797" s="232"/>
      <c r="D797" s="210"/>
      <c r="E797" s="210"/>
      <c r="F797" s="210"/>
      <c r="G797" s="210"/>
      <c r="H797" s="210"/>
      <c r="I797" s="232"/>
      <c r="J797" s="210"/>
      <c r="K797" s="232"/>
      <c r="L797" s="210"/>
      <c r="M797" s="210"/>
      <c r="N797" s="210"/>
      <c r="O797" s="210"/>
      <c r="P797" s="210"/>
      <c r="Q797" s="210"/>
      <c r="R797" s="210"/>
      <c r="S797" s="210"/>
      <c r="T797" s="210"/>
      <c r="U797" s="210"/>
      <c r="V797" s="210"/>
      <c r="W797" s="210"/>
      <c r="X797" s="210"/>
      <c r="Y797" s="210"/>
      <c r="Z797" s="210"/>
    </row>
    <row r="798" spans="1:26" ht="15.75" customHeight="1" x14ac:dyDescent="0.2">
      <c r="A798" s="210"/>
      <c r="B798" s="210"/>
      <c r="C798" s="232"/>
      <c r="D798" s="210"/>
      <c r="E798" s="210"/>
      <c r="F798" s="210"/>
      <c r="G798" s="210"/>
      <c r="H798" s="210"/>
      <c r="I798" s="232"/>
      <c r="J798" s="210"/>
      <c r="K798" s="232"/>
      <c r="L798" s="210"/>
      <c r="M798" s="210"/>
      <c r="N798" s="210"/>
      <c r="O798" s="210"/>
      <c r="P798" s="210"/>
      <c r="Q798" s="210"/>
      <c r="R798" s="210"/>
      <c r="S798" s="210"/>
      <c r="T798" s="210"/>
      <c r="U798" s="210"/>
      <c r="V798" s="210"/>
      <c r="W798" s="210"/>
      <c r="X798" s="210"/>
      <c r="Y798" s="210"/>
      <c r="Z798" s="210"/>
    </row>
    <row r="799" spans="1:26" ht="15.75" customHeight="1" x14ac:dyDescent="0.2">
      <c r="A799" s="210"/>
      <c r="B799" s="210"/>
      <c r="C799" s="232"/>
      <c r="D799" s="210"/>
      <c r="E799" s="210"/>
      <c r="F799" s="210"/>
      <c r="G799" s="210"/>
      <c r="H799" s="210"/>
      <c r="I799" s="232"/>
      <c r="J799" s="210"/>
      <c r="K799" s="232"/>
      <c r="L799" s="210"/>
      <c r="M799" s="210"/>
      <c r="N799" s="210"/>
      <c r="O799" s="210"/>
      <c r="P799" s="210"/>
      <c r="Q799" s="210"/>
      <c r="R799" s="210"/>
      <c r="S799" s="210"/>
      <c r="T799" s="210"/>
      <c r="U799" s="210"/>
      <c r="V799" s="210"/>
      <c r="W799" s="210"/>
      <c r="X799" s="210"/>
      <c r="Y799" s="210"/>
      <c r="Z799" s="210"/>
    </row>
    <row r="800" spans="1:26" ht="15.75" customHeight="1" x14ac:dyDescent="0.2">
      <c r="A800" s="210"/>
      <c r="B800" s="210"/>
      <c r="C800" s="232"/>
      <c r="D800" s="210"/>
      <c r="E800" s="210"/>
      <c r="F800" s="210"/>
      <c r="G800" s="210"/>
      <c r="H800" s="210"/>
      <c r="I800" s="232"/>
      <c r="J800" s="210"/>
      <c r="K800" s="232"/>
      <c r="L800" s="210"/>
      <c r="M800" s="210"/>
      <c r="N800" s="210"/>
      <c r="O800" s="210"/>
      <c r="P800" s="210"/>
      <c r="Q800" s="210"/>
      <c r="R800" s="210"/>
      <c r="S800" s="210"/>
      <c r="T800" s="210"/>
      <c r="U800" s="210"/>
      <c r="V800" s="210"/>
      <c r="W800" s="210"/>
      <c r="X800" s="210"/>
      <c r="Y800" s="210"/>
      <c r="Z800" s="210"/>
    </row>
    <row r="801" spans="1:26" ht="15.75" customHeight="1" x14ac:dyDescent="0.2">
      <c r="A801" s="210"/>
      <c r="B801" s="210"/>
      <c r="C801" s="232"/>
      <c r="D801" s="210"/>
      <c r="E801" s="210"/>
      <c r="F801" s="210"/>
      <c r="G801" s="210"/>
      <c r="H801" s="210"/>
      <c r="I801" s="232"/>
      <c r="J801" s="210"/>
      <c r="K801" s="232"/>
      <c r="L801" s="210"/>
      <c r="M801" s="210"/>
      <c r="N801" s="210"/>
      <c r="O801" s="210"/>
      <c r="P801" s="210"/>
      <c r="Q801" s="210"/>
      <c r="R801" s="210"/>
      <c r="S801" s="210"/>
      <c r="T801" s="210"/>
      <c r="U801" s="210"/>
      <c r="V801" s="210"/>
      <c r="W801" s="210"/>
      <c r="X801" s="210"/>
      <c r="Y801" s="210"/>
      <c r="Z801" s="210"/>
    </row>
    <row r="802" spans="1:26" ht="15.75" customHeight="1" x14ac:dyDescent="0.2">
      <c r="A802" s="210"/>
      <c r="B802" s="210"/>
      <c r="C802" s="232"/>
      <c r="D802" s="210"/>
      <c r="E802" s="210"/>
      <c r="F802" s="210"/>
      <c r="G802" s="210"/>
      <c r="H802" s="210"/>
      <c r="I802" s="232"/>
      <c r="J802" s="210"/>
      <c r="K802" s="232"/>
      <c r="L802" s="210"/>
      <c r="M802" s="210"/>
      <c r="N802" s="210"/>
      <c r="O802" s="210"/>
      <c r="P802" s="210"/>
      <c r="Q802" s="210"/>
      <c r="R802" s="210"/>
      <c r="S802" s="210"/>
      <c r="T802" s="210"/>
      <c r="U802" s="210"/>
      <c r="V802" s="210"/>
      <c r="W802" s="210"/>
      <c r="X802" s="210"/>
      <c r="Y802" s="210"/>
      <c r="Z802" s="210"/>
    </row>
    <row r="803" spans="1:26" ht="15.75" customHeight="1" x14ac:dyDescent="0.2">
      <c r="A803" s="210"/>
      <c r="B803" s="210"/>
      <c r="C803" s="232"/>
      <c r="D803" s="210"/>
      <c r="E803" s="210"/>
      <c r="F803" s="210"/>
      <c r="G803" s="210"/>
      <c r="H803" s="210"/>
      <c r="I803" s="232"/>
      <c r="J803" s="210"/>
      <c r="K803" s="232"/>
      <c r="L803" s="210"/>
      <c r="M803" s="210"/>
      <c r="N803" s="210"/>
      <c r="O803" s="210"/>
      <c r="P803" s="210"/>
      <c r="Q803" s="210"/>
      <c r="R803" s="210"/>
      <c r="S803" s="210"/>
      <c r="T803" s="210"/>
      <c r="U803" s="210"/>
      <c r="V803" s="210"/>
      <c r="W803" s="210"/>
      <c r="X803" s="210"/>
      <c r="Y803" s="210"/>
      <c r="Z803" s="210"/>
    </row>
    <row r="804" spans="1:26" ht="15.75" customHeight="1" x14ac:dyDescent="0.2">
      <c r="A804" s="210"/>
      <c r="B804" s="210"/>
      <c r="C804" s="232"/>
      <c r="D804" s="210"/>
      <c r="E804" s="210"/>
      <c r="F804" s="210"/>
      <c r="G804" s="210"/>
      <c r="H804" s="210"/>
      <c r="I804" s="232"/>
      <c r="J804" s="210"/>
      <c r="K804" s="232"/>
      <c r="L804" s="210"/>
      <c r="M804" s="210"/>
      <c r="N804" s="210"/>
      <c r="O804" s="210"/>
      <c r="P804" s="210"/>
      <c r="Q804" s="210"/>
      <c r="R804" s="210"/>
      <c r="S804" s="210"/>
      <c r="T804" s="210"/>
      <c r="U804" s="210"/>
      <c r="V804" s="210"/>
      <c r="W804" s="210"/>
      <c r="X804" s="210"/>
      <c r="Y804" s="210"/>
      <c r="Z804" s="210"/>
    </row>
    <row r="805" spans="1:26" ht="15.75" customHeight="1" x14ac:dyDescent="0.2">
      <c r="A805" s="210"/>
      <c r="B805" s="210"/>
      <c r="C805" s="232"/>
      <c r="D805" s="210"/>
      <c r="E805" s="210"/>
      <c r="F805" s="210"/>
      <c r="G805" s="210"/>
      <c r="H805" s="210"/>
      <c r="I805" s="232"/>
      <c r="J805" s="210"/>
      <c r="K805" s="232"/>
      <c r="L805" s="210"/>
      <c r="M805" s="210"/>
      <c r="N805" s="210"/>
      <c r="O805" s="210"/>
      <c r="P805" s="210"/>
      <c r="Q805" s="210"/>
      <c r="R805" s="210"/>
      <c r="S805" s="210"/>
      <c r="T805" s="210"/>
      <c r="U805" s="210"/>
      <c r="V805" s="210"/>
      <c r="W805" s="210"/>
      <c r="X805" s="210"/>
      <c r="Y805" s="210"/>
      <c r="Z805" s="210"/>
    </row>
    <row r="806" spans="1:26" ht="15.75" customHeight="1" x14ac:dyDescent="0.2">
      <c r="A806" s="210"/>
      <c r="B806" s="210"/>
      <c r="C806" s="232"/>
      <c r="D806" s="210"/>
      <c r="E806" s="210"/>
      <c r="F806" s="210"/>
      <c r="G806" s="210"/>
      <c r="H806" s="210"/>
      <c r="I806" s="232"/>
      <c r="J806" s="210"/>
      <c r="K806" s="232"/>
      <c r="L806" s="210"/>
      <c r="M806" s="210"/>
      <c r="N806" s="210"/>
      <c r="O806" s="210"/>
      <c r="P806" s="210"/>
      <c r="Q806" s="210"/>
      <c r="R806" s="210"/>
      <c r="S806" s="210"/>
      <c r="T806" s="210"/>
      <c r="U806" s="210"/>
      <c r="V806" s="210"/>
      <c r="W806" s="210"/>
      <c r="X806" s="210"/>
      <c r="Y806" s="210"/>
      <c r="Z806" s="210"/>
    </row>
    <row r="807" spans="1:26" ht="15.75" customHeight="1" x14ac:dyDescent="0.2">
      <c r="A807" s="210"/>
      <c r="B807" s="210"/>
      <c r="C807" s="232"/>
      <c r="D807" s="210"/>
      <c r="E807" s="210"/>
      <c r="F807" s="210"/>
      <c r="G807" s="210"/>
      <c r="H807" s="210"/>
      <c r="I807" s="232"/>
      <c r="J807" s="210"/>
      <c r="K807" s="232"/>
      <c r="L807" s="210"/>
      <c r="M807" s="210"/>
      <c r="N807" s="210"/>
      <c r="O807" s="210"/>
      <c r="P807" s="210"/>
      <c r="Q807" s="210"/>
      <c r="R807" s="210"/>
      <c r="S807" s="210"/>
      <c r="T807" s="210"/>
      <c r="U807" s="210"/>
      <c r="V807" s="210"/>
      <c r="W807" s="210"/>
      <c r="X807" s="210"/>
      <c r="Y807" s="210"/>
      <c r="Z807" s="210"/>
    </row>
    <row r="808" spans="1:26" ht="15.75" customHeight="1" x14ac:dyDescent="0.2">
      <c r="A808" s="210"/>
      <c r="B808" s="210"/>
      <c r="C808" s="232"/>
      <c r="D808" s="210"/>
      <c r="E808" s="210"/>
      <c r="F808" s="210"/>
      <c r="G808" s="210"/>
      <c r="H808" s="210"/>
      <c r="I808" s="232"/>
      <c r="J808" s="210"/>
      <c r="K808" s="232"/>
      <c r="L808" s="210"/>
      <c r="M808" s="210"/>
      <c r="N808" s="210"/>
      <c r="O808" s="210"/>
      <c r="P808" s="210"/>
      <c r="Q808" s="210"/>
      <c r="R808" s="210"/>
      <c r="S808" s="210"/>
      <c r="T808" s="210"/>
      <c r="U808" s="210"/>
      <c r="V808" s="210"/>
      <c r="W808" s="210"/>
      <c r="X808" s="210"/>
      <c r="Y808" s="210"/>
      <c r="Z808" s="210"/>
    </row>
    <row r="809" spans="1:26" ht="15.75" customHeight="1" x14ac:dyDescent="0.2">
      <c r="A809" s="210"/>
      <c r="B809" s="210"/>
      <c r="C809" s="232"/>
      <c r="D809" s="210"/>
      <c r="E809" s="210"/>
      <c r="F809" s="210"/>
      <c r="G809" s="210"/>
      <c r="H809" s="210"/>
      <c r="I809" s="232"/>
      <c r="J809" s="210"/>
      <c r="K809" s="232"/>
      <c r="L809" s="210"/>
      <c r="M809" s="210"/>
      <c r="N809" s="210"/>
      <c r="O809" s="210"/>
      <c r="P809" s="210"/>
      <c r="Q809" s="210"/>
      <c r="R809" s="210"/>
      <c r="S809" s="210"/>
      <c r="T809" s="210"/>
      <c r="U809" s="210"/>
      <c r="V809" s="210"/>
      <c r="W809" s="210"/>
      <c r="X809" s="210"/>
      <c r="Y809" s="210"/>
      <c r="Z809" s="210"/>
    </row>
    <row r="810" spans="1:26" ht="15.75" customHeight="1" x14ac:dyDescent="0.2">
      <c r="A810" s="210"/>
      <c r="B810" s="210"/>
      <c r="C810" s="232"/>
      <c r="D810" s="210"/>
      <c r="E810" s="210"/>
      <c r="F810" s="210"/>
      <c r="G810" s="210"/>
      <c r="H810" s="210"/>
      <c r="I810" s="232"/>
      <c r="J810" s="210"/>
      <c r="K810" s="232"/>
      <c r="L810" s="210"/>
      <c r="M810" s="210"/>
      <c r="N810" s="210"/>
      <c r="O810" s="210"/>
      <c r="P810" s="210"/>
      <c r="Q810" s="210"/>
      <c r="R810" s="210"/>
      <c r="S810" s="210"/>
      <c r="T810" s="210"/>
      <c r="U810" s="210"/>
      <c r="V810" s="210"/>
      <c r="W810" s="210"/>
      <c r="X810" s="210"/>
      <c r="Y810" s="210"/>
      <c r="Z810" s="210"/>
    </row>
    <row r="811" spans="1:26" ht="15.75" customHeight="1" x14ac:dyDescent="0.2">
      <c r="A811" s="210"/>
      <c r="B811" s="210"/>
      <c r="C811" s="232"/>
      <c r="D811" s="210"/>
      <c r="E811" s="210"/>
      <c r="F811" s="210"/>
      <c r="G811" s="210"/>
      <c r="H811" s="210"/>
      <c r="I811" s="232"/>
      <c r="J811" s="210"/>
      <c r="K811" s="232"/>
      <c r="L811" s="210"/>
      <c r="M811" s="210"/>
      <c r="N811" s="210"/>
      <c r="O811" s="210"/>
      <c r="P811" s="210"/>
      <c r="Q811" s="210"/>
      <c r="R811" s="210"/>
      <c r="S811" s="210"/>
      <c r="T811" s="210"/>
      <c r="U811" s="210"/>
      <c r="V811" s="210"/>
      <c r="W811" s="210"/>
      <c r="X811" s="210"/>
      <c r="Y811" s="210"/>
      <c r="Z811" s="210"/>
    </row>
    <row r="812" spans="1:26" ht="15.75" customHeight="1" x14ac:dyDescent="0.2">
      <c r="A812" s="210"/>
      <c r="B812" s="210"/>
      <c r="C812" s="232"/>
      <c r="D812" s="210"/>
      <c r="E812" s="210"/>
      <c r="F812" s="210"/>
      <c r="G812" s="210"/>
      <c r="H812" s="210"/>
      <c r="I812" s="232"/>
      <c r="J812" s="210"/>
      <c r="K812" s="232"/>
      <c r="L812" s="210"/>
      <c r="M812" s="210"/>
      <c r="N812" s="210"/>
      <c r="O812" s="210"/>
      <c r="P812" s="210"/>
      <c r="Q812" s="210"/>
      <c r="R812" s="210"/>
      <c r="S812" s="210"/>
      <c r="T812" s="210"/>
      <c r="U812" s="210"/>
      <c r="V812" s="210"/>
      <c r="W812" s="210"/>
      <c r="X812" s="210"/>
      <c r="Y812" s="210"/>
      <c r="Z812" s="210"/>
    </row>
    <row r="813" spans="1:26" ht="15.75" customHeight="1" x14ac:dyDescent="0.2">
      <c r="A813" s="210"/>
      <c r="B813" s="210"/>
      <c r="C813" s="232"/>
      <c r="D813" s="210"/>
      <c r="E813" s="210"/>
      <c r="F813" s="210"/>
      <c r="G813" s="210"/>
      <c r="H813" s="210"/>
      <c r="I813" s="232"/>
      <c r="J813" s="210"/>
      <c r="K813" s="232"/>
      <c r="L813" s="210"/>
      <c r="M813" s="210"/>
      <c r="N813" s="210"/>
      <c r="O813" s="210"/>
      <c r="P813" s="210"/>
      <c r="Q813" s="210"/>
      <c r="R813" s="210"/>
      <c r="S813" s="210"/>
      <c r="T813" s="210"/>
      <c r="U813" s="210"/>
      <c r="V813" s="210"/>
      <c r="W813" s="210"/>
      <c r="X813" s="210"/>
      <c r="Y813" s="210"/>
      <c r="Z813" s="210"/>
    </row>
    <row r="814" spans="1:26" ht="15.75" customHeight="1" x14ac:dyDescent="0.2">
      <c r="A814" s="210"/>
      <c r="B814" s="210"/>
      <c r="C814" s="232"/>
      <c r="D814" s="210"/>
      <c r="E814" s="210"/>
      <c r="F814" s="210"/>
      <c r="G814" s="210"/>
      <c r="H814" s="210"/>
      <c r="I814" s="232"/>
      <c r="J814" s="210"/>
      <c r="K814" s="232"/>
      <c r="L814" s="210"/>
      <c r="M814" s="210"/>
      <c r="N814" s="210"/>
      <c r="O814" s="210"/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</row>
    <row r="815" spans="1:26" ht="15.75" customHeight="1" x14ac:dyDescent="0.2">
      <c r="A815" s="210"/>
      <c r="B815" s="210"/>
      <c r="C815" s="232"/>
      <c r="D815" s="210"/>
      <c r="E815" s="210"/>
      <c r="F815" s="210"/>
      <c r="G815" s="210"/>
      <c r="H815" s="210"/>
      <c r="I815" s="232"/>
      <c r="J815" s="210"/>
      <c r="K815" s="232"/>
      <c r="L815" s="210"/>
      <c r="M815" s="210"/>
      <c r="N815" s="210"/>
      <c r="O815" s="210"/>
      <c r="P815" s="210"/>
      <c r="Q815" s="210"/>
      <c r="R815" s="210"/>
      <c r="S815" s="210"/>
      <c r="T815" s="210"/>
      <c r="U815" s="210"/>
      <c r="V815" s="210"/>
      <c r="W815" s="210"/>
      <c r="X815" s="210"/>
      <c r="Y815" s="210"/>
      <c r="Z815" s="210"/>
    </row>
    <row r="816" spans="1:26" ht="15.75" customHeight="1" x14ac:dyDescent="0.2">
      <c r="A816" s="210"/>
      <c r="B816" s="210"/>
      <c r="C816" s="232"/>
      <c r="D816" s="210"/>
      <c r="E816" s="210"/>
      <c r="F816" s="210"/>
      <c r="G816" s="210"/>
      <c r="H816" s="210"/>
      <c r="I816" s="232"/>
      <c r="J816" s="210"/>
      <c r="K816" s="232"/>
      <c r="L816" s="210"/>
      <c r="M816" s="210"/>
      <c r="N816" s="210"/>
      <c r="O816" s="210"/>
      <c r="P816" s="210"/>
      <c r="Q816" s="210"/>
      <c r="R816" s="210"/>
      <c r="S816" s="210"/>
      <c r="T816" s="210"/>
      <c r="U816" s="210"/>
      <c r="V816" s="210"/>
      <c r="W816" s="210"/>
      <c r="X816" s="210"/>
      <c r="Y816" s="210"/>
      <c r="Z816" s="210"/>
    </row>
    <row r="817" spans="1:26" ht="15.75" customHeight="1" x14ac:dyDescent="0.2">
      <c r="A817" s="210"/>
      <c r="B817" s="210"/>
      <c r="C817" s="232"/>
      <c r="D817" s="210"/>
      <c r="E817" s="210"/>
      <c r="F817" s="210"/>
      <c r="G817" s="210"/>
      <c r="H817" s="210"/>
      <c r="I817" s="232"/>
      <c r="J817" s="210"/>
      <c r="K817" s="232"/>
      <c r="L817" s="210"/>
      <c r="M817" s="210"/>
      <c r="N817" s="210"/>
      <c r="O817" s="210"/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</row>
    <row r="818" spans="1:26" ht="15.75" customHeight="1" x14ac:dyDescent="0.2">
      <c r="A818" s="210"/>
      <c r="B818" s="210"/>
      <c r="C818" s="232"/>
      <c r="D818" s="210"/>
      <c r="E818" s="210"/>
      <c r="F818" s="210"/>
      <c r="G818" s="210"/>
      <c r="H818" s="210"/>
      <c r="I818" s="232"/>
      <c r="J818" s="210"/>
      <c r="K818" s="232"/>
      <c r="L818" s="210"/>
      <c r="M818" s="210"/>
      <c r="N818" s="210"/>
      <c r="O818" s="210"/>
      <c r="P818" s="210"/>
      <c r="Q818" s="210"/>
      <c r="R818" s="210"/>
      <c r="S818" s="210"/>
      <c r="T818" s="210"/>
      <c r="U818" s="210"/>
      <c r="V818" s="210"/>
      <c r="W818" s="210"/>
      <c r="X818" s="210"/>
      <c r="Y818" s="210"/>
      <c r="Z818" s="210"/>
    </row>
    <row r="819" spans="1:26" ht="15.75" customHeight="1" x14ac:dyDescent="0.2">
      <c r="A819" s="210"/>
      <c r="B819" s="210"/>
      <c r="C819" s="232"/>
      <c r="D819" s="210"/>
      <c r="E819" s="210"/>
      <c r="F819" s="210"/>
      <c r="G819" s="210"/>
      <c r="H819" s="210"/>
      <c r="I819" s="232"/>
      <c r="J819" s="210"/>
      <c r="K819" s="232"/>
      <c r="L819" s="210"/>
      <c r="M819" s="210"/>
      <c r="N819" s="210"/>
      <c r="O819" s="210"/>
      <c r="P819" s="210"/>
      <c r="Q819" s="210"/>
      <c r="R819" s="210"/>
      <c r="S819" s="210"/>
      <c r="T819" s="210"/>
      <c r="U819" s="210"/>
      <c r="V819" s="210"/>
      <c r="W819" s="210"/>
      <c r="X819" s="210"/>
      <c r="Y819" s="210"/>
      <c r="Z819" s="210"/>
    </row>
    <row r="820" spans="1:26" ht="15.75" customHeight="1" x14ac:dyDescent="0.2">
      <c r="A820" s="210"/>
      <c r="B820" s="210"/>
      <c r="C820" s="232"/>
      <c r="D820" s="210"/>
      <c r="E820" s="210"/>
      <c r="F820" s="210"/>
      <c r="G820" s="210"/>
      <c r="H820" s="210"/>
      <c r="I820" s="232"/>
      <c r="J820" s="210"/>
      <c r="K820" s="232"/>
      <c r="L820" s="210"/>
      <c r="M820" s="210"/>
      <c r="N820" s="210"/>
      <c r="O820" s="210"/>
      <c r="P820" s="210"/>
      <c r="Q820" s="210"/>
      <c r="R820" s="210"/>
      <c r="S820" s="210"/>
      <c r="T820" s="210"/>
      <c r="U820" s="210"/>
      <c r="V820" s="210"/>
      <c r="W820" s="210"/>
      <c r="X820" s="210"/>
      <c r="Y820" s="210"/>
      <c r="Z820" s="210"/>
    </row>
    <row r="821" spans="1:26" ht="15.75" customHeight="1" x14ac:dyDescent="0.2">
      <c r="A821" s="210"/>
      <c r="B821" s="210"/>
      <c r="C821" s="232"/>
      <c r="D821" s="210"/>
      <c r="E821" s="210"/>
      <c r="F821" s="210"/>
      <c r="G821" s="210"/>
      <c r="H821" s="210"/>
      <c r="I821" s="232"/>
      <c r="J821" s="210"/>
      <c r="K821" s="232"/>
      <c r="L821" s="210"/>
      <c r="M821" s="210"/>
      <c r="N821" s="210"/>
      <c r="O821" s="210"/>
      <c r="P821" s="210"/>
      <c r="Q821" s="210"/>
      <c r="R821" s="210"/>
      <c r="S821" s="210"/>
      <c r="T821" s="210"/>
      <c r="U821" s="210"/>
      <c r="V821" s="210"/>
      <c r="W821" s="210"/>
      <c r="X821" s="210"/>
      <c r="Y821" s="210"/>
      <c r="Z821" s="210"/>
    </row>
    <row r="822" spans="1:26" ht="15.75" customHeight="1" x14ac:dyDescent="0.2">
      <c r="A822" s="210"/>
      <c r="B822" s="210"/>
      <c r="C822" s="232"/>
      <c r="D822" s="210"/>
      <c r="E822" s="210"/>
      <c r="F822" s="210"/>
      <c r="G822" s="210"/>
      <c r="H822" s="210"/>
      <c r="I822" s="232"/>
      <c r="J822" s="210"/>
      <c r="K822" s="232"/>
      <c r="L822" s="210"/>
      <c r="M822" s="210"/>
      <c r="N822" s="210"/>
      <c r="O822" s="210"/>
      <c r="P822" s="210"/>
      <c r="Q822" s="210"/>
      <c r="R822" s="210"/>
      <c r="S822" s="210"/>
      <c r="T822" s="210"/>
      <c r="U822" s="210"/>
      <c r="V822" s="210"/>
      <c r="W822" s="210"/>
      <c r="X822" s="210"/>
      <c r="Y822" s="210"/>
      <c r="Z822" s="210"/>
    </row>
    <row r="823" spans="1:26" ht="15.75" customHeight="1" x14ac:dyDescent="0.2">
      <c r="A823" s="210"/>
      <c r="B823" s="210"/>
      <c r="C823" s="232"/>
      <c r="D823" s="210"/>
      <c r="E823" s="210"/>
      <c r="F823" s="210"/>
      <c r="G823" s="210"/>
      <c r="H823" s="210"/>
      <c r="I823" s="232"/>
      <c r="J823" s="210"/>
      <c r="K823" s="232"/>
      <c r="L823" s="210"/>
      <c r="M823" s="210"/>
      <c r="N823" s="210"/>
      <c r="O823" s="210"/>
      <c r="P823" s="210"/>
      <c r="Q823" s="210"/>
      <c r="R823" s="210"/>
      <c r="S823" s="210"/>
      <c r="T823" s="210"/>
      <c r="U823" s="210"/>
      <c r="V823" s="210"/>
      <c r="W823" s="210"/>
      <c r="X823" s="210"/>
      <c r="Y823" s="210"/>
      <c r="Z823" s="210"/>
    </row>
    <row r="824" spans="1:26" ht="15.75" customHeight="1" x14ac:dyDescent="0.2">
      <c r="A824" s="210"/>
      <c r="B824" s="210"/>
      <c r="C824" s="232"/>
      <c r="D824" s="210"/>
      <c r="E824" s="210"/>
      <c r="F824" s="210"/>
      <c r="G824" s="210"/>
      <c r="H824" s="210"/>
      <c r="I824" s="232"/>
      <c r="J824" s="210"/>
      <c r="K824" s="232"/>
      <c r="L824" s="210"/>
      <c r="M824" s="210"/>
      <c r="N824" s="210"/>
      <c r="O824" s="210"/>
      <c r="P824" s="210"/>
      <c r="Q824" s="210"/>
      <c r="R824" s="210"/>
      <c r="S824" s="210"/>
      <c r="T824" s="210"/>
      <c r="U824" s="210"/>
      <c r="V824" s="210"/>
      <c r="W824" s="210"/>
      <c r="X824" s="210"/>
      <c r="Y824" s="210"/>
      <c r="Z824" s="210"/>
    </row>
    <row r="825" spans="1:26" ht="15.75" customHeight="1" x14ac:dyDescent="0.2">
      <c r="A825" s="210"/>
      <c r="B825" s="210"/>
      <c r="C825" s="232"/>
      <c r="D825" s="210"/>
      <c r="E825" s="210"/>
      <c r="F825" s="210"/>
      <c r="G825" s="210"/>
      <c r="H825" s="210"/>
      <c r="I825" s="232"/>
      <c r="J825" s="210"/>
      <c r="K825" s="232"/>
      <c r="L825" s="210"/>
      <c r="M825" s="210"/>
      <c r="N825" s="210"/>
      <c r="O825" s="210"/>
      <c r="P825" s="210"/>
      <c r="Q825" s="210"/>
      <c r="R825" s="210"/>
      <c r="S825" s="210"/>
      <c r="T825" s="210"/>
      <c r="U825" s="210"/>
      <c r="V825" s="210"/>
      <c r="W825" s="210"/>
      <c r="X825" s="210"/>
      <c r="Y825" s="210"/>
      <c r="Z825" s="210"/>
    </row>
    <row r="826" spans="1:26" ht="15.75" customHeight="1" x14ac:dyDescent="0.2">
      <c r="A826" s="210"/>
      <c r="B826" s="210"/>
      <c r="C826" s="232"/>
      <c r="D826" s="210"/>
      <c r="E826" s="210"/>
      <c r="F826" s="210"/>
      <c r="G826" s="210"/>
      <c r="H826" s="210"/>
      <c r="I826" s="232"/>
      <c r="J826" s="210"/>
      <c r="K826" s="232"/>
      <c r="L826" s="210"/>
      <c r="M826" s="210"/>
      <c r="N826" s="210"/>
      <c r="O826" s="210"/>
      <c r="P826" s="210"/>
      <c r="Q826" s="210"/>
      <c r="R826" s="210"/>
      <c r="S826" s="210"/>
      <c r="T826" s="210"/>
      <c r="U826" s="210"/>
      <c r="V826" s="210"/>
      <c r="W826" s="210"/>
      <c r="X826" s="210"/>
      <c r="Y826" s="210"/>
      <c r="Z826" s="210"/>
    </row>
    <row r="827" spans="1:26" ht="15.75" customHeight="1" x14ac:dyDescent="0.2">
      <c r="A827" s="210"/>
      <c r="B827" s="210"/>
      <c r="C827" s="232"/>
      <c r="D827" s="210"/>
      <c r="E827" s="210"/>
      <c r="F827" s="210"/>
      <c r="G827" s="210"/>
      <c r="H827" s="210"/>
      <c r="I827" s="232"/>
      <c r="J827" s="210"/>
      <c r="K827" s="232"/>
      <c r="L827" s="210"/>
      <c r="M827" s="210"/>
      <c r="N827" s="210"/>
      <c r="O827" s="210"/>
      <c r="P827" s="210"/>
      <c r="Q827" s="210"/>
      <c r="R827" s="210"/>
      <c r="S827" s="210"/>
      <c r="T827" s="210"/>
      <c r="U827" s="210"/>
      <c r="V827" s="210"/>
      <c r="W827" s="210"/>
      <c r="X827" s="210"/>
      <c r="Y827" s="210"/>
      <c r="Z827" s="210"/>
    </row>
    <row r="828" spans="1:26" ht="15.75" customHeight="1" x14ac:dyDescent="0.2">
      <c r="A828" s="210"/>
      <c r="B828" s="210"/>
      <c r="C828" s="232"/>
      <c r="D828" s="210"/>
      <c r="E828" s="210"/>
      <c r="F828" s="210"/>
      <c r="G828" s="210"/>
      <c r="H828" s="210"/>
      <c r="I828" s="232"/>
      <c r="J828" s="210"/>
      <c r="K828" s="232"/>
      <c r="L828" s="210"/>
      <c r="M828" s="210"/>
      <c r="N828" s="210"/>
      <c r="O828" s="210"/>
      <c r="P828" s="210"/>
      <c r="Q828" s="210"/>
      <c r="R828" s="210"/>
      <c r="S828" s="210"/>
      <c r="T828" s="210"/>
      <c r="U828" s="210"/>
      <c r="V828" s="210"/>
      <c r="W828" s="210"/>
      <c r="X828" s="210"/>
      <c r="Y828" s="210"/>
      <c r="Z828" s="210"/>
    </row>
    <row r="829" spans="1:26" ht="15.75" customHeight="1" x14ac:dyDescent="0.2">
      <c r="A829" s="210"/>
      <c r="B829" s="210"/>
      <c r="C829" s="232"/>
      <c r="D829" s="210"/>
      <c r="E829" s="210"/>
      <c r="F829" s="210"/>
      <c r="G829" s="210"/>
      <c r="H829" s="210"/>
      <c r="I829" s="232"/>
      <c r="J829" s="210"/>
      <c r="K829" s="232"/>
      <c r="L829" s="210"/>
      <c r="M829" s="210"/>
      <c r="N829" s="210"/>
      <c r="O829" s="210"/>
      <c r="P829" s="210"/>
      <c r="Q829" s="210"/>
      <c r="R829" s="210"/>
      <c r="S829" s="210"/>
      <c r="T829" s="210"/>
      <c r="U829" s="210"/>
      <c r="V829" s="210"/>
      <c r="W829" s="210"/>
      <c r="X829" s="210"/>
      <c r="Y829" s="210"/>
      <c r="Z829" s="210"/>
    </row>
    <row r="830" spans="1:26" ht="15.75" customHeight="1" x14ac:dyDescent="0.2">
      <c r="A830" s="210"/>
      <c r="B830" s="210"/>
      <c r="C830" s="232"/>
      <c r="D830" s="210"/>
      <c r="E830" s="210"/>
      <c r="F830" s="210"/>
      <c r="G830" s="210"/>
      <c r="H830" s="210"/>
      <c r="I830" s="232"/>
      <c r="J830" s="210"/>
      <c r="K830" s="232"/>
      <c r="L830" s="210"/>
      <c r="M830" s="210"/>
      <c r="N830" s="210"/>
      <c r="O830" s="210"/>
      <c r="P830" s="210"/>
      <c r="Q830" s="210"/>
      <c r="R830" s="210"/>
      <c r="S830" s="210"/>
      <c r="T830" s="210"/>
      <c r="U830" s="210"/>
      <c r="V830" s="210"/>
      <c r="W830" s="210"/>
      <c r="X830" s="210"/>
      <c r="Y830" s="210"/>
      <c r="Z830" s="210"/>
    </row>
    <row r="831" spans="1:26" ht="15.75" customHeight="1" x14ac:dyDescent="0.2">
      <c r="A831" s="210"/>
      <c r="B831" s="210"/>
      <c r="C831" s="232"/>
      <c r="D831" s="210"/>
      <c r="E831" s="210"/>
      <c r="F831" s="210"/>
      <c r="G831" s="210"/>
      <c r="H831" s="210"/>
      <c r="I831" s="232"/>
      <c r="J831" s="210"/>
      <c r="K831" s="232"/>
      <c r="L831" s="210"/>
      <c r="M831" s="210"/>
      <c r="N831" s="210"/>
      <c r="O831" s="210"/>
      <c r="P831" s="210"/>
      <c r="Q831" s="210"/>
      <c r="R831" s="210"/>
      <c r="S831" s="210"/>
      <c r="T831" s="210"/>
      <c r="U831" s="210"/>
      <c r="V831" s="210"/>
      <c r="W831" s="210"/>
      <c r="X831" s="210"/>
      <c r="Y831" s="210"/>
      <c r="Z831" s="210"/>
    </row>
    <row r="832" spans="1:26" ht="15.75" customHeight="1" x14ac:dyDescent="0.2">
      <c r="A832" s="210"/>
      <c r="B832" s="210"/>
      <c r="C832" s="232"/>
      <c r="D832" s="210"/>
      <c r="E832" s="210"/>
      <c r="F832" s="210"/>
      <c r="G832" s="210"/>
      <c r="H832" s="210"/>
      <c r="I832" s="232"/>
      <c r="J832" s="210"/>
      <c r="K832" s="232"/>
      <c r="L832" s="210"/>
      <c r="M832" s="210"/>
      <c r="N832" s="210"/>
      <c r="O832" s="210"/>
      <c r="P832" s="210"/>
      <c r="Q832" s="210"/>
      <c r="R832" s="210"/>
      <c r="S832" s="210"/>
      <c r="T832" s="210"/>
      <c r="U832" s="210"/>
      <c r="V832" s="210"/>
      <c r="W832" s="210"/>
      <c r="X832" s="210"/>
      <c r="Y832" s="210"/>
      <c r="Z832" s="210"/>
    </row>
    <row r="833" spans="1:26" ht="15.75" customHeight="1" x14ac:dyDescent="0.2">
      <c r="A833" s="210"/>
      <c r="B833" s="210"/>
      <c r="C833" s="232"/>
      <c r="D833" s="210"/>
      <c r="E833" s="210"/>
      <c r="F833" s="210"/>
      <c r="G833" s="210"/>
      <c r="H833" s="210"/>
      <c r="I833" s="232"/>
      <c r="J833" s="210"/>
      <c r="K833" s="232"/>
      <c r="L833" s="210"/>
      <c r="M833" s="210"/>
      <c r="N833" s="210"/>
      <c r="O833" s="210"/>
      <c r="P833" s="210"/>
      <c r="Q833" s="210"/>
      <c r="R833" s="210"/>
      <c r="S833" s="210"/>
      <c r="T833" s="210"/>
      <c r="U833" s="210"/>
      <c r="V833" s="210"/>
      <c r="W833" s="210"/>
      <c r="X833" s="210"/>
      <c r="Y833" s="210"/>
      <c r="Z833" s="210"/>
    </row>
    <row r="834" spans="1:26" ht="15.75" customHeight="1" x14ac:dyDescent="0.2">
      <c r="A834" s="210"/>
      <c r="B834" s="210"/>
      <c r="C834" s="232"/>
      <c r="D834" s="210"/>
      <c r="E834" s="210"/>
      <c r="F834" s="210"/>
      <c r="G834" s="210"/>
      <c r="H834" s="210"/>
      <c r="I834" s="232"/>
      <c r="J834" s="210"/>
      <c r="K834" s="232"/>
      <c r="L834" s="210"/>
      <c r="M834" s="210"/>
      <c r="N834" s="210"/>
      <c r="O834" s="210"/>
      <c r="P834" s="210"/>
      <c r="Q834" s="210"/>
      <c r="R834" s="210"/>
      <c r="S834" s="210"/>
      <c r="T834" s="210"/>
      <c r="U834" s="210"/>
      <c r="V834" s="210"/>
      <c r="W834" s="210"/>
      <c r="X834" s="210"/>
      <c r="Y834" s="210"/>
      <c r="Z834" s="210"/>
    </row>
    <row r="835" spans="1:26" ht="15.75" customHeight="1" x14ac:dyDescent="0.2">
      <c r="A835" s="210"/>
      <c r="B835" s="210"/>
      <c r="C835" s="232"/>
      <c r="D835" s="210"/>
      <c r="E835" s="210"/>
      <c r="F835" s="210"/>
      <c r="G835" s="210"/>
      <c r="H835" s="210"/>
      <c r="I835" s="232"/>
      <c r="J835" s="210"/>
      <c r="K835" s="232"/>
      <c r="L835" s="210"/>
      <c r="M835" s="210"/>
      <c r="N835" s="210"/>
      <c r="O835" s="210"/>
      <c r="P835" s="210"/>
      <c r="Q835" s="210"/>
      <c r="R835" s="210"/>
      <c r="S835" s="210"/>
      <c r="T835" s="210"/>
      <c r="U835" s="210"/>
      <c r="V835" s="210"/>
      <c r="W835" s="210"/>
      <c r="X835" s="210"/>
      <c r="Y835" s="210"/>
      <c r="Z835" s="210"/>
    </row>
    <row r="836" spans="1:26" ht="15.75" customHeight="1" x14ac:dyDescent="0.2">
      <c r="A836" s="210"/>
      <c r="B836" s="210"/>
      <c r="C836" s="232"/>
      <c r="D836" s="210"/>
      <c r="E836" s="210"/>
      <c r="F836" s="210"/>
      <c r="G836" s="210"/>
      <c r="H836" s="210"/>
      <c r="I836" s="232"/>
      <c r="J836" s="210"/>
      <c r="K836" s="232"/>
      <c r="L836" s="210"/>
      <c r="M836" s="210"/>
      <c r="N836" s="210"/>
      <c r="O836" s="210"/>
      <c r="P836" s="210"/>
      <c r="Q836" s="210"/>
      <c r="R836" s="210"/>
      <c r="S836" s="210"/>
      <c r="T836" s="210"/>
      <c r="U836" s="210"/>
      <c r="V836" s="210"/>
      <c r="W836" s="210"/>
      <c r="X836" s="210"/>
      <c r="Y836" s="210"/>
      <c r="Z836" s="210"/>
    </row>
    <row r="837" spans="1:26" ht="15.75" customHeight="1" x14ac:dyDescent="0.2">
      <c r="A837" s="210"/>
      <c r="B837" s="210"/>
      <c r="C837" s="232"/>
      <c r="D837" s="210"/>
      <c r="E837" s="210"/>
      <c r="F837" s="210"/>
      <c r="G837" s="210"/>
      <c r="H837" s="210"/>
      <c r="I837" s="232"/>
      <c r="J837" s="210"/>
      <c r="K837" s="232"/>
      <c r="L837" s="210"/>
      <c r="M837" s="210"/>
      <c r="N837" s="210"/>
      <c r="O837" s="210"/>
      <c r="P837" s="210"/>
      <c r="Q837" s="210"/>
      <c r="R837" s="210"/>
      <c r="S837" s="210"/>
      <c r="T837" s="210"/>
      <c r="U837" s="210"/>
      <c r="V837" s="210"/>
      <c r="W837" s="210"/>
      <c r="X837" s="210"/>
      <c r="Y837" s="210"/>
      <c r="Z837" s="210"/>
    </row>
    <row r="838" spans="1:26" ht="15.75" customHeight="1" x14ac:dyDescent="0.2">
      <c r="A838" s="210"/>
      <c r="B838" s="210"/>
      <c r="C838" s="232"/>
      <c r="D838" s="210"/>
      <c r="E838" s="210"/>
      <c r="F838" s="210"/>
      <c r="G838" s="210"/>
      <c r="H838" s="210"/>
      <c r="I838" s="232"/>
      <c r="J838" s="210"/>
      <c r="K838" s="232"/>
      <c r="L838" s="210"/>
      <c r="M838" s="210"/>
      <c r="N838" s="210"/>
      <c r="O838" s="210"/>
      <c r="P838" s="210"/>
      <c r="Q838" s="210"/>
      <c r="R838" s="210"/>
      <c r="S838" s="210"/>
      <c r="T838" s="210"/>
      <c r="U838" s="210"/>
      <c r="V838" s="210"/>
      <c r="W838" s="210"/>
      <c r="X838" s="210"/>
      <c r="Y838" s="210"/>
      <c r="Z838" s="210"/>
    </row>
    <row r="839" spans="1:26" ht="15.75" customHeight="1" x14ac:dyDescent="0.2">
      <c r="A839" s="210"/>
      <c r="B839" s="210"/>
      <c r="C839" s="232"/>
      <c r="D839" s="210"/>
      <c r="E839" s="210"/>
      <c r="F839" s="210"/>
      <c r="G839" s="210"/>
      <c r="H839" s="210"/>
      <c r="I839" s="232"/>
      <c r="J839" s="210"/>
      <c r="K839" s="232"/>
      <c r="L839" s="210"/>
      <c r="M839" s="210"/>
      <c r="N839" s="210"/>
      <c r="O839" s="210"/>
      <c r="P839" s="210"/>
      <c r="Q839" s="210"/>
      <c r="R839" s="210"/>
      <c r="S839" s="210"/>
      <c r="T839" s="210"/>
      <c r="U839" s="210"/>
      <c r="V839" s="210"/>
      <c r="W839" s="210"/>
      <c r="X839" s="210"/>
      <c r="Y839" s="210"/>
      <c r="Z839" s="210"/>
    </row>
    <row r="840" spans="1:26" ht="15.75" customHeight="1" x14ac:dyDescent="0.2">
      <c r="A840" s="210"/>
      <c r="B840" s="210"/>
      <c r="C840" s="232"/>
      <c r="D840" s="210"/>
      <c r="E840" s="210"/>
      <c r="F840" s="210"/>
      <c r="G840" s="210"/>
      <c r="H840" s="210"/>
      <c r="I840" s="232"/>
      <c r="J840" s="210"/>
      <c r="K840" s="232"/>
      <c r="L840" s="210"/>
      <c r="M840" s="210"/>
      <c r="N840" s="210"/>
      <c r="O840" s="210"/>
      <c r="P840" s="210"/>
      <c r="Q840" s="210"/>
      <c r="R840" s="210"/>
      <c r="S840" s="210"/>
      <c r="T840" s="210"/>
      <c r="U840" s="210"/>
      <c r="V840" s="210"/>
      <c r="W840" s="210"/>
      <c r="X840" s="210"/>
      <c r="Y840" s="210"/>
      <c r="Z840" s="210"/>
    </row>
    <row r="841" spans="1:26" ht="15.75" customHeight="1" x14ac:dyDescent="0.2">
      <c r="A841" s="210"/>
      <c r="B841" s="210"/>
      <c r="C841" s="232"/>
      <c r="D841" s="210"/>
      <c r="E841" s="210"/>
      <c r="F841" s="210"/>
      <c r="G841" s="210"/>
      <c r="H841" s="210"/>
      <c r="I841" s="232"/>
      <c r="J841" s="210"/>
      <c r="K841" s="232"/>
      <c r="L841" s="210"/>
      <c r="M841" s="210"/>
      <c r="N841" s="210"/>
      <c r="O841" s="210"/>
      <c r="P841" s="210"/>
      <c r="Q841" s="210"/>
      <c r="R841" s="210"/>
      <c r="S841" s="210"/>
      <c r="T841" s="210"/>
      <c r="U841" s="210"/>
      <c r="V841" s="210"/>
      <c r="W841" s="210"/>
      <c r="X841" s="210"/>
      <c r="Y841" s="210"/>
      <c r="Z841" s="210"/>
    </row>
    <row r="842" spans="1:26" ht="15.75" customHeight="1" x14ac:dyDescent="0.2">
      <c r="A842" s="210"/>
      <c r="B842" s="210"/>
      <c r="C842" s="232"/>
      <c r="D842" s="210"/>
      <c r="E842" s="210"/>
      <c r="F842" s="210"/>
      <c r="G842" s="210"/>
      <c r="H842" s="210"/>
      <c r="I842" s="232"/>
      <c r="J842" s="210"/>
      <c r="K842" s="232"/>
      <c r="L842" s="210"/>
      <c r="M842" s="210"/>
      <c r="N842" s="210"/>
      <c r="O842" s="210"/>
      <c r="P842" s="210"/>
      <c r="Q842" s="210"/>
      <c r="R842" s="210"/>
      <c r="S842" s="210"/>
      <c r="T842" s="210"/>
      <c r="U842" s="210"/>
      <c r="V842" s="210"/>
      <c r="W842" s="210"/>
      <c r="X842" s="210"/>
      <c r="Y842" s="210"/>
      <c r="Z842" s="210"/>
    </row>
    <row r="843" spans="1:26" ht="15.75" customHeight="1" x14ac:dyDescent="0.2">
      <c r="A843" s="210"/>
      <c r="B843" s="210"/>
      <c r="C843" s="232"/>
      <c r="D843" s="210"/>
      <c r="E843" s="210"/>
      <c r="F843" s="210"/>
      <c r="G843" s="210"/>
      <c r="H843" s="210"/>
      <c r="I843" s="232"/>
      <c r="J843" s="210"/>
      <c r="K843" s="232"/>
      <c r="L843" s="210"/>
      <c r="M843" s="210"/>
      <c r="N843" s="210"/>
      <c r="O843" s="210"/>
      <c r="P843" s="210"/>
      <c r="Q843" s="210"/>
      <c r="R843" s="210"/>
      <c r="S843" s="210"/>
      <c r="T843" s="210"/>
      <c r="U843" s="210"/>
      <c r="V843" s="210"/>
      <c r="W843" s="210"/>
      <c r="X843" s="210"/>
      <c r="Y843" s="210"/>
      <c r="Z843" s="210"/>
    </row>
    <row r="844" spans="1:26" ht="15.75" customHeight="1" x14ac:dyDescent="0.2">
      <c r="A844" s="210"/>
      <c r="B844" s="210"/>
      <c r="C844" s="232"/>
      <c r="D844" s="210"/>
      <c r="E844" s="210"/>
      <c r="F844" s="210"/>
      <c r="G844" s="210"/>
      <c r="H844" s="210"/>
      <c r="I844" s="232"/>
      <c r="J844" s="210"/>
      <c r="K844" s="232"/>
      <c r="L844" s="210"/>
      <c r="M844" s="210"/>
      <c r="N844" s="210"/>
      <c r="O844" s="210"/>
      <c r="P844" s="210"/>
      <c r="Q844" s="210"/>
      <c r="R844" s="210"/>
      <c r="S844" s="210"/>
      <c r="T844" s="210"/>
      <c r="U844" s="210"/>
      <c r="V844" s="210"/>
      <c r="W844" s="210"/>
      <c r="X844" s="210"/>
      <c r="Y844" s="210"/>
      <c r="Z844" s="210"/>
    </row>
    <row r="845" spans="1:26" ht="15.75" customHeight="1" x14ac:dyDescent="0.2">
      <c r="A845" s="210"/>
      <c r="B845" s="210"/>
      <c r="C845" s="232"/>
      <c r="D845" s="210"/>
      <c r="E845" s="210"/>
      <c r="F845" s="210"/>
      <c r="G845" s="210"/>
      <c r="H845" s="210"/>
      <c r="I845" s="232"/>
      <c r="J845" s="210"/>
      <c r="K845" s="232"/>
      <c r="L845" s="210"/>
      <c r="M845" s="210"/>
      <c r="N845" s="210"/>
      <c r="O845" s="210"/>
      <c r="P845" s="210"/>
      <c r="Q845" s="210"/>
      <c r="R845" s="210"/>
      <c r="S845" s="210"/>
      <c r="T845" s="210"/>
      <c r="U845" s="210"/>
      <c r="V845" s="210"/>
      <c r="W845" s="210"/>
      <c r="X845" s="210"/>
      <c r="Y845" s="210"/>
      <c r="Z845" s="210"/>
    </row>
    <row r="846" spans="1:26" ht="15.75" customHeight="1" x14ac:dyDescent="0.2">
      <c r="A846" s="210"/>
      <c r="B846" s="210"/>
      <c r="C846" s="232"/>
      <c r="D846" s="210"/>
      <c r="E846" s="210"/>
      <c r="F846" s="210"/>
      <c r="G846" s="210"/>
      <c r="H846" s="210"/>
      <c r="I846" s="232"/>
      <c r="J846" s="210"/>
      <c r="K846" s="232"/>
      <c r="L846" s="210"/>
      <c r="M846" s="210"/>
      <c r="N846" s="210"/>
      <c r="O846" s="210"/>
      <c r="P846" s="210"/>
      <c r="Q846" s="210"/>
      <c r="R846" s="210"/>
      <c r="S846" s="210"/>
      <c r="T846" s="210"/>
      <c r="U846" s="210"/>
      <c r="V846" s="210"/>
      <c r="W846" s="210"/>
      <c r="X846" s="210"/>
      <c r="Y846" s="210"/>
      <c r="Z846" s="210"/>
    </row>
    <row r="847" spans="1:26" ht="15.75" customHeight="1" x14ac:dyDescent="0.2">
      <c r="A847" s="210"/>
      <c r="B847" s="210"/>
      <c r="C847" s="232"/>
      <c r="D847" s="210"/>
      <c r="E847" s="210"/>
      <c r="F847" s="210"/>
      <c r="G847" s="210"/>
      <c r="H847" s="210"/>
      <c r="I847" s="232"/>
      <c r="J847" s="210"/>
      <c r="K847" s="232"/>
      <c r="L847" s="210"/>
      <c r="M847" s="210"/>
      <c r="N847" s="210"/>
      <c r="O847" s="210"/>
      <c r="P847" s="210"/>
      <c r="Q847" s="210"/>
      <c r="R847" s="210"/>
      <c r="S847" s="210"/>
      <c r="T847" s="210"/>
      <c r="U847" s="210"/>
      <c r="V847" s="210"/>
      <c r="W847" s="210"/>
      <c r="X847" s="210"/>
      <c r="Y847" s="210"/>
      <c r="Z847" s="210"/>
    </row>
    <row r="848" spans="1:26" ht="15.75" customHeight="1" x14ac:dyDescent="0.2">
      <c r="A848" s="210"/>
      <c r="B848" s="210"/>
      <c r="C848" s="232"/>
      <c r="D848" s="210"/>
      <c r="E848" s="210"/>
      <c r="F848" s="210"/>
      <c r="G848" s="210"/>
      <c r="H848" s="210"/>
      <c r="I848" s="232"/>
      <c r="J848" s="210"/>
      <c r="K848" s="232"/>
      <c r="L848" s="210"/>
      <c r="M848" s="210"/>
      <c r="N848" s="210"/>
      <c r="O848" s="210"/>
      <c r="P848" s="210"/>
      <c r="Q848" s="210"/>
      <c r="R848" s="210"/>
      <c r="S848" s="210"/>
      <c r="T848" s="210"/>
      <c r="U848" s="210"/>
      <c r="V848" s="210"/>
      <c r="W848" s="210"/>
      <c r="X848" s="210"/>
      <c r="Y848" s="210"/>
      <c r="Z848" s="210"/>
    </row>
    <row r="849" spans="1:26" ht="15.75" customHeight="1" x14ac:dyDescent="0.2">
      <c r="A849" s="210"/>
      <c r="B849" s="210"/>
      <c r="C849" s="232"/>
      <c r="D849" s="210"/>
      <c r="E849" s="210"/>
      <c r="F849" s="210"/>
      <c r="G849" s="210"/>
      <c r="H849" s="210"/>
      <c r="I849" s="232"/>
      <c r="J849" s="210"/>
      <c r="K849" s="232"/>
      <c r="L849" s="210"/>
      <c r="M849" s="210"/>
      <c r="N849" s="210"/>
      <c r="O849" s="210"/>
      <c r="P849" s="210"/>
      <c r="Q849" s="210"/>
      <c r="R849" s="210"/>
      <c r="S849" s="210"/>
      <c r="T849" s="210"/>
      <c r="U849" s="210"/>
      <c r="V849" s="210"/>
      <c r="W849" s="210"/>
      <c r="X849" s="210"/>
      <c r="Y849" s="210"/>
      <c r="Z849" s="210"/>
    </row>
    <row r="850" spans="1:26" ht="15.75" customHeight="1" x14ac:dyDescent="0.2">
      <c r="A850" s="210"/>
      <c r="B850" s="210"/>
      <c r="C850" s="232"/>
      <c r="D850" s="210"/>
      <c r="E850" s="210"/>
      <c r="F850" s="210"/>
      <c r="G850" s="210"/>
      <c r="H850" s="210"/>
      <c r="I850" s="232"/>
      <c r="J850" s="210"/>
      <c r="K850" s="232"/>
      <c r="L850" s="210"/>
      <c r="M850" s="210"/>
      <c r="N850" s="210"/>
      <c r="O850" s="210"/>
      <c r="P850" s="210"/>
      <c r="Q850" s="210"/>
      <c r="R850" s="210"/>
      <c r="S850" s="210"/>
      <c r="T850" s="210"/>
      <c r="U850" s="210"/>
      <c r="V850" s="210"/>
      <c r="W850" s="210"/>
      <c r="X850" s="210"/>
      <c r="Y850" s="210"/>
      <c r="Z850" s="210"/>
    </row>
    <row r="851" spans="1:26" ht="15.75" customHeight="1" x14ac:dyDescent="0.2">
      <c r="A851" s="210"/>
      <c r="B851" s="210"/>
      <c r="C851" s="232"/>
      <c r="D851" s="210"/>
      <c r="E851" s="210"/>
      <c r="F851" s="210"/>
      <c r="G851" s="210"/>
      <c r="H851" s="210"/>
      <c r="I851" s="232"/>
      <c r="J851" s="210"/>
      <c r="K851" s="232"/>
      <c r="L851" s="210"/>
      <c r="M851" s="210"/>
      <c r="N851" s="210"/>
      <c r="O851" s="210"/>
      <c r="P851" s="210"/>
      <c r="Q851" s="210"/>
      <c r="R851" s="210"/>
      <c r="S851" s="210"/>
      <c r="T851" s="210"/>
      <c r="U851" s="210"/>
      <c r="V851" s="210"/>
      <c r="W851" s="210"/>
      <c r="X851" s="210"/>
      <c r="Y851" s="210"/>
      <c r="Z851" s="210"/>
    </row>
    <row r="852" spans="1:26" ht="15.75" customHeight="1" x14ac:dyDescent="0.2">
      <c r="A852" s="210"/>
      <c r="B852" s="210"/>
      <c r="C852" s="232"/>
      <c r="D852" s="210"/>
      <c r="E852" s="210"/>
      <c r="F852" s="210"/>
      <c r="G852" s="210"/>
      <c r="H852" s="210"/>
      <c r="I852" s="232"/>
      <c r="J852" s="210"/>
      <c r="K852" s="232"/>
      <c r="L852" s="210"/>
      <c r="M852" s="210"/>
      <c r="N852" s="210"/>
      <c r="O852" s="210"/>
      <c r="P852" s="210"/>
      <c r="Q852" s="210"/>
      <c r="R852" s="210"/>
      <c r="S852" s="210"/>
      <c r="T852" s="210"/>
      <c r="U852" s="210"/>
      <c r="V852" s="210"/>
      <c r="W852" s="210"/>
      <c r="X852" s="210"/>
      <c r="Y852" s="210"/>
      <c r="Z852" s="210"/>
    </row>
    <row r="853" spans="1:26" ht="15.75" customHeight="1" x14ac:dyDescent="0.2">
      <c r="A853" s="210"/>
      <c r="B853" s="210"/>
      <c r="C853" s="232"/>
      <c r="D853" s="210"/>
      <c r="E853" s="210"/>
      <c r="F853" s="210"/>
      <c r="G853" s="210"/>
      <c r="H853" s="210"/>
      <c r="I853" s="232"/>
      <c r="J853" s="210"/>
      <c r="K853" s="232"/>
      <c r="L853" s="210"/>
      <c r="M853" s="210"/>
      <c r="N853" s="210"/>
      <c r="O853" s="210"/>
      <c r="P853" s="210"/>
      <c r="Q853" s="210"/>
      <c r="R853" s="210"/>
      <c r="S853" s="210"/>
      <c r="T853" s="210"/>
      <c r="U853" s="210"/>
      <c r="V853" s="210"/>
      <c r="W853" s="210"/>
      <c r="X853" s="210"/>
      <c r="Y853" s="210"/>
      <c r="Z853" s="210"/>
    </row>
    <row r="854" spans="1:26" ht="15.75" customHeight="1" x14ac:dyDescent="0.2">
      <c r="A854" s="210"/>
      <c r="B854" s="210"/>
      <c r="C854" s="232"/>
      <c r="D854" s="210"/>
      <c r="E854" s="210"/>
      <c r="F854" s="210"/>
      <c r="G854" s="210"/>
      <c r="H854" s="210"/>
      <c r="I854" s="232"/>
      <c r="J854" s="210"/>
      <c r="K854" s="232"/>
      <c r="L854" s="210"/>
      <c r="M854" s="210"/>
      <c r="N854" s="210"/>
      <c r="O854" s="210"/>
      <c r="P854" s="210"/>
      <c r="Q854" s="210"/>
      <c r="R854" s="210"/>
      <c r="S854" s="210"/>
      <c r="T854" s="210"/>
      <c r="U854" s="210"/>
      <c r="V854" s="210"/>
      <c r="W854" s="210"/>
      <c r="X854" s="210"/>
      <c r="Y854" s="210"/>
      <c r="Z854" s="210"/>
    </row>
    <row r="855" spans="1:26" ht="15.75" customHeight="1" x14ac:dyDescent="0.2">
      <c r="A855" s="210"/>
      <c r="B855" s="210"/>
      <c r="C855" s="232"/>
      <c r="D855" s="210"/>
      <c r="E855" s="210"/>
      <c r="F855" s="210"/>
      <c r="G855" s="210"/>
      <c r="H855" s="210"/>
      <c r="I855" s="232"/>
      <c r="J855" s="210"/>
      <c r="K855" s="232"/>
      <c r="L855" s="210"/>
      <c r="M855" s="210"/>
      <c r="N855" s="210"/>
      <c r="O855" s="210"/>
      <c r="P855" s="210"/>
      <c r="Q855" s="210"/>
      <c r="R855" s="210"/>
      <c r="S855" s="210"/>
      <c r="T855" s="210"/>
      <c r="U855" s="210"/>
      <c r="V855" s="210"/>
      <c r="W855" s="210"/>
      <c r="X855" s="210"/>
      <c r="Y855" s="210"/>
      <c r="Z855" s="210"/>
    </row>
    <row r="856" spans="1:26" ht="15.75" customHeight="1" x14ac:dyDescent="0.2">
      <c r="A856" s="210"/>
      <c r="B856" s="210"/>
      <c r="C856" s="232"/>
      <c r="D856" s="210"/>
      <c r="E856" s="210"/>
      <c r="F856" s="210"/>
      <c r="G856" s="210"/>
      <c r="H856" s="210"/>
      <c r="I856" s="232"/>
      <c r="J856" s="210"/>
      <c r="K856" s="232"/>
      <c r="L856" s="210"/>
      <c r="M856" s="210"/>
      <c r="N856" s="210"/>
      <c r="O856" s="210"/>
      <c r="P856" s="210"/>
      <c r="Q856" s="210"/>
      <c r="R856" s="210"/>
      <c r="S856" s="210"/>
      <c r="T856" s="210"/>
      <c r="U856" s="210"/>
      <c r="V856" s="210"/>
      <c r="W856" s="210"/>
      <c r="X856" s="210"/>
      <c r="Y856" s="210"/>
      <c r="Z856" s="210"/>
    </row>
    <row r="857" spans="1:26" ht="15.75" customHeight="1" x14ac:dyDescent="0.2">
      <c r="A857" s="210"/>
      <c r="B857" s="210"/>
      <c r="C857" s="232"/>
      <c r="D857" s="210"/>
      <c r="E857" s="210"/>
      <c r="F857" s="210"/>
      <c r="G857" s="210"/>
      <c r="H857" s="210"/>
      <c r="I857" s="232"/>
      <c r="J857" s="210"/>
      <c r="K857" s="232"/>
      <c r="L857" s="210"/>
      <c r="M857" s="210"/>
      <c r="N857" s="210"/>
      <c r="O857" s="210"/>
      <c r="P857" s="210"/>
      <c r="Q857" s="210"/>
      <c r="R857" s="210"/>
      <c r="S857" s="210"/>
      <c r="T857" s="210"/>
      <c r="U857" s="210"/>
      <c r="V857" s="210"/>
      <c r="W857" s="210"/>
      <c r="X857" s="210"/>
      <c r="Y857" s="210"/>
      <c r="Z857" s="210"/>
    </row>
    <row r="858" spans="1:26" ht="15.75" customHeight="1" x14ac:dyDescent="0.2">
      <c r="A858" s="210"/>
      <c r="B858" s="210"/>
      <c r="C858" s="232"/>
      <c r="D858" s="210"/>
      <c r="E858" s="210"/>
      <c r="F858" s="210"/>
      <c r="G858" s="210"/>
      <c r="H858" s="210"/>
      <c r="I858" s="232"/>
      <c r="J858" s="210"/>
      <c r="K858" s="232"/>
      <c r="L858" s="210"/>
      <c r="M858" s="210"/>
      <c r="N858" s="210"/>
      <c r="O858" s="210"/>
      <c r="P858" s="210"/>
      <c r="Q858" s="210"/>
      <c r="R858" s="210"/>
      <c r="S858" s="210"/>
      <c r="T858" s="210"/>
      <c r="U858" s="210"/>
      <c r="V858" s="210"/>
      <c r="W858" s="210"/>
      <c r="X858" s="210"/>
      <c r="Y858" s="210"/>
      <c r="Z858" s="210"/>
    </row>
    <row r="859" spans="1:26" ht="15.75" customHeight="1" x14ac:dyDescent="0.2">
      <c r="A859" s="210"/>
      <c r="B859" s="210"/>
      <c r="C859" s="232"/>
      <c r="D859" s="210"/>
      <c r="E859" s="210"/>
      <c r="F859" s="210"/>
      <c r="G859" s="210"/>
      <c r="H859" s="210"/>
      <c r="I859" s="232"/>
      <c r="J859" s="210"/>
      <c r="K859" s="232"/>
      <c r="L859" s="210"/>
      <c r="M859" s="210"/>
      <c r="N859" s="210"/>
      <c r="O859" s="210"/>
      <c r="P859" s="210"/>
      <c r="Q859" s="210"/>
      <c r="R859" s="210"/>
      <c r="S859" s="210"/>
      <c r="T859" s="210"/>
      <c r="U859" s="210"/>
      <c r="V859" s="210"/>
      <c r="W859" s="210"/>
      <c r="X859" s="210"/>
      <c r="Y859" s="210"/>
      <c r="Z859" s="210"/>
    </row>
    <row r="860" spans="1:26" ht="15.75" customHeight="1" x14ac:dyDescent="0.2">
      <c r="A860" s="210"/>
      <c r="B860" s="210"/>
      <c r="C860" s="232"/>
      <c r="D860" s="210"/>
      <c r="E860" s="210"/>
      <c r="F860" s="210"/>
      <c r="G860" s="210"/>
      <c r="H860" s="210"/>
      <c r="I860" s="232"/>
      <c r="J860" s="210"/>
      <c r="K860" s="232"/>
      <c r="L860" s="210"/>
      <c r="M860" s="210"/>
      <c r="N860" s="210"/>
      <c r="O860" s="210"/>
      <c r="P860" s="210"/>
      <c r="Q860" s="210"/>
      <c r="R860" s="210"/>
      <c r="S860" s="210"/>
      <c r="T860" s="210"/>
      <c r="U860" s="210"/>
      <c r="V860" s="210"/>
      <c r="W860" s="210"/>
      <c r="X860" s="210"/>
      <c r="Y860" s="210"/>
      <c r="Z860" s="210"/>
    </row>
    <row r="861" spans="1:26" ht="15.75" customHeight="1" x14ac:dyDescent="0.2">
      <c r="A861" s="210"/>
      <c r="B861" s="210"/>
      <c r="C861" s="232"/>
      <c r="D861" s="210"/>
      <c r="E861" s="210"/>
      <c r="F861" s="210"/>
      <c r="G861" s="210"/>
      <c r="H861" s="210"/>
      <c r="I861" s="232"/>
      <c r="J861" s="210"/>
      <c r="K861" s="232"/>
      <c r="L861" s="210"/>
      <c r="M861" s="210"/>
      <c r="N861" s="210"/>
      <c r="O861" s="210"/>
      <c r="P861" s="210"/>
      <c r="Q861" s="210"/>
      <c r="R861" s="210"/>
      <c r="S861" s="210"/>
      <c r="T861" s="210"/>
      <c r="U861" s="210"/>
      <c r="V861" s="210"/>
      <c r="W861" s="210"/>
      <c r="X861" s="210"/>
      <c r="Y861" s="210"/>
      <c r="Z861" s="210"/>
    </row>
    <row r="862" spans="1:26" ht="15.75" customHeight="1" x14ac:dyDescent="0.2">
      <c r="A862" s="210"/>
      <c r="B862" s="210"/>
      <c r="C862" s="232"/>
      <c r="D862" s="210"/>
      <c r="E862" s="210"/>
      <c r="F862" s="210"/>
      <c r="G862" s="210"/>
      <c r="H862" s="210"/>
      <c r="I862" s="232"/>
      <c r="J862" s="210"/>
      <c r="K862" s="232"/>
      <c r="L862" s="210"/>
      <c r="M862" s="210"/>
      <c r="N862" s="210"/>
      <c r="O862" s="210"/>
      <c r="P862" s="210"/>
      <c r="Q862" s="210"/>
      <c r="R862" s="210"/>
      <c r="S862" s="210"/>
      <c r="T862" s="210"/>
      <c r="U862" s="210"/>
      <c r="V862" s="210"/>
      <c r="W862" s="210"/>
      <c r="X862" s="210"/>
      <c r="Y862" s="210"/>
      <c r="Z862" s="210"/>
    </row>
    <row r="863" spans="1:26" ht="15.75" customHeight="1" x14ac:dyDescent="0.2">
      <c r="A863" s="210"/>
      <c r="B863" s="210"/>
      <c r="C863" s="232"/>
      <c r="D863" s="210"/>
      <c r="E863" s="210"/>
      <c r="F863" s="210"/>
      <c r="G863" s="210"/>
      <c r="H863" s="210"/>
      <c r="I863" s="232"/>
      <c r="J863" s="210"/>
      <c r="K863" s="232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</row>
    <row r="864" spans="1:26" ht="15.75" customHeight="1" x14ac:dyDescent="0.2">
      <c r="A864" s="210"/>
      <c r="B864" s="210"/>
      <c r="C864" s="232"/>
      <c r="D864" s="210"/>
      <c r="E864" s="210"/>
      <c r="F864" s="210"/>
      <c r="G864" s="210"/>
      <c r="H864" s="210"/>
      <c r="I864" s="232"/>
      <c r="J864" s="210"/>
      <c r="K864" s="232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</row>
    <row r="865" spans="1:26" ht="15.75" customHeight="1" x14ac:dyDescent="0.2">
      <c r="A865" s="210"/>
      <c r="B865" s="210"/>
      <c r="C865" s="232"/>
      <c r="D865" s="210"/>
      <c r="E865" s="210"/>
      <c r="F865" s="210"/>
      <c r="G865" s="210"/>
      <c r="H865" s="210"/>
      <c r="I865" s="232"/>
      <c r="J865" s="210"/>
      <c r="K865" s="232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</row>
    <row r="866" spans="1:26" ht="15.75" customHeight="1" x14ac:dyDescent="0.2">
      <c r="A866" s="210"/>
      <c r="B866" s="210"/>
      <c r="C866" s="232"/>
      <c r="D866" s="210"/>
      <c r="E866" s="210"/>
      <c r="F866" s="210"/>
      <c r="G866" s="210"/>
      <c r="H866" s="210"/>
      <c r="I866" s="232"/>
      <c r="J866" s="210"/>
      <c r="K866" s="232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</row>
    <row r="867" spans="1:26" ht="15.75" customHeight="1" x14ac:dyDescent="0.2">
      <c r="A867" s="210"/>
      <c r="B867" s="210"/>
      <c r="C867" s="232"/>
      <c r="D867" s="210"/>
      <c r="E867" s="210"/>
      <c r="F867" s="210"/>
      <c r="G867" s="210"/>
      <c r="H867" s="210"/>
      <c r="I867" s="232"/>
      <c r="J867" s="210"/>
      <c r="K867" s="232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</row>
    <row r="868" spans="1:26" ht="15.75" customHeight="1" x14ac:dyDescent="0.2">
      <c r="A868" s="210"/>
      <c r="B868" s="210"/>
      <c r="C868" s="232"/>
      <c r="D868" s="210"/>
      <c r="E868" s="210"/>
      <c r="F868" s="210"/>
      <c r="G868" s="210"/>
      <c r="H868" s="210"/>
      <c r="I868" s="232"/>
      <c r="J868" s="210"/>
      <c r="K868" s="232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</row>
    <row r="869" spans="1:26" ht="15.75" customHeight="1" x14ac:dyDescent="0.2">
      <c r="A869" s="210"/>
      <c r="B869" s="210"/>
      <c r="C869" s="232"/>
      <c r="D869" s="210"/>
      <c r="E869" s="210"/>
      <c r="F869" s="210"/>
      <c r="G869" s="210"/>
      <c r="H869" s="210"/>
      <c r="I869" s="232"/>
      <c r="J869" s="210"/>
      <c r="K869" s="232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</row>
    <row r="870" spans="1:26" ht="15.75" customHeight="1" x14ac:dyDescent="0.2">
      <c r="A870" s="210"/>
      <c r="B870" s="210"/>
      <c r="C870" s="232"/>
      <c r="D870" s="210"/>
      <c r="E870" s="210"/>
      <c r="F870" s="210"/>
      <c r="G870" s="210"/>
      <c r="H870" s="210"/>
      <c r="I870" s="232"/>
      <c r="J870" s="210"/>
      <c r="K870" s="232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</row>
    <row r="871" spans="1:26" ht="15.75" customHeight="1" x14ac:dyDescent="0.2">
      <c r="A871" s="210"/>
      <c r="B871" s="210"/>
      <c r="C871" s="232"/>
      <c r="D871" s="210"/>
      <c r="E871" s="210"/>
      <c r="F871" s="210"/>
      <c r="G871" s="210"/>
      <c r="H871" s="210"/>
      <c r="I871" s="232"/>
      <c r="J871" s="210"/>
      <c r="K871" s="232"/>
      <c r="L871" s="210"/>
      <c r="M871" s="210"/>
      <c r="N871" s="210"/>
      <c r="O871" s="210"/>
      <c r="P871" s="210"/>
      <c r="Q871" s="210"/>
      <c r="R871" s="210"/>
      <c r="S871" s="210"/>
      <c r="T871" s="210"/>
      <c r="U871" s="210"/>
      <c r="V871" s="210"/>
      <c r="W871" s="210"/>
      <c r="X871" s="210"/>
      <c r="Y871" s="210"/>
      <c r="Z871" s="210"/>
    </row>
    <row r="872" spans="1:26" ht="15.75" customHeight="1" x14ac:dyDescent="0.2">
      <c r="A872" s="210"/>
      <c r="B872" s="210"/>
      <c r="C872" s="232"/>
      <c r="D872" s="210"/>
      <c r="E872" s="210"/>
      <c r="F872" s="210"/>
      <c r="G872" s="210"/>
      <c r="H872" s="210"/>
      <c r="I872" s="232"/>
      <c r="J872" s="210"/>
      <c r="K872" s="232"/>
      <c r="L872" s="210"/>
      <c r="M872" s="210"/>
      <c r="N872" s="210"/>
      <c r="O872" s="210"/>
      <c r="P872" s="210"/>
      <c r="Q872" s="210"/>
      <c r="R872" s="210"/>
      <c r="S872" s="210"/>
      <c r="T872" s="210"/>
      <c r="U872" s="210"/>
      <c r="V872" s="210"/>
      <c r="W872" s="210"/>
      <c r="X872" s="210"/>
      <c r="Y872" s="210"/>
      <c r="Z872" s="210"/>
    </row>
    <row r="873" spans="1:26" ht="15.75" customHeight="1" x14ac:dyDescent="0.2">
      <c r="A873" s="210"/>
      <c r="B873" s="210"/>
      <c r="C873" s="232"/>
      <c r="D873" s="210"/>
      <c r="E873" s="210"/>
      <c r="F873" s="210"/>
      <c r="G873" s="210"/>
      <c r="H873" s="210"/>
      <c r="I873" s="232"/>
      <c r="J873" s="210"/>
      <c r="K873" s="232"/>
      <c r="L873" s="210"/>
      <c r="M873" s="210"/>
      <c r="N873" s="210"/>
      <c r="O873" s="210"/>
      <c r="P873" s="210"/>
      <c r="Q873" s="210"/>
      <c r="R873" s="210"/>
      <c r="S873" s="210"/>
      <c r="T873" s="210"/>
      <c r="U873" s="210"/>
      <c r="V873" s="210"/>
      <c r="W873" s="210"/>
      <c r="X873" s="210"/>
      <c r="Y873" s="210"/>
      <c r="Z873" s="210"/>
    </row>
    <row r="874" spans="1:26" ht="15.75" customHeight="1" x14ac:dyDescent="0.2">
      <c r="A874" s="210"/>
      <c r="B874" s="210"/>
      <c r="C874" s="232"/>
      <c r="D874" s="210"/>
      <c r="E874" s="210"/>
      <c r="F874" s="210"/>
      <c r="G874" s="210"/>
      <c r="H874" s="210"/>
      <c r="I874" s="232"/>
      <c r="J874" s="210"/>
      <c r="K874" s="232"/>
      <c r="L874" s="210"/>
      <c r="M874" s="210"/>
      <c r="N874" s="210"/>
      <c r="O874" s="210"/>
      <c r="P874" s="210"/>
      <c r="Q874" s="210"/>
      <c r="R874" s="210"/>
      <c r="S874" s="210"/>
      <c r="T874" s="210"/>
      <c r="U874" s="210"/>
      <c r="V874" s="210"/>
      <c r="W874" s="210"/>
      <c r="X874" s="210"/>
      <c r="Y874" s="210"/>
      <c r="Z874" s="210"/>
    </row>
    <row r="875" spans="1:26" ht="15.75" customHeight="1" x14ac:dyDescent="0.2">
      <c r="A875" s="210"/>
      <c r="B875" s="210"/>
      <c r="C875" s="232"/>
      <c r="D875" s="210"/>
      <c r="E875" s="210"/>
      <c r="F875" s="210"/>
      <c r="G875" s="210"/>
      <c r="H875" s="210"/>
      <c r="I875" s="232"/>
      <c r="J875" s="210"/>
      <c r="K875" s="232"/>
      <c r="L875" s="210"/>
      <c r="M875" s="210"/>
      <c r="N875" s="210"/>
      <c r="O875" s="210"/>
      <c r="P875" s="210"/>
      <c r="Q875" s="210"/>
      <c r="R875" s="210"/>
      <c r="S875" s="210"/>
      <c r="T875" s="210"/>
      <c r="U875" s="210"/>
      <c r="V875" s="210"/>
      <c r="W875" s="210"/>
      <c r="X875" s="210"/>
      <c r="Y875" s="210"/>
      <c r="Z875" s="210"/>
    </row>
    <row r="876" spans="1:26" ht="15.75" customHeight="1" x14ac:dyDescent="0.2">
      <c r="A876" s="210"/>
      <c r="B876" s="210"/>
      <c r="C876" s="232"/>
      <c r="D876" s="210"/>
      <c r="E876" s="210"/>
      <c r="F876" s="210"/>
      <c r="G876" s="210"/>
      <c r="H876" s="210"/>
      <c r="I876" s="232"/>
      <c r="J876" s="210"/>
      <c r="K876" s="232"/>
      <c r="L876" s="210"/>
      <c r="M876" s="210"/>
      <c r="N876" s="210"/>
      <c r="O876" s="210"/>
      <c r="P876" s="210"/>
      <c r="Q876" s="210"/>
      <c r="R876" s="210"/>
      <c r="S876" s="210"/>
      <c r="T876" s="210"/>
      <c r="U876" s="210"/>
      <c r="V876" s="210"/>
      <c r="W876" s="210"/>
      <c r="X876" s="210"/>
      <c r="Y876" s="210"/>
      <c r="Z876" s="210"/>
    </row>
    <row r="877" spans="1:26" ht="15.75" customHeight="1" x14ac:dyDescent="0.2">
      <c r="A877" s="210"/>
      <c r="B877" s="210"/>
      <c r="C877" s="232"/>
      <c r="D877" s="210"/>
      <c r="E877" s="210"/>
      <c r="F877" s="210"/>
      <c r="G877" s="210"/>
      <c r="H877" s="210"/>
      <c r="I877" s="232"/>
      <c r="J877" s="210"/>
      <c r="K877" s="232"/>
      <c r="L877" s="210"/>
      <c r="M877" s="210"/>
      <c r="N877" s="210"/>
      <c r="O877" s="210"/>
      <c r="P877" s="210"/>
      <c r="Q877" s="210"/>
      <c r="R877" s="210"/>
      <c r="S877" s="210"/>
      <c r="T877" s="210"/>
      <c r="U877" s="210"/>
      <c r="V877" s="210"/>
      <c r="W877" s="210"/>
      <c r="X877" s="210"/>
      <c r="Y877" s="210"/>
      <c r="Z877" s="210"/>
    </row>
    <row r="878" spans="1:26" ht="15.75" customHeight="1" x14ac:dyDescent="0.2">
      <c r="A878" s="210"/>
      <c r="B878" s="210"/>
      <c r="C878" s="232"/>
      <c r="D878" s="210"/>
      <c r="E878" s="210"/>
      <c r="F878" s="210"/>
      <c r="G878" s="210"/>
      <c r="H878" s="210"/>
      <c r="I878" s="232"/>
      <c r="J878" s="210"/>
      <c r="K878" s="232"/>
      <c r="L878" s="210"/>
      <c r="M878" s="210"/>
      <c r="N878" s="210"/>
      <c r="O878" s="210"/>
      <c r="P878" s="210"/>
      <c r="Q878" s="210"/>
      <c r="R878" s="210"/>
      <c r="S878" s="210"/>
      <c r="T878" s="210"/>
      <c r="U878" s="210"/>
      <c r="V878" s="210"/>
      <c r="W878" s="210"/>
      <c r="X878" s="210"/>
      <c r="Y878" s="210"/>
      <c r="Z878" s="210"/>
    </row>
    <row r="879" spans="1:26" ht="15.75" customHeight="1" x14ac:dyDescent="0.2">
      <c r="A879" s="210"/>
      <c r="B879" s="210"/>
      <c r="C879" s="232"/>
      <c r="D879" s="210"/>
      <c r="E879" s="210"/>
      <c r="F879" s="210"/>
      <c r="G879" s="210"/>
      <c r="H879" s="210"/>
      <c r="I879" s="232"/>
      <c r="J879" s="210"/>
      <c r="K879" s="232"/>
      <c r="L879" s="210"/>
      <c r="M879" s="210"/>
      <c r="N879" s="210"/>
      <c r="O879" s="210"/>
      <c r="P879" s="210"/>
      <c r="Q879" s="210"/>
      <c r="R879" s="210"/>
      <c r="S879" s="210"/>
      <c r="T879" s="210"/>
      <c r="U879" s="210"/>
      <c r="V879" s="210"/>
      <c r="W879" s="210"/>
      <c r="X879" s="210"/>
      <c r="Y879" s="210"/>
      <c r="Z879" s="210"/>
    </row>
    <row r="880" spans="1:26" ht="15.75" customHeight="1" x14ac:dyDescent="0.2">
      <c r="A880" s="210"/>
      <c r="B880" s="210"/>
      <c r="C880" s="232"/>
      <c r="D880" s="210"/>
      <c r="E880" s="210"/>
      <c r="F880" s="210"/>
      <c r="G880" s="210"/>
      <c r="H880" s="210"/>
      <c r="I880" s="232"/>
      <c r="J880" s="210"/>
      <c r="K880" s="232"/>
      <c r="L880" s="210"/>
      <c r="M880" s="210"/>
      <c r="N880" s="210"/>
      <c r="O880" s="210"/>
      <c r="P880" s="210"/>
      <c r="Q880" s="210"/>
      <c r="R880" s="210"/>
      <c r="S880" s="210"/>
      <c r="T880" s="210"/>
      <c r="U880" s="210"/>
      <c r="V880" s="210"/>
      <c r="W880" s="210"/>
      <c r="X880" s="210"/>
      <c r="Y880" s="210"/>
      <c r="Z880" s="210"/>
    </row>
    <row r="881" spans="1:26" ht="15.75" customHeight="1" x14ac:dyDescent="0.2">
      <c r="A881" s="210"/>
      <c r="B881" s="210"/>
      <c r="C881" s="232"/>
      <c r="D881" s="210"/>
      <c r="E881" s="210"/>
      <c r="F881" s="210"/>
      <c r="G881" s="210"/>
      <c r="H881" s="210"/>
      <c r="I881" s="232"/>
      <c r="J881" s="210"/>
      <c r="K881" s="232"/>
      <c r="L881" s="210"/>
      <c r="M881" s="210"/>
      <c r="N881" s="210"/>
      <c r="O881" s="210"/>
      <c r="P881" s="210"/>
      <c r="Q881" s="210"/>
      <c r="R881" s="210"/>
      <c r="S881" s="210"/>
      <c r="T881" s="210"/>
      <c r="U881" s="210"/>
      <c r="V881" s="210"/>
      <c r="W881" s="210"/>
      <c r="X881" s="210"/>
      <c r="Y881" s="210"/>
      <c r="Z881" s="210"/>
    </row>
    <row r="882" spans="1:26" ht="15.75" customHeight="1" x14ac:dyDescent="0.2">
      <c r="A882" s="210"/>
      <c r="B882" s="210"/>
      <c r="C882" s="232"/>
      <c r="D882" s="210"/>
      <c r="E882" s="210"/>
      <c r="F882" s="210"/>
      <c r="G882" s="210"/>
      <c r="H882" s="210"/>
      <c r="I882" s="232"/>
      <c r="J882" s="210"/>
      <c r="K882" s="232"/>
      <c r="L882" s="210"/>
      <c r="M882" s="210"/>
      <c r="N882" s="210"/>
      <c r="O882" s="210"/>
      <c r="P882" s="210"/>
      <c r="Q882" s="210"/>
      <c r="R882" s="210"/>
      <c r="S882" s="210"/>
      <c r="T882" s="210"/>
      <c r="U882" s="210"/>
      <c r="V882" s="210"/>
      <c r="W882" s="210"/>
      <c r="X882" s="210"/>
      <c r="Y882" s="210"/>
      <c r="Z882" s="210"/>
    </row>
    <row r="883" spans="1:26" ht="15.75" customHeight="1" x14ac:dyDescent="0.2">
      <c r="A883" s="210"/>
      <c r="B883" s="210"/>
      <c r="C883" s="232"/>
      <c r="D883" s="210"/>
      <c r="E883" s="210"/>
      <c r="F883" s="210"/>
      <c r="G883" s="210"/>
      <c r="H883" s="210"/>
      <c r="I883" s="232"/>
      <c r="J883" s="210"/>
      <c r="K883" s="232"/>
      <c r="L883" s="210"/>
      <c r="M883" s="210"/>
      <c r="N883" s="210"/>
      <c r="O883" s="210"/>
      <c r="P883" s="210"/>
      <c r="Q883" s="210"/>
      <c r="R883" s="210"/>
      <c r="S883" s="210"/>
      <c r="T883" s="210"/>
      <c r="U883" s="210"/>
      <c r="V883" s="210"/>
      <c r="W883" s="210"/>
      <c r="X883" s="210"/>
      <c r="Y883" s="210"/>
      <c r="Z883" s="210"/>
    </row>
    <row r="884" spans="1:26" ht="15.75" customHeight="1" x14ac:dyDescent="0.2">
      <c r="A884" s="210"/>
      <c r="B884" s="210"/>
      <c r="C884" s="232"/>
      <c r="D884" s="210"/>
      <c r="E884" s="210"/>
      <c r="F884" s="210"/>
      <c r="G884" s="210"/>
      <c r="H884" s="210"/>
      <c r="I884" s="232"/>
      <c r="J884" s="210"/>
      <c r="K884" s="232"/>
      <c r="L884" s="210"/>
      <c r="M884" s="210"/>
      <c r="N884" s="210"/>
      <c r="O884" s="210"/>
      <c r="P884" s="210"/>
      <c r="Q884" s="210"/>
      <c r="R884" s="210"/>
      <c r="S884" s="210"/>
      <c r="T884" s="210"/>
      <c r="U884" s="210"/>
      <c r="V884" s="210"/>
      <c r="W884" s="210"/>
      <c r="X884" s="210"/>
      <c r="Y884" s="210"/>
      <c r="Z884" s="210"/>
    </row>
    <row r="885" spans="1:26" ht="15.75" customHeight="1" x14ac:dyDescent="0.2">
      <c r="A885" s="210"/>
      <c r="B885" s="210"/>
      <c r="C885" s="232"/>
      <c r="D885" s="210"/>
      <c r="E885" s="210"/>
      <c r="F885" s="210"/>
      <c r="G885" s="210"/>
      <c r="H885" s="210"/>
      <c r="I885" s="232"/>
      <c r="J885" s="210"/>
      <c r="K885" s="232"/>
      <c r="L885" s="210"/>
      <c r="M885" s="210"/>
      <c r="N885" s="210"/>
      <c r="O885" s="210"/>
      <c r="P885" s="210"/>
      <c r="Q885" s="210"/>
      <c r="R885" s="210"/>
      <c r="S885" s="210"/>
      <c r="T885" s="210"/>
      <c r="U885" s="210"/>
      <c r="V885" s="210"/>
      <c r="W885" s="210"/>
      <c r="X885" s="210"/>
      <c r="Y885" s="210"/>
      <c r="Z885" s="210"/>
    </row>
    <row r="886" spans="1:26" ht="15.75" customHeight="1" x14ac:dyDescent="0.2">
      <c r="A886" s="210"/>
      <c r="B886" s="210"/>
      <c r="C886" s="232"/>
      <c r="D886" s="210"/>
      <c r="E886" s="210"/>
      <c r="F886" s="210"/>
      <c r="G886" s="210"/>
      <c r="H886" s="210"/>
      <c r="I886" s="232"/>
      <c r="J886" s="210"/>
      <c r="K886" s="232"/>
      <c r="L886" s="210"/>
      <c r="M886" s="210"/>
      <c r="N886" s="210"/>
      <c r="O886" s="210"/>
      <c r="P886" s="210"/>
      <c r="Q886" s="210"/>
      <c r="R886" s="210"/>
      <c r="S886" s="210"/>
      <c r="T886" s="210"/>
      <c r="U886" s="210"/>
      <c r="V886" s="210"/>
      <c r="W886" s="210"/>
      <c r="X886" s="210"/>
      <c r="Y886" s="210"/>
      <c r="Z886" s="210"/>
    </row>
    <row r="887" spans="1:26" ht="15.75" customHeight="1" x14ac:dyDescent="0.2">
      <c r="A887" s="210"/>
      <c r="B887" s="210"/>
      <c r="C887" s="232"/>
      <c r="D887" s="210"/>
      <c r="E887" s="210"/>
      <c r="F887" s="210"/>
      <c r="G887" s="210"/>
      <c r="H887" s="210"/>
      <c r="I887" s="232"/>
      <c r="J887" s="210"/>
      <c r="K887" s="232"/>
      <c r="L887" s="210"/>
      <c r="M887" s="210"/>
      <c r="N887" s="210"/>
      <c r="O887" s="210"/>
      <c r="P887" s="210"/>
      <c r="Q887" s="210"/>
      <c r="R887" s="210"/>
      <c r="S887" s="210"/>
      <c r="T887" s="210"/>
      <c r="U887" s="210"/>
      <c r="V887" s="210"/>
      <c r="W887" s="210"/>
      <c r="X887" s="210"/>
      <c r="Y887" s="210"/>
      <c r="Z887" s="210"/>
    </row>
    <row r="888" spans="1:26" ht="15.75" customHeight="1" x14ac:dyDescent="0.2">
      <c r="A888" s="210"/>
      <c r="B888" s="210"/>
      <c r="C888" s="232"/>
      <c r="D888" s="210"/>
      <c r="E888" s="210"/>
      <c r="F888" s="210"/>
      <c r="G888" s="210"/>
      <c r="H888" s="210"/>
      <c r="I888" s="232"/>
      <c r="J888" s="210"/>
      <c r="K888" s="232"/>
      <c r="L888" s="210"/>
      <c r="M888" s="210"/>
      <c r="N888" s="210"/>
      <c r="O888" s="210"/>
      <c r="P888" s="210"/>
      <c r="Q888" s="210"/>
      <c r="R888" s="210"/>
      <c r="S888" s="210"/>
      <c r="T888" s="210"/>
      <c r="U888" s="210"/>
      <c r="V888" s="210"/>
      <c r="W888" s="210"/>
      <c r="X888" s="210"/>
      <c r="Y888" s="210"/>
      <c r="Z888" s="210"/>
    </row>
    <row r="889" spans="1:26" ht="15.75" customHeight="1" x14ac:dyDescent="0.2">
      <c r="A889" s="210"/>
      <c r="B889" s="210"/>
      <c r="C889" s="232"/>
      <c r="D889" s="210"/>
      <c r="E889" s="210"/>
      <c r="F889" s="210"/>
      <c r="G889" s="210"/>
      <c r="H889" s="210"/>
      <c r="I889" s="232"/>
      <c r="J889" s="210"/>
      <c r="K889" s="232"/>
      <c r="L889" s="210"/>
      <c r="M889" s="210"/>
      <c r="N889" s="210"/>
      <c r="O889" s="210"/>
      <c r="P889" s="210"/>
      <c r="Q889" s="210"/>
      <c r="R889" s="210"/>
      <c r="S889" s="210"/>
      <c r="T889" s="210"/>
      <c r="U889" s="210"/>
      <c r="V889" s="210"/>
      <c r="W889" s="210"/>
      <c r="X889" s="210"/>
      <c r="Y889" s="210"/>
      <c r="Z889" s="210"/>
    </row>
    <row r="890" spans="1:26" ht="15.75" customHeight="1" x14ac:dyDescent="0.2">
      <c r="A890" s="210"/>
      <c r="B890" s="210"/>
      <c r="C890" s="232"/>
      <c r="D890" s="210"/>
      <c r="E890" s="210"/>
      <c r="F890" s="210"/>
      <c r="G890" s="210"/>
      <c r="H890" s="210"/>
      <c r="I890" s="232"/>
      <c r="J890" s="210"/>
      <c r="K890" s="232"/>
      <c r="L890" s="210"/>
      <c r="M890" s="210"/>
      <c r="N890" s="210"/>
      <c r="O890" s="210"/>
      <c r="P890" s="210"/>
      <c r="Q890" s="210"/>
      <c r="R890" s="210"/>
      <c r="S890" s="210"/>
      <c r="T890" s="210"/>
      <c r="U890" s="210"/>
      <c r="V890" s="210"/>
      <c r="W890" s="210"/>
      <c r="X890" s="210"/>
      <c r="Y890" s="210"/>
      <c r="Z890" s="210"/>
    </row>
    <row r="891" spans="1:26" ht="15.75" customHeight="1" x14ac:dyDescent="0.2">
      <c r="A891" s="210"/>
      <c r="B891" s="210"/>
      <c r="C891" s="232"/>
      <c r="D891" s="210"/>
      <c r="E891" s="210"/>
      <c r="F891" s="210"/>
      <c r="G891" s="210"/>
      <c r="H891" s="210"/>
      <c r="I891" s="232"/>
      <c r="J891" s="210"/>
      <c r="K891" s="232"/>
      <c r="L891" s="210"/>
      <c r="M891" s="210"/>
      <c r="N891" s="210"/>
      <c r="O891" s="210"/>
      <c r="P891" s="210"/>
      <c r="Q891" s="210"/>
      <c r="R891" s="210"/>
      <c r="S891" s="210"/>
      <c r="T891" s="210"/>
      <c r="U891" s="210"/>
      <c r="V891" s="210"/>
      <c r="W891" s="210"/>
      <c r="X891" s="210"/>
      <c r="Y891" s="210"/>
      <c r="Z891" s="210"/>
    </row>
    <row r="892" spans="1:26" ht="15.75" customHeight="1" x14ac:dyDescent="0.2">
      <c r="A892" s="210"/>
      <c r="B892" s="210"/>
      <c r="C892" s="232"/>
      <c r="D892" s="210"/>
      <c r="E892" s="210"/>
      <c r="F892" s="210"/>
      <c r="G892" s="210"/>
      <c r="H892" s="210"/>
      <c r="I892" s="232"/>
      <c r="J892" s="210"/>
      <c r="K892" s="232"/>
      <c r="L892" s="210"/>
      <c r="M892" s="210"/>
      <c r="N892" s="210"/>
      <c r="O892" s="210"/>
      <c r="P892" s="210"/>
      <c r="Q892" s="210"/>
      <c r="R892" s="210"/>
      <c r="S892" s="210"/>
      <c r="T892" s="210"/>
      <c r="U892" s="210"/>
      <c r="V892" s="210"/>
      <c r="W892" s="210"/>
      <c r="X892" s="210"/>
      <c r="Y892" s="210"/>
      <c r="Z892" s="210"/>
    </row>
    <row r="893" spans="1:26" ht="15.75" customHeight="1" x14ac:dyDescent="0.2">
      <c r="A893" s="210"/>
      <c r="B893" s="210"/>
      <c r="C893" s="232"/>
      <c r="D893" s="210"/>
      <c r="E893" s="210"/>
      <c r="F893" s="210"/>
      <c r="G893" s="210"/>
      <c r="H893" s="210"/>
      <c r="I893" s="232"/>
      <c r="J893" s="210"/>
      <c r="K893" s="232"/>
      <c r="L893" s="210"/>
      <c r="M893" s="210"/>
      <c r="N893" s="210"/>
      <c r="O893" s="210"/>
      <c r="P893" s="210"/>
      <c r="Q893" s="210"/>
      <c r="R893" s="210"/>
      <c r="S893" s="210"/>
      <c r="T893" s="210"/>
      <c r="U893" s="210"/>
      <c r="V893" s="210"/>
      <c r="W893" s="210"/>
      <c r="X893" s="210"/>
      <c r="Y893" s="210"/>
      <c r="Z893" s="210"/>
    </row>
    <row r="894" spans="1:26" ht="15.75" customHeight="1" x14ac:dyDescent="0.2">
      <c r="A894" s="210"/>
      <c r="B894" s="210"/>
      <c r="C894" s="232"/>
      <c r="D894" s="210"/>
      <c r="E894" s="210"/>
      <c r="F894" s="210"/>
      <c r="G894" s="210"/>
      <c r="H894" s="210"/>
      <c r="I894" s="232"/>
      <c r="J894" s="210"/>
      <c r="K894" s="232"/>
      <c r="L894" s="210"/>
      <c r="M894" s="210"/>
      <c r="N894" s="210"/>
      <c r="O894" s="210"/>
      <c r="P894" s="210"/>
      <c r="Q894" s="210"/>
      <c r="R894" s="210"/>
      <c r="S894" s="210"/>
      <c r="T894" s="210"/>
      <c r="U894" s="210"/>
      <c r="V894" s="210"/>
      <c r="W894" s="210"/>
      <c r="X894" s="210"/>
      <c r="Y894" s="210"/>
      <c r="Z894" s="210"/>
    </row>
    <row r="895" spans="1:26" ht="15.75" customHeight="1" x14ac:dyDescent="0.2">
      <c r="A895" s="210"/>
      <c r="B895" s="210"/>
      <c r="C895" s="232"/>
      <c r="D895" s="210"/>
      <c r="E895" s="210"/>
      <c r="F895" s="210"/>
      <c r="G895" s="210"/>
      <c r="H895" s="210"/>
      <c r="I895" s="232"/>
      <c r="J895" s="210"/>
      <c r="K895" s="232"/>
      <c r="L895" s="210"/>
      <c r="M895" s="210"/>
      <c r="N895" s="210"/>
      <c r="O895" s="210"/>
      <c r="P895" s="210"/>
      <c r="Q895" s="210"/>
      <c r="R895" s="210"/>
      <c r="S895" s="210"/>
      <c r="T895" s="210"/>
      <c r="U895" s="210"/>
      <c r="V895" s="210"/>
      <c r="W895" s="210"/>
      <c r="X895" s="210"/>
      <c r="Y895" s="210"/>
      <c r="Z895" s="210"/>
    </row>
    <row r="896" spans="1:26" ht="15.75" customHeight="1" x14ac:dyDescent="0.2">
      <c r="A896" s="210"/>
      <c r="B896" s="210"/>
      <c r="C896" s="232"/>
      <c r="D896" s="210"/>
      <c r="E896" s="210"/>
      <c r="F896" s="210"/>
      <c r="G896" s="210"/>
      <c r="H896" s="210"/>
      <c r="I896" s="232"/>
      <c r="J896" s="210"/>
      <c r="K896" s="232"/>
      <c r="L896" s="210"/>
      <c r="M896" s="210"/>
      <c r="N896" s="210"/>
      <c r="O896" s="210"/>
      <c r="P896" s="210"/>
      <c r="Q896" s="210"/>
      <c r="R896" s="210"/>
      <c r="S896" s="210"/>
      <c r="T896" s="210"/>
      <c r="U896" s="210"/>
      <c r="V896" s="210"/>
      <c r="W896" s="210"/>
      <c r="X896" s="210"/>
      <c r="Y896" s="210"/>
      <c r="Z896" s="210"/>
    </row>
    <row r="897" spans="1:26" ht="15.75" customHeight="1" x14ac:dyDescent="0.2">
      <c r="A897" s="210"/>
      <c r="B897" s="210"/>
      <c r="C897" s="232"/>
      <c r="D897" s="210"/>
      <c r="E897" s="210"/>
      <c r="F897" s="210"/>
      <c r="G897" s="210"/>
      <c r="H897" s="210"/>
      <c r="I897" s="232"/>
      <c r="J897" s="210"/>
      <c r="K897" s="232"/>
      <c r="L897" s="210"/>
      <c r="M897" s="210"/>
      <c r="N897" s="210"/>
      <c r="O897" s="210"/>
      <c r="P897" s="210"/>
      <c r="Q897" s="210"/>
      <c r="R897" s="210"/>
      <c r="S897" s="210"/>
      <c r="T897" s="210"/>
      <c r="U897" s="210"/>
      <c r="V897" s="210"/>
      <c r="W897" s="210"/>
      <c r="X897" s="210"/>
      <c r="Y897" s="210"/>
      <c r="Z897" s="210"/>
    </row>
    <row r="898" spans="1:26" ht="15.75" customHeight="1" x14ac:dyDescent="0.2">
      <c r="A898" s="210"/>
      <c r="B898" s="210"/>
      <c r="C898" s="232"/>
      <c r="D898" s="210"/>
      <c r="E898" s="210"/>
      <c r="F898" s="210"/>
      <c r="G898" s="210"/>
      <c r="H898" s="210"/>
      <c r="I898" s="232"/>
      <c r="J898" s="210"/>
      <c r="K898" s="232"/>
      <c r="L898" s="210"/>
      <c r="M898" s="210"/>
      <c r="N898" s="210"/>
      <c r="O898" s="210"/>
      <c r="P898" s="210"/>
      <c r="Q898" s="210"/>
      <c r="R898" s="210"/>
      <c r="S898" s="210"/>
      <c r="T898" s="210"/>
      <c r="U898" s="210"/>
      <c r="V898" s="210"/>
      <c r="W898" s="210"/>
      <c r="X898" s="210"/>
      <c r="Y898" s="210"/>
      <c r="Z898" s="210"/>
    </row>
    <row r="899" spans="1:26" ht="15.75" customHeight="1" x14ac:dyDescent="0.2">
      <c r="A899" s="210"/>
      <c r="B899" s="210"/>
      <c r="C899" s="232"/>
      <c r="D899" s="210"/>
      <c r="E899" s="210"/>
      <c r="F899" s="210"/>
      <c r="G899" s="210"/>
      <c r="H899" s="210"/>
      <c r="I899" s="232"/>
      <c r="J899" s="210"/>
      <c r="K899" s="232"/>
      <c r="L899" s="210"/>
      <c r="M899" s="210"/>
      <c r="N899" s="210"/>
      <c r="O899" s="210"/>
      <c r="P899" s="210"/>
      <c r="Q899" s="210"/>
      <c r="R899" s="210"/>
      <c r="S899" s="210"/>
      <c r="T899" s="210"/>
      <c r="U899" s="210"/>
      <c r="V899" s="210"/>
      <c r="W899" s="210"/>
      <c r="X899" s="210"/>
      <c r="Y899" s="210"/>
      <c r="Z899" s="210"/>
    </row>
    <row r="900" spans="1:26" ht="15.75" customHeight="1" x14ac:dyDescent="0.2">
      <c r="A900" s="210"/>
      <c r="B900" s="210"/>
      <c r="C900" s="232"/>
      <c r="D900" s="210"/>
      <c r="E900" s="210"/>
      <c r="F900" s="210"/>
      <c r="G900" s="210"/>
      <c r="H900" s="210"/>
      <c r="I900" s="232"/>
      <c r="J900" s="210"/>
      <c r="K900" s="232"/>
      <c r="L900" s="210"/>
      <c r="M900" s="210"/>
      <c r="N900" s="210"/>
      <c r="O900" s="210"/>
      <c r="P900" s="210"/>
      <c r="Q900" s="210"/>
      <c r="R900" s="210"/>
      <c r="S900" s="210"/>
      <c r="T900" s="210"/>
      <c r="U900" s="210"/>
      <c r="V900" s="210"/>
      <c r="W900" s="210"/>
      <c r="X900" s="210"/>
      <c r="Y900" s="210"/>
      <c r="Z900" s="210"/>
    </row>
    <row r="901" spans="1:26" ht="15.75" customHeight="1" x14ac:dyDescent="0.2">
      <c r="A901" s="210"/>
      <c r="B901" s="210"/>
      <c r="C901" s="232"/>
      <c r="D901" s="210"/>
      <c r="E901" s="210"/>
      <c r="F901" s="210"/>
      <c r="G901" s="210"/>
      <c r="H901" s="210"/>
      <c r="I901" s="232"/>
      <c r="J901" s="210"/>
      <c r="K901" s="232"/>
      <c r="L901" s="210"/>
      <c r="M901" s="210"/>
      <c r="N901" s="210"/>
      <c r="O901" s="210"/>
      <c r="P901" s="210"/>
      <c r="Q901" s="210"/>
      <c r="R901" s="210"/>
      <c r="S901" s="210"/>
      <c r="T901" s="210"/>
      <c r="U901" s="210"/>
      <c r="V901" s="210"/>
      <c r="W901" s="210"/>
      <c r="X901" s="210"/>
      <c r="Y901" s="210"/>
      <c r="Z901" s="210"/>
    </row>
    <row r="902" spans="1:26" ht="15.75" customHeight="1" x14ac:dyDescent="0.2">
      <c r="A902" s="210"/>
      <c r="B902" s="210"/>
      <c r="C902" s="232"/>
      <c r="D902" s="210"/>
      <c r="E902" s="210"/>
      <c r="F902" s="210"/>
      <c r="G902" s="210"/>
      <c r="H902" s="210"/>
      <c r="I902" s="232"/>
      <c r="J902" s="210"/>
      <c r="K902" s="232"/>
      <c r="L902" s="210"/>
      <c r="M902" s="210"/>
      <c r="N902" s="210"/>
      <c r="O902" s="210"/>
      <c r="P902" s="210"/>
      <c r="Q902" s="210"/>
      <c r="R902" s="210"/>
      <c r="S902" s="210"/>
      <c r="T902" s="210"/>
      <c r="U902" s="210"/>
      <c r="V902" s="210"/>
      <c r="W902" s="210"/>
      <c r="X902" s="210"/>
      <c r="Y902" s="210"/>
      <c r="Z902" s="210"/>
    </row>
    <row r="903" spans="1:26" ht="15.75" customHeight="1" x14ac:dyDescent="0.2">
      <c r="A903" s="210"/>
      <c r="B903" s="210"/>
      <c r="C903" s="232"/>
      <c r="D903" s="210"/>
      <c r="E903" s="210"/>
      <c r="F903" s="210"/>
      <c r="G903" s="210"/>
      <c r="H903" s="210"/>
      <c r="I903" s="232"/>
      <c r="J903" s="210"/>
      <c r="K903" s="232"/>
      <c r="L903" s="210"/>
      <c r="M903" s="210"/>
      <c r="N903" s="210"/>
      <c r="O903" s="210"/>
      <c r="P903" s="210"/>
      <c r="Q903" s="210"/>
      <c r="R903" s="210"/>
      <c r="S903" s="210"/>
      <c r="T903" s="210"/>
      <c r="U903" s="210"/>
      <c r="V903" s="210"/>
      <c r="W903" s="210"/>
      <c r="X903" s="210"/>
      <c r="Y903" s="210"/>
      <c r="Z903" s="210"/>
    </row>
    <row r="904" spans="1:26" ht="15.75" customHeight="1" x14ac:dyDescent="0.2">
      <c r="A904" s="210"/>
      <c r="B904" s="210"/>
      <c r="C904" s="232"/>
      <c r="D904" s="210"/>
      <c r="E904" s="210"/>
      <c r="F904" s="210"/>
      <c r="G904" s="210"/>
      <c r="H904" s="210"/>
      <c r="I904" s="232"/>
      <c r="J904" s="210"/>
      <c r="K904" s="232"/>
      <c r="L904" s="210"/>
      <c r="M904" s="210"/>
      <c r="N904" s="210"/>
      <c r="O904" s="210"/>
      <c r="P904" s="210"/>
      <c r="Q904" s="210"/>
      <c r="R904" s="210"/>
      <c r="S904" s="210"/>
      <c r="T904" s="210"/>
      <c r="U904" s="210"/>
      <c r="V904" s="210"/>
      <c r="W904" s="210"/>
      <c r="X904" s="210"/>
      <c r="Y904" s="210"/>
      <c r="Z904" s="210"/>
    </row>
    <row r="905" spans="1:26" ht="15.75" customHeight="1" x14ac:dyDescent="0.2">
      <c r="A905" s="210"/>
      <c r="B905" s="210"/>
      <c r="C905" s="232"/>
      <c r="D905" s="210"/>
      <c r="E905" s="210"/>
      <c r="F905" s="210"/>
      <c r="G905" s="210"/>
      <c r="H905" s="210"/>
      <c r="I905" s="232"/>
      <c r="J905" s="210"/>
      <c r="K905" s="232"/>
      <c r="L905" s="210"/>
      <c r="M905" s="210"/>
      <c r="N905" s="210"/>
      <c r="O905" s="210"/>
      <c r="P905" s="210"/>
      <c r="Q905" s="210"/>
      <c r="R905" s="210"/>
      <c r="S905" s="210"/>
      <c r="T905" s="210"/>
      <c r="U905" s="210"/>
      <c r="V905" s="210"/>
      <c r="W905" s="210"/>
      <c r="X905" s="210"/>
      <c r="Y905" s="210"/>
      <c r="Z905" s="210"/>
    </row>
    <row r="906" spans="1:26" ht="15.75" customHeight="1" x14ac:dyDescent="0.2">
      <c r="A906" s="210"/>
      <c r="B906" s="210"/>
      <c r="C906" s="232"/>
      <c r="D906" s="210"/>
      <c r="E906" s="210"/>
      <c r="F906" s="210"/>
      <c r="G906" s="210"/>
      <c r="H906" s="210"/>
      <c r="I906" s="232"/>
      <c r="J906" s="210"/>
      <c r="K906" s="232"/>
      <c r="L906" s="210"/>
      <c r="M906" s="210"/>
      <c r="N906" s="210"/>
      <c r="O906" s="210"/>
      <c r="P906" s="210"/>
      <c r="Q906" s="210"/>
      <c r="R906" s="210"/>
      <c r="S906" s="210"/>
      <c r="T906" s="210"/>
      <c r="U906" s="210"/>
      <c r="V906" s="210"/>
      <c r="W906" s="210"/>
      <c r="X906" s="210"/>
      <c r="Y906" s="210"/>
      <c r="Z906" s="210"/>
    </row>
    <row r="907" spans="1:26" ht="15.75" customHeight="1" x14ac:dyDescent="0.2">
      <c r="A907" s="210"/>
      <c r="B907" s="210"/>
      <c r="C907" s="232"/>
      <c r="D907" s="210"/>
      <c r="E907" s="210"/>
      <c r="F907" s="210"/>
      <c r="G907" s="210"/>
      <c r="H907" s="210"/>
      <c r="I907" s="232"/>
      <c r="J907" s="210"/>
      <c r="K907" s="232"/>
      <c r="L907" s="210"/>
      <c r="M907" s="210"/>
      <c r="N907" s="210"/>
      <c r="O907" s="210"/>
      <c r="P907" s="210"/>
      <c r="Q907" s="210"/>
      <c r="R907" s="210"/>
      <c r="S907" s="210"/>
      <c r="T907" s="210"/>
      <c r="U907" s="210"/>
      <c r="V907" s="210"/>
      <c r="W907" s="210"/>
      <c r="X907" s="210"/>
      <c r="Y907" s="210"/>
      <c r="Z907" s="210"/>
    </row>
    <row r="908" spans="1:26" ht="15.75" customHeight="1" x14ac:dyDescent="0.2">
      <c r="A908" s="210"/>
      <c r="B908" s="210"/>
      <c r="C908" s="232"/>
      <c r="D908" s="210"/>
      <c r="E908" s="210"/>
      <c r="F908" s="210"/>
      <c r="G908" s="210"/>
      <c r="H908" s="210"/>
      <c r="I908" s="232"/>
      <c r="J908" s="210"/>
      <c r="K908" s="232"/>
      <c r="L908" s="210"/>
      <c r="M908" s="210"/>
      <c r="N908" s="210"/>
      <c r="O908" s="210"/>
      <c r="P908" s="210"/>
      <c r="Q908" s="210"/>
      <c r="R908" s="210"/>
      <c r="S908" s="210"/>
      <c r="T908" s="210"/>
      <c r="U908" s="210"/>
      <c r="V908" s="210"/>
      <c r="W908" s="210"/>
      <c r="X908" s="210"/>
      <c r="Y908" s="210"/>
      <c r="Z908" s="210"/>
    </row>
    <row r="909" spans="1:26" ht="15.75" customHeight="1" x14ac:dyDescent="0.2">
      <c r="A909" s="210"/>
      <c r="B909" s="210"/>
      <c r="C909" s="232"/>
      <c r="D909" s="210"/>
      <c r="E909" s="210"/>
      <c r="F909" s="210"/>
      <c r="G909" s="210"/>
      <c r="H909" s="210"/>
      <c r="I909" s="232"/>
      <c r="J909" s="210"/>
      <c r="K909" s="232"/>
      <c r="L909" s="210"/>
      <c r="M909" s="210"/>
      <c r="N909" s="210"/>
      <c r="O909" s="210"/>
      <c r="P909" s="210"/>
      <c r="Q909" s="210"/>
      <c r="R909" s="210"/>
      <c r="S909" s="210"/>
      <c r="T909" s="210"/>
      <c r="U909" s="210"/>
      <c r="V909" s="210"/>
      <c r="W909" s="210"/>
      <c r="X909" s="210"/>
      <c r="Y909" s="210"/>
      <c r="Z909" s="210"/>
    </row>
    <row r="910" spans="1:26" ht="15.75" customHeight="1" x14ac:dyDescent="0.2">
      <c r="A910" s="210"/>
      <c r="B910" s="210"/>
      <c r="C910" s="232"/>
      <c r="D910" s="210"/>
      <c r="E910" s="210"/>
      <c r="F910" s="210"/>
      <c r="G910" s="210"/>
      <c r="H910" s="210"/>
      <c r="I910" s="232"/>
      <c r="J910" s="210"/>
      <c r="K910" s="232"/>
      <c r="L910" s="210"/>
      <c r="M910" s="210"/>
      <c r="N910" s="210"/>
      <c r="O910" s="210"/>
      <c r="P910" s="210"/>
      <c r="Q910" s="210"/>
      <c r="R910" s="210"/>
      <c r="S910" s="210"/>
      <c r="T910" s="210"/>
      <c r="U910" s="210"/>
      <c r="V910" s="210"/>
      <c r="W910" s="210"/>
      <c r="X910" s="210"/>
      <c r="Y910" s="210"/>
      <c r="Z910" s="210"/>
    </row>
    <row r="911" spans="1:26" ht="15.75" customHeight="1" x14ac:dyDescent="0.2">
      <c r="A911" s="210"/>
      <c r="B911" s="210"/>
      <c r="C911" s="232"/>
      <c r="D911" s="210"/>
      <c r="E911" s="210"/>
      <c r="F911" s="210"/>
      <c r="G911" s="210"/>
      <c r="H911" s="210"/>
      <c r="I911" s="232"/>
      <c r="J911" s="210"/>
      <c r="K911" s="232"/>
      <c r="L911" s="210"/>
      <c r="M911" s="210"/>
      <c r="N911" s="210"/>
      <c r="O911" s="210"/>
      <c r="P911" s="210"/>
      <c r="Q911" s="210"/>
      <c r="R911" s="210"/>
      <c r="S911" s="210"/>
      <c r="T911" s="210"/>
      <c r="U911" s="210"/>
      <c r="V911" s="210"/>
      <c r="W911" s="210"/>
      <c r="X911" s="210"/>
      <c r="Y911" s="210"/>
      <c r="Z911" s="210"/>
    </row>
    <row r="912" spans="1:26" ht="15.75" customHeight="1" x14ac:dyDescent="0.2">
      <c r="A912" s="210"/>
      <c r="B912" s="210"/>
      <c r="C912" s="232"/>
      <c r="D912" s="210"/>
      <c r="E912" s="210"/>
      <c r="F912" s="210"/>
      <c r="G912" s="210"/>
      <c r="H912" s="210"/>
      <c r="I912" s="232"/>
      <c r="J912" s="210"/>
      <c r="K912" s="232"/>
      <c r="L912" s="210"/>
      <c r="M912" s="210"/>
      <c r="N912" s="210"/>
      <c r="O912" s="210"/>
      <c r="P912" s="210"/>
      <c r="Q912" s="210"/>
      <c r="R912" s="210"/>
      <c r="S912" s="210"/>
      <c r="T912" s="210"/>
      <c r="U912" s="210"/>
      <c r="V912" s="210"/>
      <c r="W912" s="210"/>
      <c r="X912" s="210"/>
      <c r="Y912" s="210"/>
      <c r="Z912" s="210"/>
    </row>
    <row r="913" spans="1:26" ht="15.75" customHeight="1" x14ac:dyDescent="0.2">
      <c r="A913" s="210"/>
      <c r="B913" s="210"/>
      <c r="C913" s="232"/>
      <c r="D913" s="210"/>
      <c r="E913" s="210"/>
      <c r="F913" s="210"/>
      <c r="G913" s="210"/>
      <c r="H913" s="210"/>
      <c r="I913" s="232"/>
      <c r="J913" s="210"/>
      <c r="K913" s="232"/>
      <c r="L913" s="210"/>
      <c r="M913" s="210"/>
      <c r="N913" s="210"/>
      <c r="O913" s="210"/>
      <c r="P913" s="210"/>
      <c r="Q913" s="210"/>
      <c r="R913" s="210"/>
      <c r="S913" s="210"/>
      <c r="T913" s="210"/>
      <c r="U913" s="210"/>
      <c r="V913" s="210"/>
      <c r="W913" s="210"/>
      <c r="X913" s="210"/>
      <c r="Y913" s="210"/>
      <c r="Z913" s="210"/>
    </row>
    <row r="914" spans="1:26" ht="15.75" customHeight="1" x14ac:dyDescent="0.2">
      <c r="A914" s="210"/>
      <c r="B914" s="210"/>
      <c r="C914" s="232"/>
      <c r="D914" s="210"/>
      <c r="E914" s="210"/>
      <c r="F914" s="210"/>
      <c r="G914" s="210"/>
      <c r="H914" s="210"/>
      <c r="I914" s="232"/>
      <c r="J914" s="210"/>
      <c r="K914" s="232"/>
      <c r="L914" s="210"/>
      <c r="M914" s="210"/>
      <c r="N914" s="210"/>
      <c r="O914" s="210"/>
      <c r="P914" s="210"/>
      <c r="Q914" s="210"/>
      <c r="R914" s="210"/>
      <c r="S914" s="210"/>
      <c r="T914" s="210"/>
      <c r="U914" s="210"/>
      <c r="V914" s="210"/>
      <c r="W914" s="210"/>
      <c r="X914" s="210"/>
      <c r="Y914" s="210"/>
      <c r="Z914" s="210"/>
    </row>
    <row r="915" spans="1:26" ht="15.75" customHeight="1" x14ac:dyDescent="0.2">
      <c r="A915" s="210"/>
      <c r="B915" s="210"/>
      <c r="C915" s="232"/>
      <c r="D915" s="210"/>
      <c r="E915" s="210"/>
      <c r="F915" s="210"/>
      <c r="G915" s="210"/>
      <c r="H915" s="210"/>
      <c r="I915" s="232"/>
      <c r="J915" s="210"/>
      <c r="K915" s="232"/>
      <c r="L915" s="210"/>
      <c r="M915" s="210"/>
      <c r="N915" s="210"/>
      <c r="O915" s="210"/>
      <c r="P915" s="210"/>
      <c r="Q915" s="210"/>
      <c r="R915" s="210"/>
      <c r="S915" s="210"/>
      <c r="T915" s="210"/>
      <c r="U915" s="210"/>
      <c r="V915" s="210"/>
      <c r="W915" s="210"/>
      <c r="X915" s="210"/>
      <c r="Y915" s="210"/>
      <c r="Z915" s="210"/>
    </row>
    <row r="916" spans="1:26" ht="15.75" customHeight="1" x14ac:dyDescent="0.2">
      <c r="A916" s="210"/>
      <c r="B916" s="210"/>
      <c r="C916" s="232"/>
      <c r="D916" s="210"/>
      <c r="E916" s="210"/>
      <c r="F916" s="210"/>
      <c r="G916" s="210"/>
      <c r="H916" s="210"/>
      <c r="I916" s="232"/>
      <c r="J916" s="210"/>
      <c r="K916" s="232"/>
      <c r="L916" s="210"/>
      <c r="M916" s="210"/>
      <c r="N916" s="210"/>
      <c r="O916" s="210"/>
      <c r="P916" s="210"/>
      <c r="Q916" s="210"/>
      <c r="R916" s="210"/>
      <c r="S916" s="210"/>
      <c r="T916" s="210"/>
      <c r="U916" s="210"/>
      <c r="V916" s="210"/>
      <c r="W916" s="210"/>
      <c r="X916" s="210"/>
      <c r="Y916" s="210"/>
      <c r="Z916" s="210"/>
    </row>
    <row r="917" spans="1:26" ht="15.75" customHeight="1" x14ac:dyDescent="0.2">
      <c r="A917" s="210"/>
      <c r="B917" s="210"/>
      <c r="C917" s="232"/>
      <c r="D917" s="210"/>
      <c r="E917" s="210"/>
      <c r="F917" s="210"/>
      <c r="G917" s="210"/>
      <c r="H917" s="210"/>
      <c r="I917" s="232"/>
      <c r="J917" s="210"/>
      <c r="K917" s="232"/>
      <c r="L917" s="210"/>
      <c r="M917" s="210"/>
      <c r="N917" s="210"/>
      <c r="O917" s="210"/>
      <c r="P917" s="210"/>
      <c r="Q917" s="210"/>
      <c r="R917" s="210"/>
      <c r="S917" s="210"/>
      <c r="T917" s="210"/>
      <c r="U917" s="210"/>
      <c r="V917" s="210"/>
      <c r="W917" s="210"/>
      <c r="X917" s="210"/>
      <c r="Y917" s="210"/>
      <c r="Z917" s="210"/>
    </row>
    <row r="918" spans="1:26" ht="15.75" customHeight="1" x14ac:dyDescent="0.2">
      <c r="A918" s="210"/>
      <c r="B918" s="210"/>
      <c r="C918" s="232"/>
      <c r="D918" s="210"/>
      <c r="E918" s="210"/>
      <c r="F918" s="210"/>
      <c r="G918" s="210"/>
      <c r="H918" s="210"/>
      <c r="I918" s="232"/>
      <c r="J918" s="210"/>
      <c r="K918" s="232"/>
      <c r="L918" s="210"/>
      <c r="M918" s="210"/>
      <c r="N918" s="210"/>
      <c r="O918" s="210"/>
      <c r="P918" s="210"/>
      <c r="Q918" s="210"/>
      <c r="R918" s="210"/>
      <c r="S918" s="210"/>
      <c r="T918" s="210"/>
      <c r="U918" s="210"/>
      <c r="V918" s="210"/>
      <c r="W918" s="210"/>
      <c r="X918" s="210"/>
      <c r="Y918" s="210"/>
      <c r="Z918" s="210"/>
    </row>
    <row r="919" spans="1:26" ht="15.75" customHeight="1" x14ac:dyDescent="0.2">
      <c r="A919" s="210"/>
      <c r="B919" s="210"/>
      <c r="C919" s="232"/>
      <c r="D919" s="210"/>
      <c r="E919" s="210"/>
      <c r="F919" s="210"/>
      <c r="G919" s="210"/>
      <c r="H919" s="210"/>
      <c r="I919" s="232"/>
      <c r="J919" s="210"/>
      <c r="K919" s="232"/>
      <c r="L919" s="210"/>
      <c r="M919" s="210"/>
      <c r="N919" s="210"/>
      <c r="O919" s="210"/>
      <c r="P919" s="210"/>
      <c r="Q919" s="210"/>
      <c r="R919" s="210"/>
      <c r="S919" s="210"/>
      <c r="T919" s="210"/>
      <c r="U919" s="210"/>
      <c r="V919" s="210"/>
      <c r="W919" s="210"/>
      <c r="X919" s="210"/>
      <c r="Y919" s="210"/>
      <c r="Z919" s="210"/>
    </row>
    <row r="920" spans="1:26" ht="15.75" customHeight="1" x14ac:dyDescent="0.2">
      <c r="A920" s="210"/>
      <c r="B920" s="210"/>
      <c r="C920" s="232"/>
      <c r="D920" s="210"/>
      <c r="E920" s="210"/>
      <c r="F920" s="210"/>
      <c r="G920" s="210"/>
      <c r="H920" s="210"/>
      <c r="I920" s="232"/>
      <c r="J920" s="210"/>
      <c r="K920" s="232"/>
      <c r="L920" s="210"/>
      <c r="M920" s="210"/>
      <c r="N920" s="210"/>
      <c r="O920" s="210"/>
      <c r="P920" s="210"/>
      <c r="Q920" s="210"/>
      <c r="R920" s="210"/>
      <c r="S920" s="210"/>
      <c r="T920" s="210"/>
      <c r="U920" s="210"/>
      <c r="V920" s="210"/>
      <c r="W920" s="210"/>
      <c r="X920" s="210"/>
      <c r="Y920" s="210"/>
      <c r="Z920" s="210"/>
    </row>
    <row r="921" spans="1:26" ht="15.75" customHeight="1" x14ac:dyDescent="0.2">
      <c r="A921" s="210"/>
      <c r="B921" s="210"/>
      <c r="C921" s="232"/>
      <c r="D921" s="210"/>
      <c r="E921" s="210"/>
      <c r="F921" s="210"/>
      <c r="G921" s="210"/>
      <c r="H921" s="210"/>
      <c r="I921" s="232"/>
      <c r="J921" s="210"/>
      <c r="K921" s="232"/>
      <c r="L921" s="210"/>
      <c r="M921" s="210"/>
      <c r="N921" s="210"/>
      <c r="O921" s="210"/>
      <c r="P921" s="210"/>
      <c r="Q921" s="210"/>
      <c r="R921" s="210"/>
      <c r="S921" s="210"/>
      <c r="T921" s="210"/>
      <c r="U921" s="210"/>
      <c r="V921" s="210"/>
      <c r="W921" s="210"/>
      <c r="X921" s="210"/>
      <c r="Y921" s="210"/>
      <c r="Z921" s="210"/>
    </row>
    <row r="922" spans="1:26" ht="15.75" customHeight="1" x14ac:dyDescent="0.2">
      <c r="A922" s="210"/>
      <c r="B922" s="210"/>
      <c r="C922" s="232"/>
      <c r="D922" s="210"/>
      <c r="E922" s="210"/>
      <c r="F922" s="210"/>
      <c r="G922" s="210"/>
      <c r="H922" s="210"/>
      <c r="I922" s="232"/>
      <c r="J922" s="210"/>
      <c r="K922" s="232"/>
      <c r="L922" s="210"/>
      <c r="M922" s="210"/>
      <c r="N922" s="210"/>
      <c r="O922" s="210"/>
      <c r="P922" s="210"/>
      <c r="Q922" s="210"/>
      <c r="R922" s="210"/>
      <c r="S922" s="210"/>
      <c r="T922" s="210"/>
      <c r="U922" s="210"/>
      <c r="V922" s="210"/>
      <c r="W922" s="210"/>
      <c r="X922" s="210"/>
      <c r="Y922" s="210"/>
      <c r="Z922" s="210"/>
    </row>
    <row r="923" spans="1:26" ht="15.75" customHeight="1" x14ac:dyDescent="0.2">
      <c r="A923" s="210"/>
      <c r="B923" s="210"/>
      <c r="C923" s="232"/>
      <c r="D923" s="210"/>
      <c r="E923" s="210"/>
      <c r="F923" s="210"/>
      <c r="G923" s="210"/>
      <c r="H923" s="210"/>
      <c r="I923" s="232"/>
      <c r="J923" s="210"/>
      <c r="K923" s="232"/>
      <c r="L923" s="210"/>
      <c r="M923" s="210"/>
      <c r="N923" s="210"/>
      <c r="O923" s="210"/>
      <c r="P923" s="210"/>
      <c r="Q923" s="210"/>
      <c r="R923" s="210"/>
      <c r="S923" s="210"/>
      <c r="T923" s="210"/>
      <c r="U923" s="210"/>
      <c r="V923" s="210"/>
      <c r="W923" s="210"/>
      <c r="X923" s="210"/>
      <c r="Y923" s="210"/>
      <c r="Z923" s="210"/>
    </row>
    <row r="924" spans="1:26" ht="15.75" customHeight="1" x14ac:dyDescent="0.2">
      <c r="A924" s="210"/>
      <c r="B924" s="210"/>
      <c r="C924" s="232"/>
      <c r="D924" s="210"/>
      <c r="E924" s="210"/>
      <c r="F924" s="210"/>
      <c r="G924" s="210"/>
      <c r="H924" s="210"/>
      <c r="I924" s="232"/>
      <c r="J924" s="210"/>
      <c r="K924" s="232"/>
      <c r="L924" s="210"/>
      <c r="M924" s="210"/>
      <c r="N924" s="210"/>
      <c r="O924" s="210"/>
      <c r="P924" s="210"/>
      <c r="Q924" s="210"/>
      <c r="R924" s="210"/>
      <c r="S924" s="210"/>
      <c r="T924" s="210"/>
      <c r="U924" s="210"/>
      <c r="V924" s="210"/>
      <c r="W924" s="210"/>
      <c r="X924" s="210"/>
      <c r="Y924" s="210"/>
      <c r="Z924" s="210"/>
    </row>
    <row r="925" spans="1:26" ht="15.75" customHeight="1" x14ac:dyDescent="0.2">
      <c r="A925" s="210"/>
      <c r="B925" s="210"/>
      <c r="C925" s="232"/>
      <c r="D925" s="210"/>
      <c r="E925" s="210"/>
      <c r="F925" s="210"/>
      <c r="G925" s="210"/>
      <c r="H925" s="210"/>
      <c r="I925" s="232"/>
      <c r="J925" s="210"/>
      <c r="K925" s="232"/>
      <c r="L925" s="210"/>
      <c r="M925" s="210"/>
      <c r="N925" s="210"/>
      <c r="O925" s="210"/>
      <c r="P925" s="210"/>
      <c r="Q925" s="210"/>
      <c r="R925" s="210"/>
      <c r="S925" s="210"/>
      <c r="T925" s="210"/>
      <c r="U925" s="210"/>
      <c r="V925" s="210"/>
      <c r="W925" s="210"/>
      <c r="X925" s="210"/>
      <c r="Y925" s="210"/>
      <c r="Z925" s="210"/>
    </row>
    <row r="926" spans="1:26" ht="15.75" customHeight="1" x14ac:dyDescent="0.2">
      <c r="A926" s="210"/>
      <c r="B926" s="210"/>
      <c r="C926" s="232"/>
      <c r="D926" s="210"/>
      <c r="E926" s="210"/>
      <c r="F926" s="210"/>
      <c r="G926" s="210"/>
      <c r="H926" s="210"/>
      <c r="I926" s="232"/>
      <c r="J926" s="210"/>
      <c r="K926" s="232"/>
      <c r="L926" s="210"/>
      <c r="M926" s="210"/>
      <c r="N926" s="210"/>
      <c r="O926" s="210"/>
      <c r="P926" s="210"/>
      <c r="Q926" s="210"/>
      <c r="R926" s="210"/>
      <c r="S926" s="210"/>
      <c r="T926" s="210"/>
      <c r="U926" s="210"/>
      <c r="V926" s="210"/>
      <c r="W926" s="210"/>
      <c r="X926" s="210"/>
      <c r="Y926" s="210"/>
      <c r="Z926" s="210"/>
    </row>
    <row r="927" spans="1:26" ht="15.75" customHeight="1" x14ac:dyDescent="0.2">
      <c r="A927" s="210"/>
      <c r="B927" s="210"/>
      <c r="C927" s="232"/>
      <c r="D927" s="210"/>
      <c r="E927" s="210"/>
      <c r="F927" s="210"/>
      <c r="G927" s="210"/>
      <c r="H927" s="210"/>
      <c r="I927" s="232"/>
      <c r="J927" s="210"/>
      <c r="K927" s="232"/>
      <c r="L927" s="210"/>
      <c r="M927" s="210"/>
      <c r="N927" s="210"/>
      <c r="O927" s="210"/>
      <c r="P927" s="210"/>
      <c r="Q927" s="210"/>
      <c r="R927" s="210"/>
      <c r="S927" s="210"/>
      <c r="T927" s="210"/>
      <c r="U927" s="210"/>
      <c r="V927" s="210"/>
      <c r="W927" s="210"/>
      <c r="X927" s="210"/>
      <c r="Y927" s="210"/>
      <c r="Z927" s="210"/>
    </row>
    <row r="928" spans="1:26" ht="15.75" customHeight="1" x14ac:dyDescent="0.2">
      <c r="A928" s="210"/>
      <c r="B928" s="210"/>
      <c r="C928" s="232"/>
      <c r="D928" s="210"/>
      <c r="E928" s="210"/>
      <c r="F928" s="210"/>
      <c r="G928" s="210"/>
      <c r="H928" s="210"/>
      <c r="I928" s="232"/>
      <c r="J928" s="210"/>
      <c r="K928" s="232"/>
      <c r="L928" s="210"/>
      <c r="M928" s="210"/>
      <c r="N928" s="210"/>
      <c r="O928" s="210"/>
      <c r="P928" s="210"/>
      <c r="Q928" s="210"/>
      <c r="R928" s="210"/>
      <c r="S928" s="210"/>
      <c r="T928" s="210"/>
      <c r="U928" s="210"/>
      <c r="V928" s="210"/>
      <c r="W928" s="210"/>
      <c r="X928" s="210"/>
      <c r="Y928" s="210"/>
      <c r="Z928" s="210"/>
    </row>
    <row r="929" spans="1:26" ht="15.75" customHeight="1" x14ac:dyDescent="0.2">
      <c r="A929" s="210"/>
      <c r="B929" s="210"/>
      <c r="C929" s="232"/>
      <c r="D929" s="210"/>
      <c r="E929" s="210"/>
      <c r="F929" s="210"/>
      <c r="G929" s="210"/>
      <c r="H929" s="210"/>
      <c r="I929" s="232"/>
      <c r="J929" s="210"/>
      <c r="K929" s="232"/>
      <c r="L929" s="210"/>
      <c r="M929" s="210"/>
      <c r="N929" s="210"/>
      <c r="O929" s="210"/>
      <c r="P929" s="210"/>
      <c r="Q929" s="210"/>
      <c r="R929" s="210"/>
      <c r="S929" s="210"/>
      <c r="T929" s="210"/>
      <c r="U929" s="210"/>
      <c r="V929" s="210"/>
      <c r="W929" s="210"/>
      <c r="X929" s="210"/>
      <c r="Y929" s="210"/>
      <c r="Z929" s="210"/>
    </row>
    <row r="930" spans="1:26" ht="15.75" customHeight="1" x14ac:dyDescent="0.2">
      <c r="A930" s="210"/>
      <c r="B930" s="210"/>
      <c r="C930" s="232"/>
      <c r="D930" s="210"/>
      <c r="E930" s="210"/>
      <c r="F930" s="210"/>
      <c r="G930" s="210"/>
      <c r="H930" s="210"/>
      <c r="I930" s="232"/>
      <c r="J930" s="210"/>
      <c r="K930" s="232"/>
      <c r="L930" s="210"/>
      <c r="M930" s="210"/>
      <c r="N930" s="210"/>
      <c r="O930" s="210"/>
      <c r="P930" s="210"/>
      <c r="Q930" s="210"/>
      <c r="R930" s="210"/>
      <c r="S930" s="210"/>
      <c r="T930" s="210"/>
      <c r="U930" s="210"/>
      <c r="V930" s="210"/>
      <c r="W930" s="210"/>
      <c r="X930" s="210"/>
      <c r="Y930" s="210"/>
      <c r="Z930" s="210"/>
    </row>
    <row r="931" spans="1:26" ht="15.75" customHeight="1" x14ac:dyDescent="0.2">
      <c r="A931" s="210"/>
      <c r="B931" s="210"/>
      <c r="C931" s="232"/>
      <c r="D931" s="210"/>
      <c r="E931" s="210"/>
      <c r="F931" s="210"/>
      <c r="G931" s="210"/>
      <c r="H931" s="210"/>
      <c r="I931" s="232"/>
      <c r="J931" s="210"/>
      <c r="K931" s="232"/>
      <c r="L931" s="210"/>
      <c r="M931" s="210"/>
      <c r="N931" s="210"/>
      <c r="O931" s="210"/>
      <c r="P931" s="210"/>
      <c r="Q931" s="210"/>
      <c r="R931" s="210"/>
      <c r="S931" s="210"/>
      <c r="T931" s="210"/>
      <c r="U931" s="210"/>
      <c r="V931" s="210"/>
      <c r="W931" s="210"/>
      <c r="X931" s="210"/>
      <c r="Y931" s="210"/>
      <c r="Z931" s="210"/>
    </row>
    <row r="932" spans="1:26" ht="15.75" customHeight="1" x14ac:dyDescent="0.2">
      <c r="A932" s="210"/>
      <c r="B932" s="210"/>
      <c r="C932" s="232"/>
      <c r="D932" s="210"/>
      <c r="E932" s="210"/>
      <c r="F932" s="210"/>
      <c r="G932" s="210"/>
      <c r="H932" s="210"/>
      <c r="I932" s="232"/>
      <c r="J932" s="210"/>
      <c r="K932" s="232"/>
      <c r="L932" s="210"/>
      <c r="M932" s="210"/>
      <c r="N932" s="210"/>
      <c r="O932" s="210"/>
      <c r="P932" s="210"/>
      <c r="Q932" s="210"/>
      <c r="R932" s="210"/>
      <c r="S932" s="210"/>
      <c r="T932" s="210"/>
      <c r="U932" s="210"/>
      <c r="V932" s="210"/>
      <c r="W932" s="210"/>
      <c r="X932" s="210"/>
      <c r="Y932" s="210"/>
      <c r="Z932" s="210"/>
    </row>
    <row r="933" spans="1:26" ht="15.75" customHeight="1" x14ac:dyDescent="0.2">
      <c r="A933" s="210"/>
      <c r="B933" s="210"/>
      <c r="C933" s="232"/>
      <c r="D933" s="210"/>
      <c r="E933" s="210"/>
      <c r="F933" s="210"/>
      <c r="G933" s="210"/>
      <c r="H933" s="210"/>
      <c r="I933" s="232"/>
      <c r="J933" s="210"/>
      <c r="K933" s="232"/>
      <c r="L933" s="210"/>
      <c r="M933" s="210"/>
      <c r="N933" s="210"/>
      <c r="O933" s="210"/>
      <c r="P933" s="210"/>
      <c r="Q933" s="210"/>
      <c r="R933" s="210"/>
      <c r="S933" s="210"/>
      <c r="T933" s="210"/>
      <c r="U933" s="210"/>
      <c r="V933" s="210"/>
      <c r="W933" s="210"/>
      <c r="X933" s="210"/>
      <c r="Y933" s="210"/>
      <c r="Z933" s="210"/>
    </row>
    <row r="934" spans="1:26" ht="15.75" customHeight="1" x14ac:dyDescent="0.2">
      <c r="A934" s="210"/>
      <c r="B934" s="210"/>
      <c r="C934" s="232"/>
      <c r="D934" s="210"/>
      <c r="E934" s="210"/>
      <c r="F934" s="210"/>
      <c r="G934" s="210"/>
      <c r="H934" s="210"/>
      <c r="I934" s="232"/>
      <c r="J934" s="210"/>
      <c r="K934" s="232"/>
      <c r="L934" s="210"/>
      <c r="M934" s="210"/>
      <c r="N934" s="210"/>
      <c r="O934" s="210"/>
      <c r="P934" s="210"/>
      <c r="Q934" s="210"/>
      <c r="R934" s="210"/>
      <c r="S934" s="210"/>
      <c r="T934" s="210"/>
      <c r="U934" s="210"/>
      <c r="V934" s="210"/>
      <c r="W934" s="210"/>
      <c r="X934" s="210"/>
      <c r="Y934" s="210"/>
      <c r="Z934" s="210"/>
    </row>
    <row r="935" spans="1:26" ht="15.75" customHeight="1" x14ac:dyDescent="0.2">
      <c r="A935" s="210"/>
      <c r="B935" s="210"/>
      <c r="C935" s="232"/>
      <c r="D935" s="210"/>
      <c r="E935" s="210"/>
      <c r="F935" s="210"/>
      <c r="G935" s="210"/>
      <c r="H935" s="210"/>
      <c r="I935" s="232"/>
      <c r="J935" s="210"/>
      <c r="K935" s="232"/>
      <c r="L935" s="210"/>
      <c r="M935" s="210"/>
      <c r="N935" s="210"/>
      <c r="O935" s="210"/>
      <c r="P935" s="210"/>
      <c r="Q935" s="210"/>
      <c r="R935" s="210"/>
      <c r="S935" s="210"/>
      <c r="T935" s="210"/>
      <c r="U935" s="210"/>
      <c r="V935" s="210"/>
      <c r="W935" s="210"/>
      <c r="X935" s="210"/>
      <c r="Y935" s="210"/>
      <c r="Z935" s="210"/>
    </row>
    <row r="936" spans="1:26" ht="15.75" customHeight="1" x14ac:dyDescent="0.2">
      <c r="A936" s="210"/>
      <c r="B936" s="210"/>
      <c r="C936" s="232"/>
      <c r="D936" s="210"/>
      <c r="E936" s="210"/>
      <c r="F936" s="210"/>
      <c r="G936" s="210"/>
      <c r="H936" s="210"/>
      <c r="I936" s="232"/>
      <c r="J936" s="210"/>
      <c r="K936" s="232"/>
      <c r="L936" s="210"/>
      <c r="M936" s="210"/>
      <c r="N936" s="210"/>
      <c r="O936" s="210"/>
      <c r="P936" s="210"/>
      <c r="Q936" s="210"/>
      <c r="R936" s="210"/>
      <c r="S936" s="210"/>
      <c r="T936" s="210"/>
      <c r="U936" s="210"/>
      <c r="V936" s="210"/>
      <c r="W936" s="210"/>
      <c r="X936" s="210"/>
      <c r="Y936" s="210"/>
      <c r="Z936" s="210"/>
    </row>
    <row r="937" spans="1:26" ht="15.75" customHeight="1" x14ac:dyDescent="0.2">
      <c r="A937" s="210"/>
      <c r="B937" s="210"/>
      <c r="C937" s="232"/>
      <c r="D937" s="210"/>
      <c r="E937" s="210"/>
      <c r="F937" s="210"/>
      <c r="G937" s="210"/>
      <c r="H937" s="210"/>
      <c r="I937" s="232"/>
      <c r="J937" s="210"/>
      <c r="K937" s="232"/>
      <c r="L937" s="210"/>
      <c r="M937" s="210"/>
      <c r="N937" s="210"/>
      <c r="O937" s="210"/>
      <c r="P937" s="210"/>
      <c r="Q937" s="210"/>
      <c r="R937" s="210"/>
      <c r="S937" s="210"/>
      <c r="T937" s="210"/>
      <c r="U937" s="210"/>
      <c r="V937" s="210"/>
      <c r="W937" s="210"/>
      <c r="X937" s="210"/>
      <c r="Y937" s="210"/>
      <c r="Z937" s="210"/>
    </row>
    <row r="938" spans="1:26" ht="15.75" customHeight="1" x14ac:dyDescent="0.2">
      <c r="A938" s="210"/>
      <c r="B938" s="210"/>
      <c r="C938" s="232"/>
      <c r="D938" s="210"/>
      <c r="E938" s="210"/>
      <c r="F938" s="210"/>
      <c r="G938" s="210"/>
      <c r="H938" s="210"/>
      <c r="I938" s="232"/>
      <c r="J938" s="210"/>
      <c r="K938" s="232"/>
      <c r="L938" s="210"/>
      <c r="M938" s="210"/>
      <c r="N938" s="210"/>
      <c r="O938" s="210"/>
      <c r="P938" s="210"/>
      <c r="Q938" s="210"/>
      <c r="R938" s="210"/>
      <c r="S938" s="210"/>
      <c r="T938" s="210"/>
      <c r="U938" s="210"/>
      <c r="V938" s="210"/>
      <c r="W938" s="210"/>
      <c r="X938" s="210"/>
      <c r="Y938" s="210"/>
      <c r="Z938" s="210"/>
    </row>
    <row r="939" spans="1:26" ht="15.75" customHeight="1" x14ac:dyDescent="0.2">
      <c r="A939" s="210"/>
      <c r="B939" s="210"/>
      <c r="C939" s="232"/>
      <c r="D939" s="210"/>
      <c r="E939" s="210"/>
      <c r="F939" s="210"/>
      <c r="G939" s="210"/>
      <c r="H939" s="210"/>
      <c r="I939" s="232"/>
      <c r="J939" s="210"/>
      <c r="K939" s="232"/>
      <c r="L939" s="210"/>
      <c r="M939" s="210"/>
      <c r="N939" s="210"/>
      <c r="O939" s="210"/>
      <c r="P939" s="210"/>
      <c r="Q939" s="210"/>
      <c r="R939" s="210"/>
      <c r="S939" s="210"/>
      <c r="T939" s="210"/>
      <c r="U939" s="210"/>
      <c r="V939" s="210"/>
      <c r="W939" s="210"/>
      <c r="X939" s="210"/>
      <c r="Y939" s="210"/>
      <c r="Z939" s="210"/>
    </row>
    <row r="940" spans="1:26" ht="15.75" customHeight="1" x14ac:dyDescent="0.2">
      <c r="A940" s="210"/>
      <c r="B940" s="210"/>
      <c r="C940" s="232"/>
      <c r="D940" s="210"/>
      <c r="E940" s="210"/>
      <c r="F940" s="210"/>
      <c r="G940" s="210"/>
      <c r="H940" s="210"/>
      <c r="I940" s="232"/>
      <c r="J940" s="210"/>
      <c r="K940" s="232"/>
      <c r="L940" s="210"/>
      <c r="M940" s="210"/>
      <c r="N940" s="210"/>
      <c r="O940" s="210"/>
      <c r="P940" s="210"/>
      <c r="Q940" s="210"/>
      <c r="R940" s="210"/>
      <c r="S940" s="210"/>
      <c r="T940" s="210"/>
      <c r="U940" s="210"/>
      <c r="V940" s="210"/>
      <c r="W940" s="210"/>
      <c r="X940" s="210"/>
      <c r="Y940" s="210"/>
      <c r="Z940" s="210"/>
    </row>
    <row r="941" spans="1:26" ht="15.75" customHeight="1" x14ac:dyDescent="0.2">
      <c r="A941" s="210"/>
      <c r="B941" s="210"/>
      <c r="C941" s="232"/>
      <c r="D941" s="210"/>
      <c r="E941" s="210"/>
      <c r="F941" s="210"/>
      <c r="G941" s="210"/>
      <c r="H941" s="210"/>
      <c r="I941" s="232"/>
      <c r="J941" s="210"/>
      <c r="K941" s="232"/>
      <c r="L941" s="210"/>
      <c r="M941" s="210"/>
      <c r="N941" s="210"/>
      <c r="O941" s="210"/>
      <c r="P941" s="210"/>
      <c r="Q941" s="210"/>
      <c r="R941" s="210"/>
      <c r="S941" s="210"/>
      <c r="T941" s="210"/>
      <c r="U941" s="210"/>
      <c r="V941" s="210"/>
      <c r="W941" s="210"/>
      <c r="X941" s="210"/>
      <c r="Y941" s="210"/>
      <c r="Z941" s="210"/>
    </row>
    <row r="942" spans="1:26" ht="15.75" customHeight="1" x14ac:dyDescent="0.2">
      <c r="A942" s="210"/>
      <c r="B942" s="210"/>
      <c r="C942" s="232"/>
      <c r="D942" s="210"/>
      <c r="E942" s="210"/>
      <c r="F942" s="210"/>
      <c r="G942" s="210"/>
      <c r="H942" s="210"/>
      <c r="I942" s="232"/>
      <c r="J942" s="210"/>
      <c r="K942" s="232"/>
      <c r="L942" s="210"/>
      <c r="M942" s="210"/>
      <c r="N942" s="210"/>
      <c r="O942" s="210"/>
      <c r="P942" s="210"/>
      <c r="Q942" s="210"/>
      <c r="R942" s="210"/>
      <c r="S942" s="210"/>
      <c r="T942" s="210"/>
      <c r="U942" s="210"/>
      <c r="V942" s="210"/>
      <c r="W942" s="210"/>
      <c r="X942" s="210"/>
      <c r="Y942" s="210"/>
      <c r="Z942" s="210"/>
    </row>
    <row r="943" spans="1:26" ht="15.75" customHeight="1" x14ac:dyDescent="0.2">
      <c r="A943" s="210"/>
      <c r="B943" s="210"/>
      <c r="C943" s="232"/>
      <c r="D943" s="210"/>
      <c r="E943" s="210"/>
      <c r="F943" s="210"/>
      <c r="G943" s="210"/>
      <c r="H943" s="210"/>
      <c r="I943" s="232"/>
      <c r="J943" s="210"/>
      <c r="K943" s="232"/>
      <c r="L943" s="210"/>
      <c r="M943" s="210"/>
      <c r="N943" s="210"/>
      <c r="O943" s="210"/>
      <c r="P943" s="210"/>
      <c r="Q943" s="210"/>
      <c r="R943" s="210"/>
      <c r="S943" s="210"/>
      <c r="T943" s="210"/>
      <c r="U943" s="210"/>
      <c r="V943" s="210"/>
      <c r="W943" s="210"/>
      <c r="X943" s="210"/>
      <c r="Y943" s="210"/>
      <c r="Z943" s="210"/>
    </row>
    <row r="944" spans="1:26" ht="15.75" customHeight="1" x14ac:dyDescent="0.2">
      <c r="A944" s="210"/>
      <c r="B944" s="210"/>
      <c r="C944" s="232"/>
      <c r="D944" s="210"/>
      <c r="E944" s="210"/>
      <c r="F944" s="210"/>
      <c r="G944" s="210"/>
      <c r="H944" s="210"/>
      <c r="I944" s="232"/>
      <c r="J944" s="210"/>
      <c r="K944" s="232"/>
      <c r="L944" s="210"/>
      <c r="M944" s="210"/>
      <c r="N944" s="210"/>
      <c r="O944" s="210"/>
      <c r="P944" s="210"/>
      <c r="Q944" s="210"/>
      <c r="R944" s="210"/>
      <c r="S944" s="210"/>
      <c r="T944" s="210"/>
      <c r="U944" s="210"/>
      <c r="V944" s="210"/>
      <c r="W944" s="210"/>
      <c r="X944" s="210"/>
      <c r="Y944" s="210"/>
      <c r="Z944" s="210"/>
    </row>
    <row r="945" spans="1:26" ht="15.75" customHeight="1" x14ac:dyDescent="0.2">
      <c r="A945" s="210"/>
      <c r="B945" s="210"/>
      <c r="C945" s="232"/>
      <c r="D945" s="210"/>
      <c r="E945" s="210"/>
      <c r="F945" s="210"/>
      <c r="G945" s="210"/>
      <c r="H945" s="210"/>
      <c r="I945" s="232"/>
      <c r="J945" s="210"/>
      <c r="K945" s="232"/>
      <c r="L945" s="210"/>
      <c r="M945" s="210"/>
      <c r="N945" s="210"/>
      <c r="O945" s="210"/>
      <c r="P945" s="210"/>
      <c r="Q945" s="210"/>
      <c r="R945" s="210"/>
      <c r="S945" s="210"/>
      <c r="T945" s="210"/>
      <c r="U945" s="210"/>
      <c r="V945" s="210"/>
      <c r="W945" s="210"/>
      <c r="X945" s="210"/>
      <c r="Y945" s="210"/>
      <c r="Z945" s="210"/>
    </row>
    <row r="946" spans="1:26" ht="15.75" customHeight="1" x14ac:dyDescent="0.2">
      <c r="A946" s="210"/>
      <c r="B946" s="210"/>
      <c r="C946" s="232"/>
      <c r="D946" s="210"/>
      <c r="E946" s="210"/>
      <c r="F946" s="210"/>
      <c r="G946" s="210"/>
      <c r="H946" s="210"/>
      <c r="I946" s="232"/>
      <c r="J946" s="210"/>
      <c r="K946" s="232"/>
      <c r="L946" s="210"/>
      <c r="M946" s="210"/>
      <c r="N946" s="210"/>
      <c r="O946" s="210"/>
      <c r="P946" s="210"/>
      <c r="Q946" s="210"/>
      <c r="R946" s="210"/>
      <c r="S946" s="210"/>
      <c r="T946" s="210"/>
      <c r="U946" s="210"/>
      <c r="V946" s="210"/>
      <c r="W946" s="210"/>
      <c r="X946" s="210"/>
      <c r="Y946" s="210"/>
      <c r="Z946" s="210"/>
    </row>
    <row r="947" spans="1:26" ht="15.75" customHeight="1" x14ac:dyDescent="0.2">
      <c r="A947" s="210"/>
      <c r="B947" s="210"/>
      <c r="C947" s="232"/>
      <c r="D947" s="210"/>
      <c r="E947" s="210"/>
      <c r="F947" s="210"/>
      <c r="G947" s="210"/>
      <c r="H947" s="210"/>
      <c r="I947" s="232"/>
      <c r="J947" s="210"/>
      <c r="K947" s="232"/>
      <c r="L947" s="210"/>
      <c r="M947" s="210"/>
      <c r="N947" s="210"/>
      <c r="O947" s="210"/>
      <c r="P947" s="210"/>
      <c r="Q947" s="210"/>
      <c r="R947" s="210"/>
      <c r="S947" s="210"/>
      <c r="T947" s="210"/>
      <c r="U947" s="210"/>
      <c r="V947" s="210"/>
      <c r="W947" s="210"/>
      <c r="X947" s="210"/>
      <c r="Y947" s="210"/>
      <c r="Z947" s="210"/>
    </row>
    <row r="948" spans="1:26" ht="15.75" customHeight="1" x14ac:dyDescent="0.2">
      <c r="A948" s="210"/>
      <c r="B948" s="210"/>
      <c r="C948" s="232"/>
      <c r="D948" s="210"/>
      <c r="E948" s="210"/>
      <c r="F948" s="210"/>
      <c r="G948" s="210"/>
      <c r="H948" s="210"/>
      <c r="I948" s="232"/>
      <c r="J948" s="210"/>
      <c r="K948" s="232"/>
      <c r="L948" s="210"/>
      <c r="M948" s="210"/>
      <c r="N948" s="210"/>
      <c r="O948" s="210"/>
      <c r="P948" s="210"/>
      <c r="Q948" s="210"/>
      <c r="R948" s="210"/>
      <c r="S948" s="210"/>
      <c r="T948" s="210"/>
      <c r="U948" s="210"/>
      <c r="V948" s="210"/>
      <c r="W948" s="210"/>
      <c r="X948" s="210"/>
      <c r="Y948" s="210"/>
      <c r="Z948" s="210"/>
    </row>
    <row r="949" spans="1:26" ht="15.75" customHeight="1" x14ac:dyDescent="0.2">
      <c r="A949" s="210"/>
      <c r="B949" s="210"/>
      <c r="C949" s="232"/>
      <c r="D949" s="210"/>
      <c r="E949" s="210"/>
      <c r="F949" s="210"/>
      <c r="G949" s="210"/>
      <c r="H949" s="210"/>
      <c r="I949" s="232"/>
      <c r="J949" s="210"/>
      <c r="K949" s="232"/>
      <c r="L949" s="210"/>
      <c r="M949" s="210"/>
      <c r="N949" s="210"/>
      <c r="O949" s="210"/>
      <c r="P949" s="210"/>
      <c r="Q949" s="210"/>
      <c r="R949" s="210"/>
      <c r="S949" s="210"/>
      <c r="T949" s="210"/>
      <c r="U949" s="210"/>
      <c r="V949" s="210"/>
      <c r="W949" s="210"/>
      <c r="X949" s="210"/>
      <c r="Y949" s="210"/>
      <c r="Z949" s="210"/>
    </row>
    <row r="950" spans="1:26" ht="15.75" customHeight="1" x14ac:dyDescent="0.2">
      <c r="A950" s="210"/>
      <c r="B950" s="210"/>
      <c r="C950" s="232"/>
      <c r="D950" s="210"/>
      <c r="E950" s="210"/>
      <c r="F950" s="210"/>
      <c r="G950" s="210"/>
      <c r="H950" s="210"/>
      <c r="I950" s="232"/>
      <c r="J950" s="210"/>
      <c r="K950" s="232"/>
      <c r="L950" s="210"/>
      <c r="M950" s="210"/>
      <c r="N950" s="210"/>
      <c r="O950" s="210"/>
      <c r="P950" s="210"/>
      <c r="Q950" s="210"/>
      <c r="R950" s="210"/>
      <c r="S950" s="210"/>
      <c r="T950" s="210"/>
      <c r="U950" s="210"/>
      <c r="V950" s="210"/>
      <c r="W950" s="210"/>
      <c r="X950" s="210"/>
      <c r="Y950" s="210"/>
      <c r="Z950" s="210"/>
    </row>
    <row r="951" spans="1:26" ht="15.75" customHeight="1" x14ac:dyDescent="0.2">
      <c r="A951" s="210"/>
      <c r="B951" s="210"/>
      <c r="C951" s="232"/>
      <c r="D951" s="210"/>
      <c r="E951" s="210"/>
      <c r="F951" s="210"/>
      <c r="G951" s="210"/>
      <c r="H951" s="210"/>
      <c r="I951" s="232"/>
      <c r="J951" s="210"/>
      <c r="K951" s="232"/>
      <c r="L951" s="210"/>
      <c r="M951" s="210"/>
      <c r="N951" s="210"/>
      <c r="O951" s="210"/>
      <c r="P951" s="210"/>
      <c r="Q951" s="210"/>
      <c r="R951" s="210"/>
      <c r="S951" s="210"/>
      <c r="T951" s="210"/>
      <c r="U951" s="210"/>
      <c r="V951" s="210"/>
      <c r="W951" s="210"/>
      <c r="X951" s="210"/>
      <c r="Y951" s="210"/>
      <c r="Z951" s="210"/>
    </row>
    <row r="952" spans="1:26" ht="15.75" customHeight="1" x14ac:dyDescent="0.2">
      <c r="A952" s="210"/>
      <c r="B952" s="210"/>
      <c r="C952" s="232"/>
      <c r="D952" s="210"/>
      <c r="E952" s="210"/>
      <c r="F952" s="210"/>
      <c r="G952" s="210"/>
      <c r="H952" s="210"/>
      <c r="I952" s="232"/>
      <c r="J952" s="210"/>
      <c r="K952" s="232"/>
      <c r="L952" s="210"/>
      <c r="M952" s="210"/>
      <c r="N952" s="210"/>
      <c r="O952" s="210"/>
      <c r="P952" s="210"/>
      <c r="Q952" s="210"/>
      <c r="R952" s="210"/>
      <c r="S952" s="210"/>
      <c r="T952" s="210"/>
      <c r="U952" s="210"/>
      <c r="V952" s="210"/>
      <c r="W952" s="210"/>
      <c r="X952" s="210"/>
      <c r="Y952" s="210"/>
      <c r="Z952" s="210"/>
    </row>
    <row r="953" spans="1:26" ht="15.75" customHeight="1" x14ac:dyDescent="0.2">
      <c r="A953" s="210"/>
      <c r="B953" s="210"/>
      <c r="C953" s="232"/>
      <c r="D953" s="210"/>
      <c r="E953" s="210"/>
      <c r="F953" s="210"/>
      <c r="G953" s="210"/>
      <c r="H953" s="210"/>
      <c r="I953" s="232"/>
      <c r="J953" s="210"/>
      <c r="K953" s="232"/>
      <c r="L953" s="210"/>
      <c r="M953" s="210"/>
      <c r="N953" s="210"/>
      <c r="O953" s="210"/>
      <c r="P953" s="210"/>
      <c r="Q953" s="210"/>
      <c r="R953" s="210"/>
      <c r="S953" s="210"/>
      <c r="T953" s="210"/>
      <c r="U953" s="210"/>
      <c r="V953" s="210"/>
      <c r="W953" s="210"/>
      <c r="X953" s="210"/>
      <c r="Y953" s="210"/>
      <c r="Z953" s="210"/>
    </row>
    <row r="954" spans="1:26" ht="15.75" customHeight="1" x14ac:dyDescent="0.2">
      <c r="A954" s="210"/>
      <c r="B954" s="210"/>
      <c r="C954" s="232"/>
      <c r="D954" s="210"/>
      <c r="E954" s="210"/>
      <c r="F954" s="210"/>
      <c r="G954" s="210"/>
      <c r="H954" s="210"/>
      <c r="I954" s="232"/>
      <c r="J954" s="210"/>
      <c r="K954" s="232"/>
      <c r="L954" s="210"/>
      <c r="M954" s="210"/>
      <c r="N954" s="210"/>
      <c r="O954" s="210"/>
      <c r="P954" s="210"/>
      <c r="Q954" s="210"/>
      <c r="R954" s="210"/>
      <c r="S954" s="210"/>
      <c r="T954" s="210"/>
      <c r="U954" s="210"/>
      <c r="V954" s="210"/>
      <c r="W954" s="210"/>
      <c r="X954" s="210"/>
      <c r="Y954" s="210"/>
      <c r="Z954" s="210"/>
    </row>
    <row r="955" spans="1:26" ht="15.75" customHeight="1" x14ac:dyDescent="0.2">
      <c r="A955" s="210"/>
      <c r="B955" s="210"/>
      <c r="C955" s="232"/>
      <c r="D955" s="210"/>
      <c r="E955" s="210"/>
      <c r="F955" s="210"/>
      <c r="G955" s="210"/>
      <c r="H955" s="210"/>
      <c r="I955" s="232"/>
      <c r="J955" s="210"/>
      <c r="K955" s="232"/>
      <c r="L955" s="210"/>
      <c r="M955" s="210"/>
      <c r="N955" s="210"/>
      <c r="O955" s="210"/>
      <c r="P955" s="210"/>
      <c r="Q955" s="210"/>
      <c r="R955" s="210"/>
      <c r="S955" s="210"/>
      <c r="T955" s="210"/>
      <c r="U955" s="210"/>
      <c r="V955" s="210"/>
      <c r="W955" s="210"/>
      <c r="X955" s="210"/>
      <c r="Y955" s="210"/>
      <c r="Z955" s="210"/>
    </row>
    <row r="956" spans="1:26" ht="15.75" customHeight="1" x14ac:dyDescent="0.2">
      <c r="A956" s="210"/>
      <c r="B956" s="210"/>
      <c r="C956" s="232"/>
      <c r="D956" s="210"/>
      <c r="E956" s="210"/>
      <c r="F956" s="210"/>
      <c r="G956" s="210"/>
      <c r="H956" s="210"/>
      <c r="I956" s="232"/>
      <c r="J956" s="210"/>
      <c r="K956" s="232"/>
      <c r="L956" s="210"/>
      <c r="M956" s="210"/>
      <c r="N956" s="210"/>
      <c r="O956" s="210"/>
      <c r="P956" s="210"/>
      <c r="Q956" s="210"/>
      <c r="R956" s="210"/>
      <c r="S956" s="210"/>
      <c r="T956" s="210"/>
      <c r="U956" s="210"/>
      <c r="V956" s="210"/>
      <c r="W956" s="210"/>
      <c r="X956" s="210"/>
      <c r="Y956" s="210"/>
      <c r="Z956" s="210"/>
    </row>
    <row r="957" spans="1:26" ht="15.75" customHeight="1" x14ac:dyDescent="0.2">
      <c r="A957" s="210"/>
      <c r="B957" s="210"/>
      <c r="C957" s="232"/>
      <c r="D957" s="210"/>
      <c r="E957" s="210"/>
      <c r="F957" s="210"/>
      <c r="G957" s="210"/>
      <c r="H957" s="210"/>
      <c r="I957" s="232"/>
      <c r="J957" s="210"/>
      <c r="K957" s="232"/>
      <c r="L957" s="210"/>
      <c r="M957" s="210"/>
      <c r="N957" s="210"/>
      <c r="O957" s="210"/>
      <c r="P957" s="210"/>
      <c r="Q957" s="210"/>
      <c r="R957" s="210"/>
      <c r="S957" s="210"/>
      <c r="T957" s="210"/>
      <c r="U957" s="210"/>
      <c r="V957" s="210"/>
      <c r="W957" s="210"/>
      <c r="X957" s="210"/>
      <c r="Y957" s="210"/>
      <c r="Z957" s="210"/>
    </row>
    <row r="958" spans="1:26" ht="15.75" customHeight="1" x14ac:dyDescent="0.2">
      <c r="A958" s="210"/>
      <c r="B958" s="210"/>
      <c r="C958" s="232"/>
      <c r="D958" s="210"/>
      <c r="E958" s="210"/>
      <c r="F958" s="210"/>
      <c r="G958" s="210"/>
      <c r="H958" s="210"/>
      <c r="I958" s="232"/>
      <c r="J958" s="210"/>
      <c r="K958" s="232"/>
      <c r="L958" s="210"/>
      <c r="M958" s="210"/>
      <c r="N958" s="210"/>
      <c r="O958" s="210"/>
      <c r="P958" s="210"/>
      <c r="Q958" s="210"/>
      <c r="R958" s="210"/>
      <c r="S958" s="210"/>
      <c r="T958" s="210"/>
      <c r="U958" s="210"/>
      <c r="V958" s="210"/>
      <c r="W958" s="210"/>
      <c r="X958" s="210"/>
      <c r="Y958" s="210"/>
      <c r="Z958" s="210"/>
    </row>
    <row r="959" spans="1:26" ht="15.75" customHeight="1" x14ac:dyDescent="0.2">
      <c r="A959" s="210"/>
      <c r="B959" s="210"/>
      <c r="C959" s="232"/>
      <c r="D959" s="210"/>
      <c r="E959" s="210"/>
      <c r="F959" s="210"/>
      <c r="G959" s="210"/>
      <c r="H959" s="210"/>
      <c r="I959" s="232"/>
      <c r="J959" s="210"/>
      <c r="K959" s="232"/>
      <c r="L959" s="210"/>
      <c r="M959" s="210"/>
      <c r="N959" s="210"/>
      <c r="O959" s="210"/>
      <c r="P959" s="210"/>
      <c r="Q959" s="210"/>
      <c r="R959" s="210"/>
      <c r="S959" s="210"/>
      <c r="T959" s="210"/>
      <c r="U959" s="210"/>
      <c r="V959" s="210"/>
      <c r="W959" s="210"/>
      <c r="X959" s="210"/>
      <c r="Y959" s="210"/>
      <c r="Z959" s="210"/>
    </row>
    <row r="960" spans="1:26" ht="15.75" customHeight="1" x14ac:dyDescent="0.2">
      <c r="A960" s="210"/>
      <c r="B960" s="210"/>
      <c r="C960" s="232"/>
      <c r="D960" s="210"/>
      <c r="E960" s="210"/>
      <c r="F960" s="210"/>
      <c r="G960" s="210"/>
      <c r="H960" s="210"/>
      <c r="I960" s="232"/>
      <c r="J960" s="210"/>
      <c r="K960" s="232"/>
      <c r="L960" s="210"/>
      <c r="M960" s="210"/>
      <c r="N960" s="210"/>
      <c r="O960" s="210"/>
      <c r="P960" s="210"/>
      <c r="Q960" s="210"/>
      <c r="R960" s="210"/>
      <c r="S960" s="210"/>
      <c r="T960" s="210"/>
      <c r="U960" s="210"/>
      <c r="V960" s="210"/>
      <c r="W960" s="210"/>
      <c r="X960" s="210"/>
      <c r="Y960" s="210"/>
      <c r="Z960" s="210"/>
    </row>
    <row r="961" spans="1:26" ht="15.75" customHeight="1" x14ac:dyDescent="0.2">
      <c r="A961" s="210"/>
      <c r="B961" s="210"/>
      <c r="C961" s="232"/>
      <c r="D961" s="210"/>
      <c r="E961" s="210"/>
      <c r="F961" s="210"/>
      <c r="G961" s="210"/>
      <c r="H961" s="210"/>
      <c r="I961" s="232"/>
      <c r="J961" s="210"/>
      <c r="K961" s="232"/>
      <c r="L961" s="210"/>
      <c r="M961" s="210"/>
      <c r="N961" s="210"/>
      <c r="O961" s="210"/>
      <c r="P961" s="210"/>
      <c r="Q961" s="210"/>
      <c r="R961" s="210"/>
      <c r="S961" s="210"/>
      <c r="T961" s="210"/>
      <c r="U961" s="210"/>
      <c r="V961" s="210"/>
      <c r="W961" s="210"/>
      <c r="X961" s="210"/>
      <c r="Y961" s="210"/>
      <c r="Z961" s="210"/>
    </row>
    <row r="962" spans="1:26" ht="15.75" customHeight="1" x14ac:dyDescent="0.2">
      <c r="A962" s="210"/>
      <c r="B962" s="210"/>
      <c r="C962" s="232"/>
      <c r="D962" s="210"/>
      <c r="E962" s="210"/>
      <c r="F962" s="210"/>
      <c r="G962" s="210"/>
      <c r="H962" s="210"/>
      <c r="I962" s="232"/>
      <c r="J962" s="210"/>
      <c r="K962" s="232"/>
      <c r="L962" s="210"/>
      <c r="M962" s="210"/>
      <c r="N962" s="210"/>
      <c r="O962" s="210"/>
      <c r="P962" s="210"/>
      <c r="Q962" s="210"/>
      <c r="R962" s="210"/>
      <c r="S962" s="210"/>
      <c r="T962" s="210"/>
      <c r="U962" s="210"/>
      <c r="V962" s="210"/>
      <c r="W962" s="210"/>
      <c r="X962" s="210"/>
      <c r="Y962" s="210"/>
      <c r="Z962" s="210"/>
    </row>
    <row r="963" spans="1:26" ht="15.75" customHeight="1" x14ac:dyDescent="0.2">
      <c r="A963" s="210"/>
      <c r="B963" s="210"/>
      <c r="C963" s="232"/>
      <c r="D963" s="210"/>
      <c r="E963" s="210"/>
      <c r="F963" s="210"/>
      <c r="G963" s="210"/>
      <c r="H963" s="210"/>
      <c r="I963" s="232"/>
      <c r="J963" s="210"/>
      <c r="K963" s="232"/>
      <c r="L963" s="210"/>
      <c r="M963" s="210"/>
      <c r="N963" s="210"/>
      <c r="O963" s="210"/>
      <c r="P963" s="210"/>
      <c r="Q963" s="210"/>
      <c r="R963" s="210"/>
      <c r="S963" s="210"/>
      <c r="T963" s="210"/>
      <c r="U963" s="210"/>
      <c r="V963" s="210"/>
      <c r="W963" s="210"/>
      <c r="X963" s="210"/>
      <c r="Y963" s="210"/>
      <c r="Z963" s="210"/>
    </row>
    <row r="964" spans="1:26" ht="15.75" customHeight="1" x14ac:dyDescent="0.2">
      <c r="A964" s="210"/>
      <c r="B964" s="210"/>
      <c r="C964" s="232"/>
      <c r="D964" s="210"/>
      <c r="E964" s="210"/>
      <c r="F964" s="210"/>
      <c r="G964" s="210"/>
      <c r="H964" s="210"/>
      <c r="I964" s="232"/>
      <c r="J964" s="210"/>
      <c r="K964" s="232"/>
      <c r="L964" s="210"/>
      <c r="M964" s="210"/>
      <c r="N964" s="210"/>
      <c r="O964" s="210"/>
      <c r="P964" s="210"/>
      <c r="Q964" s="210"/>
      <c r="R964" s="210"/>
      <c r="S964" s="210"/>
      <c r="T964" s="210"/>
      <c r="U964" s="210"/>
      <c r="V964" s="210"/>
      <c r="W964" s="210"/>
      <c r="X964" s="210"/>
      <c r="Y964" s="210"/>
      <c r="Z964" s="210"/>
    </row>
    <row r="965" spans="1:26" ht="15.75" customHeight="1" x14ac:dyDescent="0.2">
      <c r="A965" s="210"/>
      <c r="B965" s="210"/>
      <c r="C965" s="232"/>
      <c r="D965" s="210"/>
      <c r="E965" s="210"/>
      <c r="F965" s="210"/>
      <c r="G965" s="210"/>
      <c r="H965" s="210"/>
      <c r="I965" s="232"/>
      <c r="J965" s="210"/>
      <c r="K965" s="232"/>
      <c r="L965" s="210"/>
      <c r="M965" s="210"/>
      <c r="N965" s="210"/>
      <c r="O965" s="210"/>
      <c r="P965" s="210"/>
      <c r="Q965" s="210"/>
      <c r="R965" s="210"/>
      <c r="S965" s="210"/>
      <c r="T965" s="210"/>
      <c r="U965" s="210"/>
      <c r="V965" s="210"/>
      <c r="W965" s="210"/>
      <c r="X965" s="210"/>
      <c r="Y965" s="210"/>
      <c r="Z965" s="210"/>
    </row>
    <row r="966" spans="1:26" ht="15.75" customHeight="1" x14ac:dyDescent="0.2">
      <c r="A966" s="210"/>
      <c r="B966" s="210"/>
      <c r="C966" s="232"/>
      <c r="D966" s="210"/>
      <c r="E966" s="210"/>
      <c r="F966" s="210"/>
      <c r="G966" s="210"/>
      <c r="H966" s="210"/>
      <c r="I966" s="232"/>
      <c r="J966" s="210"/>
      <c r="K966" s="232"/>
      <c r="L966" s="210"/>
      <c r="M966" s="210"/>
      <c r="N966" s="210"/>
      <c r="O966" s="210"/>
      <c r="P966" s="210"/>
      <c r="Q966" s="210"/>
      <c r="R966" s="210"/>
      <c r="S966" s="210"/>
      <c r="T966" s="210"/>
      <c r="U966" s="210"/>
      <c r="V966" s="210"/>
      <c r="W966" s="210"/>
      <c r="X966" s="210"/>
      <c r="Y966" s="210"/>
      <c r="Z966" s="210"/>
    </row>
    <row r="967" spans="1:26" ht="15.75" customHeight="1" x14ac:dyDescent="0.2">
      <c r="A967" s="210"/>
      <c r="B967" s="210"/>
      <c r="C967" s="232"/>
      <c r="D967" s="210"/>
      <c r="E967" s="210"/>
      <c r="F967" s="210"/>
      <c r="G967" s="210"/>
      <c r="H967" s="210"/>
      <c r="I967" s="232"/>
      <c r="J967" s="210"/>
      <c r="K967" s="232"/>
      <c r="L967" s="210"/>
      <c r="M967" s="210"/>
      <c r="N967" s="210"/>
      <c r="O967" s="210"/>
      <c r="P967" s="210"/>
      <c r="Q967" s="210"/>
      <c r="R967" s="210"/>
      <c r="S967" s="210"/>
      <c r="T967" s="210"/>
      <c r="U967" s="210"/>
      <c r="V967" s="210"/>
      <c r="W967" s="210"/>
      <c r="X967" s="210"/>
      <c r="Y967" s="210"/>
      <c r="Z967" s="210"/>
    </row>
    <row r="968" spans="1:26" ht="15.75" customHeight="1" x14ac:dyDescent="0.2">
      <c r="A968" s="210"/>
      <c r="B968" s="210"/>
      <c r="C968" s="232"/>
      <c r="D968" s="210"/>
      <c r="E968" s="210"/>
      <c r="F968" s="210"/>
      <c r="G968" s="210"/>
      <c r="H968" s="210"/>
      <c r="I968" s="232"/>
      <c r="J968" s="210"/>
      <c r="K968" s="232"/>
      <c r="L968" s="210"/>
      <c r="M968" s="210"/>
      <c r="N968" s="210"/>
      <c r="O968" s="210"/>
      <c r="P968" s="210"/>
      <c r="Q968" s="210"/>
      <c r="R968" s="210"/>
      <c r="S968" s="210"/>
      <c r="T968" s="210"/>
      <c r="U968" s="210"/>
      <c r="V968" s="210"/>
      <c r="W968" s="210"/>
      <c r="X968" s="210"/>
      <c r="Y968" s="210"/>
      <c r="Z968" s="210"/>
    </row>
    <row r="969" spans="1:26" ht="15.75" customHeight="1" x14ac:dyDescent="0.2">
      <c r="A969" s="210"/>
      <c r="B969" s="210"/>
      <c r="C969" s="232"/>
      <c r="D969" s="210"/>
      <c r="E969" s="210"/>
      <c r="F969" s="210"/>
      <c r="G969" s="210"/>
      <c r="H969" s="210"/>
      <c r="I969" s="232"/>
      <c r="J969" s="210"/>
      <c r="K969" s="232"/>
      <c r="L969" s="210"/>
      <c r="M969" s="210"/>
      <c r="N969" s="210"/>
      <c r="O969" s="210"/>
      <c r="P969" s="210"/>
      <c r="Q969" s="210"/>
      <c r="R969" s="210"/>
      <c r="S969" s="210"/>
      <c r="T969" s="210"/>
      <c r="U969" s="210"/>
      <c r="V969" s="210"/>
      <c r="W969" s="210"/>
      <c r="X969" s="210"/>
      <c r="Y969" s="210"/>
      <c r="Z969" s="210"/>
    </row>
    <row r="970" spans="1:26" ht="15.75" customHeight="1" x14ac:dyDescent="0.2">
      <c r="A970" s="210"/>
      <c r="B970" s="210"/>
      <c r="C970" s="232"/>
      <c r="D970" s="210"/>
      <c r="E970" s="210"/>
      <c r="F970" s="210"/>
      <c r="G970" s="210"/>
      <c r="H970" s="210"/>
      <c r="I970" s="232"/>
      <c r="J970" s="210"/>
      <c r="K970" s="232"/>
      <c r="L970" s="210"/>
      <c r="M970" s="210"/>
      <c r="N970" s="210"/>
      <c r="O970" s="210"/>
      <c r="P970" s="210"/>
      <c r="Q970" s="210"/>
      <c r="R970" s="210"/>
      <c r="S970" s="210"/>
      <c r="T970" s="210"/>
      <c r="U970" s="210"/>
      <c r="V970" s="210"/>
      <c r="W970" s="210"/>
      <c r="X970" s="210"/>
      <c r="Y970" s="210"/>
      <c r="Z970" s="210"/>
    </row>
    <row r="971" spans="1:26" ht="15.75" customHeight="1" x14ac:dyDescent="0.2">
      <c r="A971" s="210"/>
      <c r="B971" s="210"/>
      <c r="C971" s="232"/>
      <c r="D971" s="210"/>
      <c r="E971" s="210"/>
      <c r="F971" s="210"/>
      <c r="G971" s="210"/>
      <c r="H971" s="210"/>
      <c r="I971" s="232"/>
      <c r="J971" s="210"/>
      <c r="K971" s="232"/>
      <c r="L971" s="210"/>
      <c r="M971" s="210"/>
      <c r="N971" s="210"/>
      <c r="O971" s="210"/>
      <c r="P971" s="210"/>
      <c r="Q971" s="210"/>
      <c r="R971" s="210"/>
      <c r="S971" s="210"/>
      <c r="T971" s="210"/>
      <c r="U971" s="210"/>
      <c r="V971" s="210"/>
      <c r="W971" s="210"/>
      <c r="X971" s="210"/>
      <c r="Y971" s="210"/>
      <c r="Z971" s="210"/>
    </row>
    <row r="972" spans="1:26" ht="15.75" customHeight="1" x14ac:dyDescent="0.2">
      <c r="A972" s="210"/>
      <c r="B972" s="210"/>
      <c r="C972" s="232"/>
      <c r="D972" s="210"/>
      <c r="E972" s="210"/>
      <c r="F972" s="210"/>
      <c r="G972" s="210"/>
      <c r="H972" s="210"/>
      <c r="I972" s="232"/>
      <c r="J972" s="210"/>
      <c r="K972" s="232"/>
      <c r="L972" s="210"/>
      <c r="M972" s="210"/>
      <c r="N972" s="210"/>
      <c r="O972" s="210"/>
      <c r="P972" s="210"/>
      <c r="Q972" s="210"/>
      <c r="R972" s="210"/>
      <c r="S972" s="210"/>
      <c r="T972" s="210"/>
      <c r="U972" s="210"/>
      <c r="V972" s="210"/>
      <c r="W972" s="210"/>
      <c r="X972" s="210"/>
      <c r="Y972" s="210"/>
      <c r="Z972" s="210"/>
    </row>
    <row r="973" spans="1:26" ht="15.75" customHeight="1" x14ac:dyDescent="0.2">
      <c r="A973" s="210"/>
      <c r="B973" s="210"/>
      <c r="C973" s="232"/>
      <c r="D973" s="210"/>
      <c r="E973" s="210"/>
      <c r="F973" s="210"/>
      <c r="G973" s="210"/>
      <c r="H973" s="210"/>
      <c r="I973" s="232"/>
      <c r="J973" s="210"/>
      <c r="K973" s="232"/>
      <c r="L973" s="210"/>
      <c r="M973" s="210"/>
      <c r="N973" s="210"/>
      <c r="O973" s="210"/>
      <c r="P973" s="210"/>
      <c r="Q973" s="210"/>
      <c r="R973" s="210"/>
      <c r="S973" s="210"/>
      <c r="T973" s="210"/>
      <c r="U973" s="210"/>
      <c r="V973" s="210"/>
      <c r="W973" s="210"/>
      <c r="X973" s="210"/>
      <c r="Y973" s="210"/>
      <c r="Z973" s="210"/>
    </row>
    <row r="974" spans="1:26" ht="15.75" customHeight="1" x14ac:dyDescent="0.2">
      <c r="A974" s="210"/>
      <c r="B974" s="210"/>
      <c r="C974" s="232"/>
      <c r="D974" s="210"/>
      <c r="E974" s="210"/>
      <c r="F974" s="210"/>
      <c r="G974" s="210"/>
      <c r="H974" s="210"/>
      <c r="I974" s="232"/>
      <c r="J974" s="210"/>
      <c r="K974" s="232"/>
      <c r="L974" s="210"/>
      <c r="M974" s="210"/>
      <c r="N974" s="210"/>
      <c r="O974" s="210"/>
      <c r="P974" s="210"/>
      <c r="Q974" s="210"/>
      <c r="R974" s="210"/>
      <c r="S974" s="210"/>
      <c r="T974" s="210"/>
      <c r="U974" s="210"/>
      <c r="V974" s="210"/>
      <c r="W974" s="210"/>
      <c r="X974" s="210"/>
      <c r="Y974" s="210"/>
      <c r="Z974" s="210"/>
    </row>
    <row r="975" spans="1:26" ht="15.75" customHeight="1" x14ac:dyDescent="0.2">
      <c r="A975" s="210"/>
      <c r="B975" s="210"/>
      <c r="C975" s="232"/>
      <c r="D975" s="210"/>
      <c r="E975" s="210"/>
      <c r="F975" s="210"/>
      <c r="G975" s="210"/>
      <c r="H975" s="210"/>
      <c r="I975" s="232"/>
      <c r="J975" s="210"/>
      <c r="K975" s="232"/>
      <c r="L975" s="210"/>
      <c r="M975" s="210"/>
      <c r="N975" s="210"/>
      <c r="O975" s="210"/>
      <c r="P975" s="210"/>
      <c r="Q975" s="210"/>
      <c r="R975" s="210"/>
      <c r="S975" s="210"/>
      <c r="T975" s="210"/>
      <c r="U975" s="210"/>
      <c r="V975" s="210"/>
      <c r="W975" s="210"/>
      <c r="X975" s="210"/>
      <c r="Y975" s="210"/>
      <c r="Z975" s="210"/>
    </row>
    <row r="976" spans="1:26" ht="15.75" customHeight="1" x14ac:dyDescent="0.2">
      <c r="A976" s="210"/>
      <c r="B976" s="210"/>
      <c r="C976" s="232"/>
      <c r="D976" s="210"/>
      <c r="E976" s="210"/>
      <c r="F976" s="210"/>
      <c r="G976" s="210"/>
      <c r="H976" s="210"/>
      <c r="I976" s="232"/>
      <c r="J976" s="210"/>
      <c r="K976" s="232"/>
      <c r="L976" s="210"/>
      <c r="M976" s="210"/>
      <c r="N976" s="210"/>
      <c r="O976" s="210"/>
      <c r="P976" s="210"/>
      <c r="Q976" s="210"/>
      <c r="R976" s="210"/>
      <c r="S976" s="210"/>
      <c r="T976" s="210"/>
      <c r="U976" s="210"/>
      <c r="V976" s="210"/>
      <c r="W976" s="210"/>
      <c r="X976" s="210"/>
      <c r="Y976" s="210"/>
      <c r="Z976" s="210"/>
    </row>
    <row r="977" spans="1:26" ht="15.75" customHeight="1" x14ac:dyDescent="0.2">
      <c r="A977" s="210"/>
      <c r="B977" s="210"/>
      <c r="C977" s="232"/>
      <c r="D977" s="210"/>
      <c r="E977" s="210"/>
      <c r="F977" s="210"/>
      <c r="G977" s="210"/>
      <c r="H977" s="210"/>
      <c r="I977" s="232"/>
      <c r="J977" s="210"/>
      <c r="K977" s="232"/>
      <c r="L977" s="210"/>
      <c r="M977" s="210"/>
      <c r="N977" s="210"/>
      <c r="O977" s="210"/>
      <c r="P977" s="210"/>
      <c r="Q977" s="210"/>
      <c r="R977" s="210"/>
      <c r="S977" s="210"/>
      <c r="T977" s="210"/>
      <c r="U977" s="210"/>
      <c r="V977" s="210"/>
      <c r="W977" s="210"/>
      <c r="X977" s="210"/>
      <c r="Y977" s="210"/>
      <c r="Z977" s="210"/>
    </row>
    <row r="978" spans="1:26" ht="15.75" customHeight="1" x14ac:dyDescent="0.2">
      <c r="A978" s="210"/>
      <c r="B978" s="210"/>
      <c r="C978" s="232"/>
      <c r="D978" s="210"/>
      <c r="E978" s="210"/>
      <c r="F978" s="210"/>
      <c r="G978" s="210"/>
      <c r="H978" s="210"/>
      <c r="I978" s="232"/>
      <c r="J978" s="210"/>
      <c r="K978" s="232"/>
      <c r="L978" s="210"/>
      <c r="M978" s="210"/>
      <c r="N978" s="210"/>
      <c r="O978" s="210"/>
      <c r="P978" s="210"/>
      <c r="Q978" s="210"/>
      <c r="R978" s="210"/>
      <c r="S978" s="210"/>
      <c r="T978" s="210"/>
      <c r="U978" s="210"/>
      <c r="V978" s="210"/>
      <c r="W978" s="210"/>
      <c r="X978" s="210"/>
      <c r="Y978" s="210"/>
      <c r="Z978" s="210"/>
    </row>
    <row r="979" spans="1:26" ht="15.75" customHeight="1" x14ac:dyDescent="0.2">
      <c r="A979" s="210"/>
      <c r="B979" s="210"/>
      <c r="C979" s="232"/>
      <c r="D979" s="210"/>
      <c r="E979" s="210"/>
      <c r="F979" s="210"/>
      <c r="G979" s="210"/>
      <c r="H979" s="210"/>
      <c r="I979" s="232"/>
      <c r="J979" s="210"/>
      <c r="K979" s="232"/>
      <c r="L979" s="210"/>
      <c r="M979" s="210"/>
      <c r="N979" s="210"/>
      <c r="O979" s="210"/>
      <c r="P979" s="210"/>
      <c r="Q979" s="210"/>
      <c r="R979" s="210"/>
      <c r="S979" s="210"/>
      <c r="T979" s="210"/>
      <c r="U979" s="210"/>
      <c r="V979" s="210"/>
      <c r="W979" s="210"/>
      <c r="X979" s="210"/>
      <c r="Y979" s="210"/>
      <c r="Z979" s="210"/>
    </row>
    <row r="980" spans="1:26" ht="15.75" customHeight="1" x14ac:dyDescent="0.2">
      <c r="A980" s="210"/>
      <c r="B980" s="210"/>
      <c r="C980" s="232"/>
      <c r="D980" s="210"/>
      <c r="E980" s="210"/>
      <c r="F980" s="210"/>
      <c r="G980" s="210"/>
      <c r="H980" s="210"/>
      <c r="I980" s="232"/>
      <c r="J980" s="210"/>
      <c r="K980" s="232"/>
      <c r="L980" s="210"/>
      <c r="M980" s="210"/>
      <c r="N980" s="210"/>
      <c r="O980" s="210"/>
      <c r="P980" s="210"/>
      <c r="Q980" s="210"/>
      <c r="R980" s="210"/>
      <c r="S980" s="210"/>
      <c r="T980" s="210"/>
      <c r="U980" s="210"/>
      <c r="V980" s="210"/>
      <c r="W980" s="210"/>
      <c r="X980" s="210"/>
      <c r="Y980" s="210"/>
      <c r="Z980" s="210"/>
    </row>
    <row r="981" spans="1:26" ht="15.75" customHeight="1" x14ac:dyDescent="0.2">
      <c r="A981" s="210"/>
      <c r="B981" s="210"/>
      <c r="C981" s="232"/>
      <c r="D981" s="210"/>
      <c r="E981" s="210"/>
      <c r="F981" s="210"/>
      <c r="G981" s="210"/>
      <c r="H981" s="210"/>
      <c r="I981" s="232"/>
      <c r="J981" s="210"/>
      <c r="K981" s="232"/>
      <c r="L981" s="210"/>
      <c r="M981" s="210"/>
      <c r="N981" s="210"/>
      <c r="O981" s="210"/>
      <c r="P981" s="210"/>
      <c r="Q981" s="210"/>
      <c r="R981" s="210"/>
      <c r="S981" s="210"/>
      <c r="T981" s="210"/>
      <c r="U981" s="210"/>
      <c r="V981" s="210"/>
      <c r="W981" s="210"/>
      <c r="X981" s="210"/>
      <c r="Y981" s="210"/>
      <c r="Z981" s="210"/>
    </row>
    <row r="982" spans="1:26" ht="15.75" customHeight="1" x14ac:dyDescent="0.2">
      <c r="A982" s="210"/>
      <c r="B982" s="210"/>
      <c r="C982" s="232"/>
      <c r="D982" s="210"/>
      <c r="E982" s="210"/>
      <c r="F982" s="210"/>
      <c r="G982" s="210"/>
      <c r="H982" s="210"/>
      <c r="I982" s="232"/>
      <c r="J982" s="210"/>
      <c r="K982" s="232"/>
      <c r="L982" s="210"/>
      <c r="M982" s="210"/>
      <c r="N982" s="210"/>
      <c r="O982" s="210"/>
      <c r="P982" s="210"/>
      <c r="Q982" s="210"/>
      <c r="R982" s="210"/>
      <c r="S982" s="210"/>
      <c r="T982" s="210"/>
      <c r="U982" s="210"/>
      <c r="V982" s="210"/>
      <c r="W982" s="210"/>
      <c r="X982" s="210"/>
      <c r="Y982" s="210"/>
      <c r="Z982" s="210"/>
    </row>
    <row r="983" spans="1:26" ht="15.75" customHeight="1" x14ac:dyDescent="0.2">
      <c r="A983" s="210"/>
      <c r="B983" s="210"/>
      <c r="C983" s="232"/>
      <c r="D983" s="210"/>
      <c r="E983" s="210"/>
      <c r="F983" s="210"/>
      <c r="G983" s="210"/>
      <c r="H983" s="210"/>
      <c r="I983" s="232"/>
      <c r="J983" s="210"/>
      <c r="K983" s="232"/>
      <c r="L983" s="210"/>
      <c r="M983" s="210"/>
      <c r="N983" s="210"/>
      <c r="O983" s="210"/>
      <c r="P983" s="210"/>
      <c r="Q983" s="210"/>
      <c r="R983" s="210"/>
      <c r="S983" s="210"/>
      <c r="T983" s="210"/>
      <c r="U983" s="210"/>
      <c r="V983" s="210"/>
      <c r="W983" s="210"/>
      <c r="X983" s="210"/>
      <c r="Y983" s="210"/>
      <c r="Z983" s="210"/>
    </row>
    <row r="984" spans="1:26" ht="15.75" customHeight="1" x14ac:dyDescent="0.2">
      <c r="A984" s="210"/>
      <c r="B984" s="210"/>
      <c r="C984" s="232"/>
      <c r="D984" s="210"/>
      <c r="E984" s="210"/>
      <c r="F984" s="210"/>
      <c r="G984" s="210"/>
      <c r="H984" s="210"/>
      <c r="I984" s="232"/>
      <c r="J984" s="210"/>
      <c r="K984" s="232"/>
      <c r="L984" s="210"/>
      <c r="M984" s="210"/>
      <c r="N984" s="210"/>
      <c r="O984" s="210"/>
      <c r="P984" s="210"/>
      <c r="Q984" s="210"/>
      <c r="R984" s="210"/>
      <c r="S984" s="210"/>
      <c r="T984" s="210"/>
      <c r="U984" s="210"/>
      <c r="V984" s="210"/>
      <c r="W984" s="210"/>
      <c r="X984" s="210"/>
      <c r="Y984" s="210"/>
      <c r="Z984" s="210"/>
    </row>
    <row r="985" spans="1:26" ht="15.75" customHeight="1" x14ac:dyDescent="0.2">
      <c r="A985" s="210"/>
      <c r="B985" s="210"/>
      <c r="C985" s="232"/>
      <c r="D985" s="210"/>
      <c r="E985" s="210"/>
      <c r="F985" s="210"/>
      <c r="G985" s="210"/>
      <c r="H985" s="210"/>
      <c r="I985" s="232"/>
      <c r="J985" s="210"/>
      <c r="K985" s="232"/>
      <c r="L985" s="210"/>
      <c r="M985" s="210"/>
      <c r="N985" s="210"/>
      <c r="O985" s="210"/>
      <c r="P985" s="210"/>
      <c r="Q985" s="210"/>
      <c r="R985" s="210"/>
      <c r="S985" s="210"/>
      <c r="T985" s="210"/>
      <c r="U985" s="210"/>
      <c r="V985" s="210"/>
      <c r="W985" s="210"/>
      <c r="X985" s="210"/>
      <c r="Y985" s="210"/>
      <c r="Z985" s="210"/>
    </row>
    <row r="986" spans="1:26" ht="15.75" customHeight="1" x14ac:dyDescent="0.2">
      <c r="A986" s="210"/>
      <c r="B986" s="210"/>
      <c r="C986" s="232"/>
      <c r="D986" s="210"/>
      <c r="E986" s="210"/>
      <c r="F986" s="210"/>
      <c r="G986" s="210"/>
      <c r="H986" s="210"/>
      <c r="I986" s="232"/>
      <c r="J986" s="210"/>
      <c r="K986" s="232"/>
      <c r="L986" s="210"/>
      <c r="M986" s="210"/>
      <c r="N986" s="210"/>
      <c r="O986" s="210"/>
      <c r="P986" s="210"/>
      <c r="Q986" s="210"/>
      <c r="R986" s="210"/>
      <c r="S986" s="210"/>
      <c r="T986" s="210"/>
      <c r="U986" s="210"/>
      <c r="V986" s="210"/>
      <c r="W986" s="210"/>
      <c r="X986" s="210"/>
      <c r="Y986" s="210"/>
      <c r="Z986" s="210"/>
    </row>
    <row r="987" spans="1:26" ht="15.75" customHeight="1" x14ac:dyDescent="0.2">
      <c r="A987" s="210"/>
      <c r="B987" s="210"/>
      <c r="C987" s="232"/>
      <c r="D987" s="210"/>
      <c r="E987" s="210"/>
      <c r="F987" s="210"/>
      <c r="G987" s="210"/>
      <c r="H987" s="210"/>
      <c r="I987" s="232"/>
      <c r="J987" s="210"/>
      <c r="K987" s="232"/>
      <c r="L987" s="210"/>
      <c r="M987" s="210"/>
      <c r="N987" s="210"/>
      <c r="O987" s="210"/>
      <c r="P987" s="210"/>
      <c r="Q987" s="210"/>
      <c r="R987" s="210"/>
      <c r="S987" s="210"/>
      <c r="T987" s="210"/>
      <c r="U987" s="210"/>
      <c r="V987" s="210"/>
      <c r="W987" s="210"/>
      <c r="X987" s="210"/>
      <c r="Y987" s="210"/>
      <c r="Z987" s="210"/>
    </row>
    <row r="988" spans="1:26" ht="15.75" customHeight="1" x14ac:dyDescent="0.2">
      <c r="A988" s="210"/>
      <c r="B988" s="210"/>
      <c r="C988" s="232"/>
      <c r="D988" s="210"/>
      <c r="E988" s="210"/>
      <c r="F988" s="210"/>
      <c r="G988" s="210"/>
      <c r="H988" s="210"/>
      <c r="I988" s="232"/>
      <c r="J988" s="210"/>
      <c r="K988" s="232"/>
      <c r="L988" s="210"/>
      <c r="M988" s="210"/>
      <c r="N988" s="210"/>
      <c r="O988" s="210"/>
      <c r="P988" s="210"/>
      <c r="Q988" s="210"/>
      <c r="R988" s="210"/>
      <c r="S988" s="210"/>
      <c r="T988" s="210"/>
      <c r="U988" s="210"/>
      <c r="V988" s="210"/>
      <c r="W988" s="210"/>
      <c r="X988" s="210"/>
      <c r="Y988" s="210"/>
      <c r="Z988" s="210"/>
    </row>
    <row r="989" spans="1:26" ht="15.75" customHeight="1" x14ac:dyDescent="0.2">
      <c r="A989" s="210"/>
      <c r="B989" s="210"/>
      <c r="C989" s="232"/>
      <c r="D989" s="210"/>
      <c r="E989" s="210"/>
      <c r="F989" s="210"/>
      <c r="G989" s="210"/>
      <c r="H989" s="210"/>
      <c r="I989" s="232"/>
      <c r="J989" s="210"/>
      <c r="K989" s="232"/>
      <c r="L989" s="210"/>
      <c r="M989" s="210"/>
      <c r="N989" s="210"/>
      <c r="O989" s="210"/>
      <c r="P989" s="210"/>
      <c r="Q989" s="210"/>
      <c r="R989" s="210"/>
      <c r="S989" s="210"/>
      <c r="T989" s="210"/>
      <c r="U989" s="210"/>
      <c r="V989" s="210"/>
      <c r="W989" s="210"/>
      <c r="X989" s="210"/>
      <c r="Y989" s="210"/>
      <c r="Z989" s="210"/>
    </row>
    <row r="990" spans="1:26" ht="15.75" customHeight="1" x14ac:dyDescent="0.2">
      <c r="A990" s="210"/>
      <c r="B990" s="210"/>
      <c r="C990" s="232"/>
      <c r="D990" s="210"/>
      <c r="E990" s="210"/>
      <c r="F990" s="210"/>
      <c r="G990" s="210"/>
      <c r="H990" s="210"/>
      <c r="I990" s="232"/>
      <c r="J990" s="210"/>
      <c r="K990" s="232"/>
      <c r="L990" s="210"/>
      <c r="M990" s="210"/>
      <c r="N990" s="210"/>
      <c r="O990" s="210"/>
      <c r="P990" s="210"/>
      <c r="Q990" s="210"/>
      <c r="R990" s="210"/>
      <c r="S990" s="210"/>
      <c r="T990" s="210"/>
      <c r="U990" s="210"/>
      <c r="V990" s="210"/>
      <c r="W990" s="210"/>
      <c r="X990" s="210"/>
      <c r="Y990" s="210"/>
      <c r="Z990" s="210"/>
    </row>
    <row r="991" spans="1:26" ht="15.75" customHeight="1" x14ac:dyDescent="0.2">
      <c r="A991" s="210"/>
      <c r="B991" s="210"/>
      <c r="C991" s="232"/>
      <c r="D991" s="210"/>
      <c r="E991" s="210"/>
      <c r="F991" s="210"/>
      <c r="G991" s="210"/>
      <c r="H991" s="210"/>
      <c r="I991" s="232"/>
      <c r="J991" s="210"/>
      <c r="K991" s="232"/>
      <c r="L991" s="210"/>
      <c r="M991" s="210"/>
      <c r="N991" s="210"/>
      <c r="O991" s="210"/>
      <c r="P991" s="210"/>
      <c r="Q991" s="210"/>
      <c r="R991" s="210"/>
      <c r="S991" s="210"/>
      <c r="T991" s="210"/>
      <c r="U991" s="210"/>
      <c r="V991" s="210"/>
      <c r="W991" s="210"/>
      <c r="X991" s="210"/>
      <c r="Y991" s="210"/>
      <c r="Z991" s="210"/>
    </row>
    <row r="992" spans="1:26" ht="15.75" customHeight="1" x14ac:dyDescent="0.2">
      <c r="I992" s="232"/>
      <c r="J992" s="210"/>
      <c r="K992" s="232"/>
      <c r="L992" s="210"/>
      <c r="M992" s="210"/>
      <c r="N992" s="210"/>
      <c r="O992" s="210"/>
      <c r="P992" s="210"/>
      <c r="Q992" s="210"/>
      <c r="R992" s="210"/>
      <c r="S992" s="210"/>
      <c r="T992" s="210"/>
      <c r="U992" s="210"/>
      <c r="V992" s="210"/>
      <c r="W992" s="210"/>
      <c r="X992" s="210"/>
      <c r="Y992" s="210"/>
      <c r="Z992" s="210"/>
    </row>
  </sheetData>
  <mergeCells count="14">
    <mergeCell ref="D23:E23"/>
    <mergeCell ref="B1:L1"/>
    <mergeCell ref="B2:L2"/>
    <mergeCell ref="B3:L3"/>
    <mergeCell ref="B4:L4"/>
    <mergeCell ref="D20:J20"/>
    <mergeCell ref="D32:E32"/>
    <mergeCell ref="C44:D44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4"/>
  <sheetViews>
    <sheetView showGridLines="0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2" width="6.85546875" style="277" customWidth="1"/>
    <col min="3" max="3" width="45.28515625" style="276" customWidth="1"/>
    <col min="4" max="4" width="25.28515625" style="277" customWidth="1"/>
    <col min="5" max="5" width="24.5703125" style="277" customWidth="1"/>
    <col min="6" max="6" width="5.85546875" style="277" customWidth="1"/>
    <col min="7" max="7" width="23.85546875" style="277" customWidth="1"/>
    <col min="8" max="8" width="6" style="277" customWidth="1"/>
    <col min="9" max="9" width="23.42578125" style="276" customWidth="1"/>
    <col min="10" max="10" width="6.7109375" style="277" customWidth="1"/>
    <col min="11" max="11" width="8" style="276" customWidth="1"/>
    <col min="12" max="12" width="37.5703125" style="277" customWidth="1"/>
    <col min="13" max="13" width="23.5703125" style="277" customWidth="1"/>
    <col min="14" max="14" width="21.5703125" style="277" customWidth="1"/>
    <col min="15" max="26" width="10.7109375" style="277" customWidth="1"/>
    <col min="27" max="16384" width="14.42578125" style="277"/>
  </cols>
  <sheetData>
    <row r="1" spans="1:26" ht="15.75" customHeight="1" x14ac:dyDescent="0.25">
      <c r="A1" s="25"/>
      <c r="B1" s="26"/>
      <c r="C1" s="111"/>
      <c r="D1" s="27"/>
      <c r="E1" s="27"/>
      <c r="F1" s="27"/>
      <c r="G1" s="27"/>
      <c r="H1" s="27"/>
      <c r="I1" s="111"/>
      <c r="J1" s="27"/>
      <c r="K1" s="150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 x14ac:dyDescent="0.25">
      <c r="A2" s="25"/>
      <c r="B2" s="26"/>
      <c r="C2" s="111"/>
      <c r="D2" s="27"/>
      <c r="E2" s="27"/>
      <c r="F2" s="27"/>
      <c r="G2" s="27"/>
      <c r="H2" s="27"/>
      <c r="I2" s="111"/>
      <c r="J2" s="27"/>
      <c r="K2" s="150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 customHeight="1" x14ac:dyDescent="0.25">
      <c r="A3" s="317" t="s">
        <v>157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customHeight="1" x14ac:dyDescent="0.25">
      <c r="A4" s="317" t="s">
        <v>158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 x14ac:dyDescent="0.25">
      <c r="A5" s="317" t="s">
        <v>392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customHeight="1" x14ac:dyDescent="0.25">
      <c r="A6" s="29"/>
      <c r="B6" s="29"/>
      <c r="C6" s="112"/>
      <c r="D6" s="278"/>
      <c r="E6" s="278"/>
      <c r="F6" s="278"/>
      <c r="G6" s="278"/>
      <c r="H6" s="278"/>
      <c r="I6" s="112"/>
      <c r="J6" s="278"/>
      <c r="K6" s="112"/>
      <c r="L6" s="278"/>
      <c r="M6" s="278"/>
      <c r="N6" s="27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customHeight="1" x14ac:dyDescent="0.25">
      <c r="A7" s="30"/>
      <c r="B7" s="37"/>
      <c r="C7" s="113" t="s">
        <v>4</v>
      </c>
      <c r="D7" s="104"/>
      <c r="E7" s="104"/>
      <c r="F7" s="104"/>
      <c r="G7" s="104"/>
      <c r="H7" s="104"/>
      <c r="I7" s="113"/>
      <c r="J7" s="27"/>
      <c r="K7" s="150"/>
      <c r="L7" s="27"/>
      <c r="M7" s="31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 x14ac:dyDescent="0.2">
      <c r="A8" s="318" t="s">
        <v>5</v>
      </c>
      <c r="B8" s="318"/>
      <c r="C8" s="113"/>
      <c r="D8" s="104"/>
      <c r="E8" s="104"/>
      <c r="F8" s="104"/>
      <c r="G8" s="104"/>
      <c r="H8" s="104"/>
      <c r="I8" s="113"/>
      <c r="J8" s="104"/>
      <c r="K8" s="113"/>
      <c r="L8" s="104"/>
      <c r="M8" s="104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 x14ac:dyDescent="0.25">
      <c r="A9" s="30">
        <v>1</v>
      </c>
      <c r="B9" s="30"/>
      <c r="C9" s="114" t="s">
        <v>6</v>
      </c>
      <c r="D9" s="104"/>
      <c r="E9" s="104"/>
      <c r="F9" s="104"/>
      <c r="G9" s="104"/>
      <c r="H9" s="104"/>
      <c r="I9" s="113"/>
      <c r="J9" s="104"/>
      <c r="K9" s="113"/>
      <c r="L9" s="104"/>
      <c r="M9" s="104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 x14ac:dyDescent="0.25">
      <c r="A10" s="30"/>
      <c r="B10" s="30"/>
      <c r="C10" s="114"/>
      <c r="D10" s="104"/>
      <c r="E10" s="104"/>
      <c r="F10" s="104"/>
      <c r="G10" s="104"/>
      <c r="H10" s="104"/>
      <c r="I10" s="113"/>
      <c r="J10" s="104"/>
      <c r="K10" s="113"/>
      <c r="L10" s="104"/>
      <c r="M10" s="104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75" customHeight="1" x14ac:dyDescent="0.25">
      <c r="A11" s="30">
        <v>11</v>
      </c>
      <c r="B11" s="30"/>
      <c r="C11" s="115" t="s">
        <v>159</v>
      </c>
      <c r="D11" s="4"/>
      <c r="E11" s="28"/>
      <c r="F11" s="28"/>
      <c r="G11" s="28"/>
      <c r="H11" s="28"/>
      <c r="I11" s="134">
        <f>G12+G15</f>
        <v>32210919</v>
      </c>
      <c r="J11" s="4"/>
      <c r="K11" s="115"/>
      <c r="L11" s="4"/>
      <c r="M11" s="4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75" customHeight="1" x14ac:dyDescent="0.25">
      <c r="A12" s="30"/>
      <c r="B12" s="37">
        <v>1105</v>
      </c>
      <c r="C12" s="113" t="s">
        <v>45</v>
      </c>
      <c r="D12" s="104"/>
      <c r="E12" s="27"/>
      <c r="F12" s="27"/>
      <c r="G12" s="94">
        <f>E13+E14</f>
        <v>0</v>
      </c>
      <c r="H12" s="27"/>
      <c r="I12" s="111"/>
      <c r="J12" s="104"/>
      <c r="K12" s="113"/>
      <c r="L12" s="4"/>
      <c r="M12" s="4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75" customHeight="1" x14ac:dyDescent="0.25">
      <c r="A13" s="30"/>
      <c r="B13" s="37"/>
      <c r="C13" s="113" t="s">
        <v>160</v>
      </c>
      <c r="D13" s="104"/>
      <c r="E13" s="59">
        <v>315735</v>
      </c>
      <c r="F13" s="27"/>
      <c r="G13" s="95"/>
      <c r="H13" s="27"/>
      <c r="I13" s="111"/>
      <c r="J13" s="104"/>
      <c r="K13" s="113"/>
      <c r="L13" s="4"/>
      <c r="M13" s="4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75" customHeight="1" x14ac:dyDescent="0.25">
      <c r="A14" s="30"/>
      <c r="B14" s="37"/>
      <c r="C14" s="116" t="s">
        <v>161</v>
      </c>
      <c r="D14" s="104"/>
      <c r="E14" s="97">
        <v>-315735</v>
      </c>
      <c r="F14" s="27"/>
      <c r="G14" s="280"/>
      <c r="H14" s="27"/>
      <c r="I14" s="111"/>
      <c r="J14" s="104"/>
      <c r="K14" s="113"/>
      <c r="L14" s="104"/>
      <c r="M14" s="10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customHeight="1" x14ac:dyDescent="0.25">
      <c r="A15" s="25"/>
      <c r="B15" s="37">
        <v>1110</v>
      </c>
      <c r="C15" s="113" t="s">
        <v>162</v>
      </c>
      <c r="D15" s="104"/>
      <c r="E15" s="27"/>
      <c r="F15" s="27"/>
      <c r="G15" s="177">
        <f>SUM(E17:E18)</f>
        <v>32210919</v>
      </c>
      <c r="H15" s="27"/>
      <c r="I15" s="111"/>
      <c r="J15" s="104"/>
      <c r="K15" s="113"/>
      <c r="L15" s="104"/>
      <c r="M15" s="104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6.5" customHeight="1" x14ac:dyDescent="0.25">
      <c r="A16" s="25"/>
      <c r="B16" s="37"/>
      <c r="C16" s="116" t="s">
        <v>163</v>
      </c>
      <c r="D16" s="104"/>
      <c r="E16" s="174">
        <v>0</v>
      </c>
      <c r="F16" s="27"/>
      <c r="G16" s="27"/>
      <c r="H16" s="27"/>
      <c r="I16" s="111"/>
      <c r="J16" s="104"/>
      <c r="K16" s="113"/>
      <c r="L16" s="104"/>
      <c r="M16" s="104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6.5" customHeight="1" x14ac:dyDescent="0.25">
      <c r="A17" s="25"/>
      <c r="B17" s="37"/>
      <c r="C17" s="116" t="s">
        <v>164</v>
      </c>
      <c r="D17" s="104"/>
      <c r="E17" s="174">
        <v>0</v>
      </c>
      <c r="F17" s="27"/>
      <c r="G17" s="27"/>
      <c r="H17" s="27"/>
      <c r="I17" s="111"/>
      <c r="J17" s="104"/>
      <c r="K17" s="113"/>
      <c r="L17" s="104"/>
      <c r="M17" s="104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6.5" customHeight="1" x14ac:dyDescent="0.25">
      <c r="A18" s="25"/>
      <c r="B18" s="37"/>
      <c r="C18" s="116" t="s">
        <v>165</v>
      </c>
      <c r="D18" s="104"/>
      <c r="E18" s="172">
        <v>32210919</v>
      </c>
      <c r="F18" s="27"/>
      <c r="G18" s="27"/>
      <c r="H18" s="27"/>
      <c r="I18" s="111"/>
      <c r="J18" s="104"/>
      <c r="K18" s="113"/>
      <c r="L18" s="104"/>
      <c r="M18" s="104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customHeight="1" x14ac:dyDescent="0.25">
      <c r="A19" s="25"/>
      <c r="B19" s="37"/>
      <c r="C19" s="116"/>
      <c r="D19" s="104"/>
      <c r="E19" s="91"/>
      <c r="F19" s="27"/>
      <c r="G19" s="27"/>
      <c r="H19" s="27"/>
      <c r="I19" s="111"/>
      <c r="J19" s="104"/>
      <c r="K19" s="113"/>
      <c r="L19" s="104"/>
      <c r="M19" s="104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75" customHeight="1" x14ac:dyDescent="0.25">
      <c r="A20" s="25">
        <v>12</v>
      </c>
      <c r="B20" s="37"/>
      <c r="C20" s="115" t="s">
        <v>166</v>
      </c>
      <c r="D20" s="104"/>
      <c r="E20" s="91"/>
      <c r="F20" s="27"/>
      <c r="G20" s="27"/>
      <c r="H20" s="27"/>
      <c r="I20" s="135">
        <f>G21</f>
        <v>1000</v>
      </c>
      <c r="J20" s="104"/>
      <c r="K20" s="113"/>
      <c r="L20" s="104"/>
      <c r="M20" s="104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 x14ac:dyDescent="0.25">
      <c r="A21" s="25"/>
      <c r="B21" s="37">
        <v>1222</v>
      </c>
      <c r="C21" s="116" t="s">
        <v>68</v>
      </c>
      <c r="D21" s="104"/>
      <c r="E21" s="91"/>
      <c r="F21" s="27"/>
      <c r="G21" s="94">
        <f>E22</f>
        <v>1000</v>
      </c>
      <c r="H21" s="27"/>
      <c r="I21" s="111"/>
      <c r="J21" s="104"/>
      <c r="K21" s="113"/>
      <c r="L21" s="104"/>
      <c r="M21" s="104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 x14ac:dyDescent="0.25">
      <c r="A22" s="25"/>
      <c r="B22" s="37"/>
      <c r="C22" s="116" t="s">
        <v>167</v>
      </c>
      <c r="D22" s="104"/>
      <c r="E22" s="62">
        <v>1000</v>
      </c>
      <c r="F22" s="27"/>
      <c r="G22" s="27"/>
      <c r="H22" s="27"/>
      <c r="I22" s="111"/>
      <c r="J22" s="104"/>
      <c r="K22" s="113"/>
      <c r="L22" s="104"/>
      <c r="M22" s="104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 x14ac:dyDescent="0.25">
      <c r="A23" s="25"/>
      <c r="B23" s="26"/>
      <c r="C23" s="113"/>
      <c r="D23" s="104"/>
      <c r="E23" s="34"/>
      <c r="F23" s="27"/>
      <c r="G23" s="27"/>
      <c r="H23" s="27"/>
      <c r="I23" s="111"/>
      <c r="J23" s="104"/>
      <c r="K23" s="113"/>
      <c r="L23" s="104"/>
      <c r="M23" s="104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 x14ac:dyDescent="0.25">
      <c r="A24" s="30">
        <v>13</v>
      </c>
      <c r="B24" s="30"/>
      <c r="C24" s="115" t="s">
        <v>168</v>
      </c>
      <c r="D24" s="4"/>
      <c r="E24" s="28"/>
      <c r="F24" s="28"/>
      <c r="G24" s="28"/>
      <c r="H24" s="28"/>
      <c r="I24" s="136">
        <f>+G25+G27+G39</f>
        <v>178508281</v>
      </c>
      <c r="J24" s="4"/>
      <c r="K24" s="115"/>
      <c r="L24" s="104"/>
      <c r="M24" s="104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 x14ac:dyDescent="0.25">
      <c r="A25" s="25"/>
      <c r="B25" s="37">
        <v>1311</v>
      </c>
      <c r="C25" s="116" t="s">
        <v>50</v>
      </c>
      <c r="D25" s="104"/>
      <c r="E25" s="27"/>
      <c r="F25" s="27"/>
      <c r="G25" s="33">
        <f>+E26</f>
        <v>11789060</v>
      </c>
      <c r="H25" s="27"/>
      <c r="I25" s="111"/>
      <c r="J25" s="104"/>
      <c r="K25" s="113"/>
      <c r="L25" s="4"/>
      <c r="M25" s="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 x14ac:dyDescent="0.25">
      <c r="A26" s="25"/>
      <c r="B26" s="37"/>
      <c r="C26" s="117" t="s">
        <v>169</v>
      </c>
      <c r="D26" s="104"/>
      <c r="E26" s="32">
        <v>11789060</v>
      </c>
      <c r="F26" s="27"/>
      <c r="G26" s="27"/>
      <c r="H26" s="27"/>
      <c r="I26" s="111"/>
      <c r="J26" s="104"/>
      <c r="K26" s="113"/>
      <c r="L26" s="4"/>
      <c r="M26" s="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 x14ac:dyDescent="0.25">
      <c r="A27" s="25"/>
      <c r="B27" s="160">
        <v>1316</v>
      </c>
      <c r="C27" s="113" t="s">
        <v>170</v>
      </c>
      <c r="D27" s="40"/>
      <c r="E27" s="27"/>
      <c r="F27" s="27"/>
      <c r="G27" s="264">
        <f>SUM(E28:F38)</f>
        <v>98937331</v>
      </c>
      <c r="H27" s="27"/>
      <c r="I27" s="111"/>
      <c r="J27" s="104"/>
      <c r="K27" s="113"/>
      <c r="L27" s="104"/>
      <c r="M27" s="104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 x14ac:dyDescent="0.25">
      <c r="A28" s="25"/>
      <c r="B28" s="160"/>
      <c r="C28" s="169" t="s">
        <v>171</v>
      </c>
      <c r="D28" s="40"/>
      <c r="E28" s="111">
        <v>65975600</v>
      </c>
      <c r="F28" s="27"/>
      <c r="G28" s="265"/>
      <c r="H28" s="27"/>
      <c r="I28" s="111"/>
      <c r="J28" s="104"/>
      <c r="K28" s="113"/>
      <c r="L28" s="104"/>
      <c r="M28" s="104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 x14ac:dyDescent="0.25">
      <c r="A29" s="25"/>
      <c r="B29" s="160"/>
      <c r="C29" s="169" t="s">
        <v>172</v>
      </c>
      <c r="D29" s="40"/>
      <c r="E29" s="111">
        <v>77150</v>
      </c>
      <c r="F29" s="27"/>
      <c r="G29" s="265"/>
      <c r="H29" s="27"/>
      <c r="I29" s="111"/>
      <c r="J29" s="104"/>
      <c r="K29" s="113"/>
      <c r="L29" s="104"/>
      <c r="M29" s="104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 x14ac:dyDescent="0.25">
      <c r="A30" s="25"/>
      <c r="B30" s="160"/>
      <c r="C30" s="169" t="s">
        <v>173</v>
      </c>
      <c r="D30" s="40"/>
      <c r="E30" s="111">
        <v>2994900</v>
      </c>
      <c r="F30" s="27"/>
      <c r="G30" s="265"/>
      <c r="H30" s="27"/>
      <c r="I30" s="111"/>
      <c r="J30" s="104"/>
      <c r="K30" s="113"/>
      <c r="L30" s="104"/>
      <c r="M30" s="104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 x14ac:dyDescent="0.25">
      <c r="A31" s="25"/>
      <c r="B31" s="160"/>
      <c r="C31" s="169" t="s">
        <v>174</v>
      </c>
      <c r="D31" s="40"/>
      <c r="E31" s="111">
        <v>307920</v>
      </c>
      <c r="F31" s="27"/>
      <c r="G31" s="265"/>
      <c r="H31" s="27"/>
      <c r="I31" s="111"/>
      <c r="J31" s="104"/>
      <c r="K31" s="113"/>
      <c r="L31" s="104"/>
      <c r="M31" s="104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 x14ac:dyDescent="0.25">
      <c r="A32" s="25"/>
      <c r="B32" s="160"/>
      <c r="C32" s="169" t="s">
        <v>175</v>
      </c>
      <c r="D32" s="40"/>
      <c r="E32" s="111">
        <v>11619150</v>
      </c>
      <c r="F32" s="27"/>
      <c r="G32" s="265"/>
      <c r="H32" s="27"/>
      <c r="I32" s="111"/>
      <c r="J32" s="104"/>
      <c r="K32" s="113"/>
      <c r="L32" s="104"/>
      <c r="M32" s="104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 x14ac:dyDescent="0.25">
      <c r="A33" s="25"/>
      <c r="B33" s="160"/>
      <c r="C33" s="169" t="s">
        <v>176</v>
      </c>
      <c r="D33" s="40"/>
      <c r="E33" s="111">
        <v>8739150</v>
      </c>
      <c r="F33" s="27"/>
      <c r="G33" s="265"/>
      <c r="H33" s="27"/>
      <c r="I33" s="111"/>
      <c r="J33" s="104"/>
      <c r="K33" s="113"/>
      <c r="L33" s="104"/>
      <c r="M33" s="104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 x14ac:dyDescent="0.25">
      <c r="A34" s="25"/>
      <c r="B34" s="160"/>
      <c r="C34" s="169" t="s">
        <v>177</v>
      </c>
      <c r="D34" s="40"/>
      <c r="E34" s="111">
        <v>2880000</v>
      </c>
      <c r="F34" s="27"/>
      <c r="G34" s="265"/>
      <c r="H34" s="27"/>
      <c r="I34" s="111"/>
      <c r="J34" s="104"/>
      <c r="K34" s="113"/>
      <c r="L34" s="104"/>
      <c r="M34" s="104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 x14ac:dyDescent="0.25">
      <c r="A35" s="25"/>
      <c r="B35" s="37"/>
      <c r="C35" s="169" t="s">
        <v>395</v>
      </c>
      <c r="D35" s="40"/>
      <c r="E35" s="263">
        <v>2187303</v>
      </c>
      <c r="F35" s="27"/>
      <c r="G35" s="95"/>
      <c r="H35" s="27"/>
      <c r="I35" s="111"/>
      <c r="J35" s="104"/>
      <c r="K35" s="113"/>
      <c r="L35" s="104"/>
      <c r="M35" s="104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 x14ac:dyDescent="0.25">
      <c r="A36" s="25"/>
      <c r="B36" s="37"/>
      <c r="C36" s="169" t="s">
        <v>178</v>
      </c>
      <c r="D36" s="40"/>
      <c r="E36" s="263">
        <v>2170750</v>
      </c>
      <c r="F36" s="27"/>
      <c r="G36" s="95"/>
      <c r="H36" s="27"/>
      <c r="I36" s="111"/>
      <c r="J36" s="104"/>
      <c r="K36" s="113"/>
      <c r="L36" s="104"/>
      <c r="M36" s="104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86" customFormat="1" ht="15.75" customHeight="1" x14ac:dyDescent="0.25">
      <c r="A37" s="25"/>
      <c r="B37" s="37"/>
      <c r="C37" s="169" t="s">
        <v>396</v>
      </c>
      <c r="D37" s="40"/>
      <c r="E37" s="263">
        <v>1365408</v>
      </c>
      <c r="F37" s="27"/>
      <c r="G37" s="95"/>
      <c r="H37" s="27"/>
      <c r="I37" s="111"/>
      <c r="J37" s="104"/>
      <c r="K37" s="113"/>
      <c r="L37" s="104"/>
      <c r="M37" s="104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86" customFormat="1" ht="15.75" customHeight="1" x14ac:dyDescent="0.25">
      <c r="A38" s="25"/>
      <c r="B38" s="37"/>
      <c r="C38" s="169" t="s">
        <v>397</v>
      </c>
      <c r="D38" s="40"/>
      <c r="E38" s="263">
        <v>620000</v>
      </c>
      <c r="F38" s="27"/>
      <c r="G38" s="95"/>
      <c r="H38" s="27"/>
      <c r="I38" s="111"/>
      <c r="J38" s="104"/>
      <c r="K38" s="113"/>
      <c r="L38" s="104"/>
      <c r="M38" s="104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6.5" customHeight="1" x14ac:dyDescent="0.25">
      <c r="A39" s="25"/>
      <c r="B39" s="37">
        <v>1384</v>
      </c>
      <c r="C39" s="113" t="s">
        <v>179</v>
      </c>
      <c r="D39" s="40"/>
      <c r="E39" s="266"/>
      <c r="F39" s="111"/>
      <c r="G39" s="254">
        <f>SUM(E40:F53)</f>
        <v>67781890</v>
      </c>
      <c r="H39" s="27"/>
      <c r="I39" s="111"/>
      <c r="J39" s="104"/>
      <c r="K39" s="113"/>
      <c r="L39" s="104"/>
      <c r="M39" s="104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3.5" customHeight="1" x14ac:dyDescent="0.25">
      <c r="A40" s="25"/>
      <c r="B40" s="37"/>
      <c r="C40" s="170" t="s">
        <v>180</v>
      </c>
      <c r="E40" s="171">
        <v>16882639</v>
      </c>
      <c r="F40" s="267"/>
      <c r="G40" s="267"/>
      <c r="H40" s="96"/>
      <c r="I40" s="111"/>
      <c r="J40" s="104"/>
      <c r="K40" s="113"/>
      <c r="L40" s="104"/>
      <c r="M40" s="104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3.5" customHeight="1" x14ac:dyDescent="0.25">
      <c r="A41" s="25"/>
      <c r="B41" s="37"/>
      <c r="C41" s="170" t="s">
        <v>181</v>
      </c>
      <c r="E41" s="171">
        <v>816122</v>
      </c>
      <c r="F41" s="267"/>
      <c r="G41" s="267"/>
      <c r="H41" s="96"/>
      <c r="I41" s="111"/>
      <c r="J41" s="104"/>
      <c r="K41" s="113"/>
      <c r="L41" s="104"/>
      <c r="M41" s="104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3.5" customHeight="1" x14ac:dyDescent="0.25">
      <c r="A42" s="25"/>
      <c r="B42" s="37"/>
      <c r="C42" s="170" t="s">
        <v>182</v>
      </c>
      <c r="E42" s="171">
        <v>630832</v>
      </c>
      <c r="F42" s="267"/>
      <c r="G42" s="267"/>
      <c r="H42" s="96"/>
      <c r="I42" s="111"/>
      <c r="J42" s="104"/>
      <c r="K42" s="113"/>
      <c r="L42" s="104"/>
      <c r="M42" s="104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5" customHeight="1" x14ac:dyDescent="0.25">
      <c r="A43" s="25"/>
      <c r="B43" s="37"/>
      <c r="C43" s="170" t="s">
        <v>183</v>
      </c>
      <c r="E43" s="171">
        <v>22817351</v>
      </c>
      <c r="F43" s="267"/>
      <c r="G43" s="267"/>
      <c r="H43" s="96"/>
      <c r="I43" s="111"/>
      <c r="J43" s="104"/>
      <c r="K43" s="113"/>
      <c r="L43" s="104"/>
      <c r="M43" s="104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3.5" customHeight="1" x14ac:dyDescent="0.25">
      <c r="A44" s="25"/>
      <c r="B44" s="37"/>
      <c r="C44" s="170" t="s">
        <v>184</v>
      </c>
      <c r="E44" s="171">
        <v>6635241</v>
      </c>
      <c r="F44" s="267"/>
      <c r="G44" s="267"/>
      <c r="H44" s="96"/>
      <c r="I44" s="111"/>
      <c r="J44" s="104"/>
      <c r="K44" s="113"/>
      <c r="L44" s="104"/>
      <c r="M44" s="104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3.5" customHeight="1" x14ac:dyDescent="0.25">
      <c r="A45" s="25"/>
      <c r="B45" s="37"/>
      <c r="C45" s="170" t="s">
        <v>185</v>
      </c>
      <c r="E45" s="171">
        <v>548419</v>
      </c>
      <c r="F45" s="267"/>
      <c r="G45" s="267"/>
      <c r="H45" s="96"/>
      <c r="I45" s="111"/>
      <c r="J45" s="104"/>
      <c r="K45" s="113"/>
      <c r="L45" s="104"/>
      <c r="M45" s="104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3.5" customHeight="1" x14ac:dyDescent="0.25">
      <c r="A46" s="25"/>
      <c r="B46" s="37"/>
      <c r="C46" s="170" t="s">
        <v>186</v>
      </c>
      <c r="E46" s="171">
        <v>240984</v>
      </c>
      <c r="F46" s="267"/>
      <c r="G46" s="267"/>
      <c r="H46" s="96"/>
      <c r="I46" s="111"/>
      <c r="J46" s="104"/>
      <c r="K46" s="113"/>
      <c r="L46" s="104"/>
      <c r="M46" s="104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3.5" customHeight="1" x14ac:dyDescent="0.25">
      <c r="A47" s="25"/>
      <c r="B47" s="37"/>
      <c r="C47" s="170" t="s">
        <v>187</v>
      </c>
      <c r="E47" s="171">
        <v>131364</v>
      </c>
      <c r="F47" s="267"/>
      <c r="G47" s="267"/>
      <c r="H47" s="96"/>
      <c r="I47" s="111"/>
      <c r="J47" s="104"/>
      <c r="K47" s="113"/>
      <c r="L47" s="104"/>
      <c r="M47" s="104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3.5" customHeight="1" x14ac:dyDescent="0.25">
      <c r="A48" s="25"/>
      <c r="B48" s="37"/>
      <c r="C48" s="170" t="s">
        <v>188</v>
      </c>
      <c r="E48" s="171">
        <v>11035711</v>
      </c>
      <c r="F48" s="267"/>
      <c r="G48" s="267"/>
      <c r="H48" s="96"/>
      <c r="I48" s="111"/>
      <c r="J48" s="104"/>
      <c r="K48" s="113"/>
      <c r="L48" s="104"/>
      <c r="M48" s="104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3.5" customHeight="1" x14ac:dyDescent="0.25">
      <c r="A49" s="25"/>
      <c r="B49" s="37"/>
      <c r="C49" s="170" t="s">
        <v>189</v>
      </c>
      <c r="E49" s="171">
        <v>648915</v>
      </c>
      <c r="F49" s="267"/>
      <c r="G49" s="267"/>
      <c r="H49" s="96"/>
      <c r="I49" s="111"/>
      <c r="J49" s="104"/>
      <c r="K49" s="113"/>
      <c r="L49" s="104"/>
      <c r="M49" s="104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5" customHeight="1" x14ac:dyDescent="0.25">
      <c r="A50" s="25"/>
      <c r="B50" s="37"/>
      <c r="C50" s="170" t="s">
        <v>190</v>
      </c>
      <c r="E50" s="171">
        <v>163142</v>
      </c>
      <c r="F50" s="267"/>
      <c r="G50" s="267"/>
      <c r="H50" s="96"/>
      <c r="I50" s="111"/>
      <c r="J50" s="104"/>
      <c r="K50" s="113"/>
      <c r="L50" s="104"/>
      <c r="M50" s="104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5" customHeight="1" x14ac:dyDescent="0.25">
      <c r="A51" s="25"/>
      <c r="B51" s="37"/>
      <c r="C51" s="170" t="s">
        <v>191</v>
      </c>
      <c r="E51" s="171">
        <v>5524343</v>
      </c>
      <c r="F51" s="267"/>
      <c r="G51" s="267"/>
      <c r="H51" s="96"/>
      <c r="I51" s="111"/>
      <c r="J51" s="104"/>
      <c r="K51" s="113"/>
      <c r="L51" s="104"/>
      <c r="M51" s="104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s="286" customFormat="1" ht="13.5" customHeight="1" x14ac:dyDescent="0.25">
      <c r="A52" s="25"/>
      <c r="B52" s="37"/>
      <c r="C52" s="170" t="s">
        <v>192</v>
      </c>
      <c r="E52" s="263">
        <v>2175745</v>
      </c>
      <c r="F52" s="267"/>
      <c r="G52" s="267"/>
      <c r="H52" s="96"/>
      <c r="I52" s="111"/>
      <c r="J52" s="104"/>
      <c r="K52" s="113"/>
      <c r="L52" s="104"/>
      <c r="M52" s="104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3.5" customHeight="1" x14ac:dyDescent="0.25">
      <c r="A53" s="25"/>
      <c r="B53" s="37"/>
      <c r="C53" s="170" t="s">
        <v>398</v>
      </c>
      <c r="E53" s="171">
        <v>-468918</v>
      </c>
      <c r="F53" s="267"/>
      <c r="G53" s="267"/>
      <c r="H53" s="96"/>
      <c r="I53" s="111"/>
      <c r="J53" s="104"/>
      <c r="K53" s="113"/>
      <c r="L53" s="104"/>
      <c r="M53" s="104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3.5" customHeight="1" x14ac:dyDescent="0.25">
      <c r="A54" s="25"/>
      <c r="B54" s="37"/>
      <c r="C54" s="170"/>
      <c r="E54" s="263"/>
      <c r="F54" s="267"/>
      <c r="G54" s="267"/>
      <c r="H54" s="96"/>
      <c r="I54" s="111"/>
      <c r="J54" s="104"/>
      <c r="K54" s="113"/>
      <c r="L54" s="104"/>
      <c r="M54" s="104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3.5" customHeight="1" x14ac:dyDescent="0.25">
      <c r="A55" s="25"/>
      <c r="B55" s="37"/>
      <c r="C55" s="170"/>
      <c r="E55" s="263"/>
      <c r="F55" s="267"/>
      <c r="G55" s="267"/>
      <c r="H55" s="96"/>
      <c r="I55" s="111"/>
      <c r="J55" s="104"/>
      <c r="K55" s="113"/>
      <c r="L55" s="104"/>
      <c r="M55" s="104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3.5" customHeight="1" x14ac:dyDescent="0.25">
      <c r="A56" s="25"/>
      <c r="B56" s="37"/>
      <c r="C56" s="170"/>
      <c r="E56" s="263"/>
      <c r="F56" s="267"/>
      <c r="G56" s="267"/>
      <c r="H56" s="96"/>
      <c r="I56" s="111"/>
      <c r="J56" s="104"/>
      <c r="K56" s="113"/>
      <c r="L56" s="104"/>
      <c r="M56" s="104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3.5" customHeight="1" x14ac:dyDescent="0.25">
      <c r="A57" s="25"/>
      <c r="B57" s="37"/>
      <c r="C57" s="170"/>
      <c r="E57" s="263"/>
      <c r="F57" s="267"/>
      <c r="G57" s="267"/>
      <c r="H57" s="96"/>
      <c r="I57" s="111"/>
      <c r="J57" s="104"/>
      <c r="K57" s="113"/>
      <c r="L57" s="104"/>
      <c r="M57" s="104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3.5" customHeight="1" x14ac:dyDescent="0.25">
      <c r="A58" s="25"/>
      <c r="B58" s="37"/>
      <c r="C58" s="170"/>
      <c r="E58" s="263"/>
      <c r="F58" s="267"/>
      <c r="G58" s="267"/>
      <c r="H58" s="96"/>
      <c r="I58" s="111"/>
      <c r="J58" s="104"/>
      <c r="K58" s="113"/>
      <c r="L58" s="104"/>
      <c r="M58" s="104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 x14ac:dyDescent="0.25">
      <c r="A59" s="25"/>
      <c r="B59" s="37"/>
      <c r="C59" s="170"/>
      <c r="E59" s="263"/>
      <c r="F59" s="267"/>
      <c r="G59" s="267"/>
      <c r="H59" s="96"/>
      <c r="I59" s="111"/>
      <c r="J59" s="104"/>
      <c r="K59" s="113"/>
      <c r="L59" s="104"/>
      <c r="M59" s="104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3.5" customHeight="1" x14ac:dyDescent="0.25">
      <c r="A60" s="25"/>
      <c r="B60" s="37"/>
      <c r="C60" s="170"/>
      <c r="E60" s="263"/>
      <c r="F60" s="267"/>
      <c r="G60" s="267"/>
      <c r="H60" s="96"/>
      <c r="I60" s="111"/>
      <c r="J60" s="104"/>
      <c r="K60" s="113"/>
      <c r="L60" s="104"/>
      <c r="M60" s="104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 x14ac:dyDescent="0.25">
      <c r="A61" s="25"/>
      <c r="B61" s="37"/>
      <c r="C61" s="170"/>
      <c r="E61" s="263"/>
      <c r="F61" s="267"/>
      <c r="G61" s="267"/>
      <c r="H61" s="96"/>
      <c r="I61" s="111"/>
      <c r="J61" s="104"/>
      <c r="K61" s="113"/>
      <c r="L61" s="104"/>
      <c r="M61" s="104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5" customHeight="1" x14ac:dyDescent="0.25">
      <c r="A62" s="25"/>
      <c r="B62" s="37"/>
      <c r="C62" s="170"/>
      <c r="E62" s="263"/>
      <c r="F62" s="267"/>
      <c r="G62" s="267"/>
      <c r="H62" s="96"/>
      <c r="I62" s="111"/>
      <c r="J62" s="104"/>
      <c r="K62" s="113"/>
      <c r="L62" s="104"/>
      <c r="M62" s="104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3.5" customHeight="1" x14ac:dyDescent="0.25">
      <c r="A63" s="25"/>
      <c r="B63" s="37"/>
      <c r="C63" s="170"/>
      <c r="E63" s="263"/>
      <c r="F63" s="267"/>
      <c r="G63" s="267"/>
      <c r="H63" s="96"/>
      <c r="I63" s="111"/>
      <c r="J63" s="104"/>
      <c r="K63" s="113"/>
      <c r="L63" s="104"/>
      <c r="M63" s="104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 x14ac:dyDescent="0.25">
      <c r="A64" s="30">
        <v>15</v>
      </c>
      <c r="B64" s="30"/>
      <c r="C64" s="115" t="s">
        <v>193</v>
      </c>
      <c r="D64" s="4"/>
      <c r="E64" s="28"/>
      <c r="F64" s="28"/>
      <c r="G64" s="28"/>
      <c r="H64" s="28"/>
      <c r="I64" s="136">
        <f>G65+G67+G69+G71</f>
        <v>484304801.56</v>
      </c>
      <c r="J64" s="4"/>
      <c r="K64" s="115"/>
      <c r="L64" s="104"/>
      <c r="M64" s="104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 x14ac:dyDescent="0.25">
      <c r="A65" s="30"/>
      <c r="B65" s="37">
        <v>1505</v>
      </c>
      <c r="C65" s="113" t="s">
        <v>194</v>
      </c>
      <c r="D65" s="104"/>
      <c r="E65" s="27"/>
      <c r="F65" s="27"/>
      <c r="G65" s="58">
        <f>E66</f>
        <v>225512407.78</v>
      </c>
      <c r="H65" s="27"/>
      <c r="I65" s="111"/>
      <c r="J65" s="104"/>
      <c r="K65" s="113"/>
      <c r="L65" s="104"/>
      <c r="M65" s="104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 x14ac:dyDescent="0.25">
      <c r="A66" s="25"/>
      <c r="B66" s="26"/>
      <c r="C66" s="113" t="s">
        <v>195</v>
      </c>
      <c r="D66" s="27"/>
      <c r="E66" s="97">
        <v>225512407.78</v>
      </c>
      <c r="F66" s="27"/>
      <c r="G66" s="34"/>
      <c r="H66" s="27"/>
      <c r="I66" s="111"/>
      <c r="J66" s="104"/>
      <c r="K66" s="113"/>
      <c r="L66" s="4"/>
      <c r="M66" s="4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 x14ac:dyDescent="0.25">
      <c r="A67" s="25"/>
      <c r="B67" s="26">
        <v>1510</v>
      </c>
      <c r="C67" s="113" t="s">
        <v>60</v>
      </c>
      <c r="D67" s="27"/>
      <c r="E67" s="59"/>
      <c r="F67" s="27"/>
      <c r="G67" s="62">
        <f>E68</f>
        <v>222756443.02000001</v>
      </c>
      <c r="H67" s="27"/>
      <c r="I67" s="111"/>
      <c r="J67" s="104"/>
      <c r="K67" s="113"/>
      <c r="L67" s="4"/>
      <c r="M67" s="4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 x14ac:dyDescent="0.25">
      <c r="A68" s="25"/>
      <c r="B68" s="26"/>
      <c r="C68" s="116" t="s">
        <v>196</v>
      </c>
      <c r="D68" s="34"/>
      <c r="E68" s="172">
        <v>222756443.02000001</v>
      </c>
      <c r="F68" s="27"/>
      <c r="G68" s="34"/>
      <c r="H68" s="27"/>
      <c r="I68" s="111"/>
      <c r="J68" s="104"/>
      <c r="K68" s="113"/>
      <c r="L68" s="4"/>
      <c r="M68" s="4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 x14ac:dyDescent="0.25">
      <c r="A69" s="25"/>
      <c r="B69" s="37">
        <v>1514</v>
      </c>
      <c r="C69" s="113" t="s">
        <v>61</v>
      </c>
      <c r="D69" s="27"/>
      <c r="E69" s="59"/>
      <c r="F69" s="27"/>
      <c r="G69" s="33">
        <f>+E70</f>
        <v>8147143.5300000003</v>
      </c>
      <c r="H69" s="27"/>
      <c r="I69" s="111"/>
      <c r="J69" s="104"/>
      <c r="K69" s="113"/>
      <c r="L69" s="104"/>
      <c r="M69" s="104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 x14ac:dyDescent="0.25">
      <c r="A70" s="25"/>
      <c r="B70" s="37"/>
      <c r="C70" s="113" t="s">
        <v>197</v>
      </c>
      <c r="D70" s="27"/>
      <c r="E70" s="58">
        <v>8147143.5300000003</v>
      </c>
      <c r="F70" s="27"/>
      <c r="G70" s="27"/>
      <c r="H70" s="27"/>
      <c r="I70" s="111"/>
      <c r="J70" s="104"/>
      <c r="K70" s="113"/>
      <c r="L70" s="104"/>
      <c r="M70" s="104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 x14ac:dyDescent="0.25">
      <c r="A71" s="25"/>
      <c r="B71" s="37">
        <v>1520</v>
      </c>
      <c r="C71" s="113" t="s">
        <v>63</v>
      </c>
      <c r="D71" s="27"/>
      <c r="E71" s="173"/>
      <c r="F71" s="27"/>
      <c r="G71" s="97">
        <f>E72</f>
        <v>27888807.23</v>
      </c>
      <c r="H71" s="27"/>
      <c r="I71" s="111"/>
      <c r="J71" s="104"/>
      <c r="K71" s="113"/>
      <c r="L71" s="104"/>
      <c r="M71" s="104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 x14ac:dyDescent="0.25">
      <c r="A72" s="25"/>
      <c r="B72" s="37"/>
      <c r="C72" s="113" t="s">
        <v>195</v>
      </c>
      <c r="D72" s="27"/>
      <c r="E72" s="172">
        <v>27888807.23</v>
      </c>
      <c r="F72" s="27"/>
      <c r="G72" s="27"/>
      <c r="H72" s="27"/>
      <c r="I72" s="111"/>
      <c r="J72" s="104"/>
      <c r="K72" s="113"/>
      <c r="L72" s="104"/>
      <c r="M72" s="104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 x14ac:dyDescent="0.25">
      <c r="A73" s="25"/>
      <c r="B73" s="37"/>
      <c r="C73" s="113"/>
      <c r="D73" s="27"/>
      <c r="E73" s="91"/>
      <c r="F73" s="27"/>
      <c r="G73" s="27"/>
      <c r="H73" s="27"/>
      <c r="I73" s="111"/>
      <c r="J73" s="104"/>
      <c r="K73" s="113"/>
      <c r="L73" s="104"/>
      <c r="M73" s="104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 x14ac:dyDescent="0.25">
      <c r="A74" s="30">
        <v>16</v>
      </c>
      <c r="B74" s="30"/>
      <c r="C74" s="115" t="s">
        <v>198</v>
      </c>
      <c r="D74" s="4"/>
      <c r="E74" s="28"/>
      <c r="F74" s="28"/>
      <c r="G74" s="28"/>
      <c r="H74" s="28"/>
      <c r="I74" s="134">
        <f>SUM(G75:G126)</f>
        <v>7527939964.8700008</v>
      </c>
      <c r="J74" s="4"/>
      <c r="K74" s="115"/>
      <c r="L74" s="104"/>
      <c r="M74" s="104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 x14ac:dyDescent="0.25">
      <c r="A75" s="30"/>
      <c r="B75" s="37">
        <v>1605</v>
      </c>
      <c r="C75" s="113" t="s">
        <v>70</v>
      </c>
      <c r="D75" s="104"/>
      <c r="E75" s="34"/>
      <c r="F75" s="27"/>
      <c r="G75" s="32">
        <v>1999777166.71</v>
      </c>
      <c r="H75" s="27"/>
      <c r="I75" s="137"/>
      <c r="J75" s="104"/>
      <c r="K75" s="113"/>
      <c r="L75" s="104"/>
      <c r="M75" s="104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 x14ac:dyDescent="0.25">
      <c r="A76" s="30"/>
      <c r="B76" s="37">
        <v>1615</v>
      </c>
      <c r="C76" s="113" t="s">
        <v>199</v>
      </c>
      <c r="D76" s="104"/>
      <c r="E76" s="34"/>
      <c r="F76" s="27"/>
      <c r="G76" s="32">
        <v>145749716.55000001</v>
      </c>
      <c r="H76" s="27"/>
      <c r="I76" s="137"/>
      <c r="J76" s="104"/>
      <c r="K76" s="113"/>
      <c r="L76" s="104"/>
      <c r="M76" s="104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 x14ac:dyDescent="0.25">
      <c r="A77" s="30"/>
      <c r="B77" s="37">
        <v>1635</v>
      </c>
      <c r="C77" s="113" t="s">
        <v>72</v>
      </c>
      <c r="D77" s="104"/>
      <c r="E77" s="27"/>
      <c r="F77" s="27"/>
      <c r="G77" s="32">
        <f>E80+E78+E79</f>
        <v>325719299.44999999</v>
      </c>
      <c r="H77" s="27"/>
      <c r="I77" s="111"/>
      <c r="J77" s="104"/>
      <c r="K77" s="113"/>
      <c r="L77" s="4"/>
      <c r="M77" s="4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 x14ac:dyDescent="0.25">
      <c r="A78" s="30"/>
      <c r="B78" s="37"/>
      <c r="C78" s="113" t="s">
        <v>200</v>
      </c>
      <c r="D78" s="16"/>
      <c r="E78" s="59">
        <v>188323099.44999999</v>
      </c>
      <c r="F78" s="27"/>
      <c r="G78" s="91"/>
      <c r="H78" s="27"/>
      <c r="I78" s="111"/>
      <c r="J78" s="104"/>
      <c r="K78" s="113"/>
      <c r="L78" s="4"/>
      <c r="M78" s="4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 x14ac:dyDescent="0.25">
      <c r="A79" s="30"/>
      <c r="B79" s="37"/>
      <c r="C79" s="113" t="s">
        <v>201</v>
      </c>
      <c r="D79" s="16"/>
      <c r="E79" s="59">
        <v>21062061</v>
      </c>
      <c r="F79" s="27"/>
      <c r="G79" s="91"/>
      <c r="H79" s="27"/>
      <c r="I79" s="111"/>
      <c r="J79" s="104"/>
      <c r="K79" s="113"/>
      <c r="L79" s="4"/>
      <c r="M79" s="4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 x14ac:dyDescent="0.25">
      <c r="A80" s="30"/>
      <c r="B80" s="37"/>
      <c r="C80" s="113" t="s">
        <v>202</v>
      </c>
      <c r="D80" s="16"/>
      <c r="E80" s="172">
        <f>SUM(D81:D82)</f>
        <v>116334139</v>
      </c>
      <c r="F80" s="27"/>
      <c r="G80" s="27"/>
      <c r="H80" s="27"/>
      <c r="I80" s="111"/>
      <c r="J80" s="104"/>
      <c r="K80" s="113"/>
      <c r="L80" s="104"/>
      <c r="M80" s="104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 x14ac:dyDescent="0.25">
      <c r="A81" s="30"/>
      <c r="B81" s="37"/>
      <c r="C81" s="113" t="s">
        <v>203</v>
      </c>
      <c r="D81" s="174">
        <v>22196416</v>
      </c>
      <c r="F81" s="27"/>
      <c r="G81" s="27"/>
      <c r="H81" s="27"/>
      <c r="I81" s="111"/>
      <c r="J81" s="104"/>
      <c r="K81" s="113"/>
      <c r="L81" s="104"/>
      <c r="M81" s="104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 x14ac:dyDescent="0.25">
      <c r="A82" s="30"/>
      <c r="B82" s="37"/>
      <c r="C82" s="113" t="s">
        <v>204</v>
      </c>
      <c r="D82" s="172">
        <v>94137723</v>
      </c>
      <c r="F82" s="27"/>
      <c r="G82" s="27"/>
      <c r="H82" s="27"/>
      <c r="I82" s="111"/>
      <c r="J82" s="104"/>
      <c r="K82" s="113"/>
      <c r="L82" s="104"/>
      <c r="M82" s="104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 x14ac:dyDescent="0.25">
      <c r="A83" s="30"/>
      <c r="B83" s="37">
        <v>1637</v>
      </c>
      <c r="C83" s="113" t="s">
        <v>205</v>
      </c>
      <c r="E83" s="104"/>
      <c r="F83" s="27"/>
      <c r="G83" s="94">
        <f>SUM(E84:E91)</f>
        <v>309001021.38</v>
      </c>
      <c r="H83" s="27"/>
      <c r="I83" s="111"/>
      <c r="J83" s="104"/>
      <c r="K83" s="113"/>
      <c r="L83" s="104"/>
      <c r="M83" s="104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 x14ac:dyDescent="0.25">
      <c r="A84" s="30"/>
      <c r="B84" s="37"/>
      <c r="C84" s="113" t="s">
        <v>206</v>
      </c>
      <c r="E84" s="174">
        <v>38112889</v>
      </c>
      <c r="F84" s="27"/>
      <c r="G84" s="27"/>
      <c r="H84" s="27"/>
      <c r="I84" s="111"/>
      <c r="J84" s="104"/>
      <c r="K84" s="113"/>
      <c r="L84" s="104"/>
      <c r="M84" s="104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 x14ac:dyDescent="0.25">
      <c r="A85" s="30"/>
      <c r="B85" s="37"/>
      <c r="C85" s="113" t="s">
        <v>200</v>
      </c>
      <c r="E85" s="58">
        <f>SUM(D86:D88)</f>
        <v>133884752.38</v>
      </c>
      <c r="F85" s="27"/>
      <c r="G85" s="27"/>
      <c r="H85" s="27"/>
      <c r="I85" s="111"/>
      <c r="J85" s="104"/>
      <c r="K85" s="113"/>
      <c r="L85" s="104"/>
      <c r="M85" s="104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 x14ac:dyDescent="0.25">
      <c r="A86" s="30"/>
      <c r="B86" s="37"/>
      <c r="C86" s="113" t="s">
        <v>207</v>
      </c>
      <c r="D86" s="59">
        <v>126500000</v>
      </c>
      <c r="E86" s="174"/>
      <c r="F86" s="27"/>
      <c r="G86" s="27"/>
      <c r="H86" s="27"/>
      <c r="I86" s="111"/>
      <c r="J86" s="104"/>
      <c r="K86" s="113"/>
      <c r="L86" s="104"/>
      <c r="M86" s="104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 x14ac:dyDescent="0.25">
      <c r="A87" s="30"/>
      <c r="B87" s="37"/>
      <c r="C87" s="113" t="s">
        <v>208</v>
      </c>
      <c r="D87" s="59">
        <v>6704752</v>
      </c>
      <c r="E87" s="174"/>
      <c r="F87" s="27"/>
      <c r="G87" s="27"/>
      <c r="H87" s="27"/>
      <c r="I87" s="111"/>
      <c r="J87" s="104"/>
      <c r="K87" s="113"/>
      <c r="L87" s="104"/>
      <c r="M87" s="104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5">
      <c r="A88" s="30"/>
      <c r="B88" s="37"/>
      <c r="C88" s="113" t="s">
        <v>209</v>
      </c>
      <c r="D88" s="175">
        <v>680000.38</v>
      </c>
      <c r="E88" s="174"/>
      <c r="F88" s="27"/>
      <c r="G88" s="27"/>
      <c r="H88" s="27"/>
      <c r="I88" s="111"/>
      <c r="J88" s="104"/>
      <c r="K88" s="113"/>
      <c r="L88" s="104"/>
      <c r="M88" s="104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 x14ac:dyDescent="0.25">
      <c r="A89" s="30"/>
      <c r="B89" s="37"/>
      <c r="C89" s="113" t="s">
        <v>81</v>
      </c>
      <c r="E89" s="174">
        <v>3277495</v>
      </c>
      <c r="F89" s="27"/>
      <c r="G89" s="27"/>
      <c r="H89" s="27"/>
      <c r="I89" s="111"/>
      <c r="J89" s="104"/>
      <c r="K89" s="113"/>
      <c r="L89" s="104"/>
      <c r="M89" s="104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 x14ac:dyDescent="0.25">
      <c r="A90" s="30"/>
      <c r="B90" s="37"/>
      <c r="C90" s="113" t="s">
        <v>210</v>
      </c>
      <c r="D90" s="16"/>
      <c r="E90" s="174">
        <v>12097218</v>
      </c>
      <c r="F90" s="27"/>
      <c r="G90" s="27"/>
      <c r="H90" s="27"/>
      <c r="I90" s="111"/>
      <c r="J90" s="104"/>
      <c r="K90" s="113"/>
      <c r="L90" s="104"/>
      <c r="M90" s="104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 x14ac:dyDescent="0.25">
      <c r="A91" s="25"/>
      <c r="B91" s="26"/>
      <c r="C91" s="113" t="s">
        <v>211</v>
      </c>
      <c r="D91" s="16"/>
      <c r="E91" s="97">
        <f>SUM(D92:D93)</f>
        <v>121628667</v>
      </c>
      <c r="F91" s="27"/>
      <c r="G91" s="104"/>
      <c r="H91" s="104"/>
      <c r="I91" s="113"/>
      <c r="J91" s="104"/>
      <c r="K91" s="113"/>
      <c r="L91" s="104"/>
      <c r="M91" s="104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 x14ac:dyDescent="0.25">
      <c r="A92" s="25"/>
      <c r="B92" s="26"/>
      <c r="C92" s="113" t="s">
        <v>203</v>
      </c>
      <c r="D92" s="174">
        <v>60458705</v>
      </c>
      <c r="E92" s="176"/>
      <c r="F92" s="27"/>
      <c r="G92" s="104"/>
      <c r="H92" s="104"/>
      <c r="I92" s="113"/>
      <c r="J92" s="104"/>
      <c r="K92" s="113"/>
      <c r="L92" s="104"/>
      <c r="M92" s="104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 x14ac:dyDescent="0.25">
      <c r="A93" s="25"/>
      <c r="B93" s="26"/>
      <c r="C93" s="113" t="s">
        <v>212</v>
      </c>
      <c r="D93" s="58">
        <v>61169962</v>
      </c>
      <c r="E93" s="176"/>
      <c r="F93" s="27"/>
      <c r="G93" s="104"/>
      <c r="H93" s="104"/>
      <c r="I93" s="113"/>
      <c r="J93" s="104"/>
      <c r="K93" s="113"/>
      <c r="L93" s="104"/>
      <c r="M93" s="104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 x14ac:dyDescent="0.25">
      <c r="A94" s="25"/>
      <c r="B94" s="26">
        <v>1640</v>
      </c>
      <c r="C94" s="113" t="s">
        <v>213</v>
      </c>
      <c r="D94" s="91"/>
      <c r="E94" s="167"/>
      <c r="F94" s="165"/>
      <c r="G94" s="177">
        <v>3220089435.1300001</v>
      </c>
      <c r="H94" s="104"/>
      <c r="I94" s="113"/>
      <c r="J94" s="104"/>
      <c r="K94" s="113"/>
      <c r="L94" s="104"/>
      <c r="M94" s="104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 x14ac:dyDescent="0.25">
      <c r="A95" s="25"/>
      <c r="B95" s="37">
        <v>1650</v>
      </c>
      <c r="C95" s="113" t="s">
        <v>214</v>
      </c>
      <c r="D95" s="104"/>
      <c r="E95" s="166"/>
      <c r="F95" s="166"/>
      <c r="G95" s="175">
        <v>65631390</v>
      </c>
      <c r="H95" s="27"/>
      <c r="I95" s="113"/>
      <c r="J95" s="104"/>
      <c r="K95" s="113"/>
      <c r="L95" s="104"/>
      <c r="M95" s="104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 x14ac:dyDescent="0.25">
      <c r="A96" s="25"/>
      <c r="B96" s="37">
        <v>1655</v>
      </c>
      <c r="C96" s="113" t="s">
        <v>215</v>
      </c>
      <c r="D96" s="104"/>
      <c r="E96" s="59"/>
      <c r="F96" s="59"/>
      <c r="G96" s="175">
        <f>SUM(E97:E100)</f>
        <v>2103941233</v>
      </c>
      <c r="H96" s="27"/>
      <c r="I96" s="113"/>
      <c r="J96" s="104"/>
      <c r="K96" s="113"/>
      <c r="L96" s="104"/>
      <c r="M96" s="104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 x14ac:dyDescent="0.25">
      <c r="A97" s="25"/>
      <c r="B97" s="37"/>
      <c r="C97" s="113" t="s">
        <v>216</v>
      </c>
      <c r="D97" s="104"/>
      <c r="E97" s="174">
        <v>2004659275</v>
      </c>
      <c r="F97" s="59"/>
      <c r="G97" s="16"/>
      <c r="H97" s="104"/>
      <c r="I97" s="113"/>
      <c r="J97" s="104"/>
      <c r="K97" s="113"/>
      <c r="L97" s="104"/>
      <c r="M97" s="104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 x14ac:dyDescent="0.25">
      <c r="A98" s="25"/>
      <c r="B98" s="37"/>
      <c r="C98" s="113" t="s">
        <v>208</v>
      </c>
      <c r="D98" s="104"/>
      <c r="E98" s="174">
        <v>32098867</v>
      </c>
      <c r="F98" s="59"/>
      <c r="G98" s="16"/>
      <c r="H98" s="104"/>
      <c r="I98" s="113"/>
      <c r="J98" s="104"/>
      <c r="K98" s="113"/>
      <c r="L98" s="104"/>
      <c r="M98" s="104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 x14ac:dyDescent="0.25">
      <c r="A99" s="25"/>
      <c r="B99" s="37"/>
      <c r="C99" s="116" t="s">
        <v>209</v>
      </c>
      <c r="D99" s="104"/>
      <c r="E99" s="173">
        <v>7046619</v>
      </c>
      <c r="F99" s="59"/>
      <c r="G99" s="16"/>
      <c r="H99" s="104"/>
      <c r="I99" s="113"/>
      <c r="J99" s="104"/>
      <c r="K99" s="113"/>
      <c r="L99" s="104"/>
      <c r="M99" s="104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 x14ac:dyDescent="0.25">
      <c r="A100" s="25"/>
      <c r="B100" s="37"/>
      <c r="C100" s="116" t="s">
        <v>217</v>
      </c>
      <c r="D100" s="104"/>
      <c r="E100" s="172">
        <v>60136472</v>
      </c>
      <c r="F100" s="59"/>
      <c r="G100" s="16"/>
      <c r="H100" s="104"/>
      <c r="I100" s="113"/>
      <c r="J100" s="104"/>
      <c r="K100" s="113"/>
      <c r="L100" s="104"/>
      <c r="M100" s="104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 x14ac:dyDescent="0.25">
      <c r="A101" s="25"/>
      <c r="B101" s="37">
        <v>1660</v>
      </c>
      <c r="C101" s="116" t="s">
        <v>218</v>
      </c>
      <c r="D101" s="104"/>
      <c r="E101" s="165"/>
      <c r="F101" s="165"/>
      <c r="G101" s="175">
        <f>SUM(E102:E103)</f>
        <v>8736473</v>
      </c>
      <c r="H101" s="27"/>
      <c r="I101" s="113"/>
      <c r="J101" s="104"/>
      <c r="K101" s="113"/>
      <c r="L101" s="104"/>
      <c r="M101" s="104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 x14ac:dyDescent="0.25">
      <c r="A102" s="25"/>
      <c r="B102" s="37"/>
      <c r="C102" s="113" t="s">
        <v>219</v>
      </c>
      <c r="D102" s="104"/>
      <c r="E102" s="174">
        <v>1540000</v>
      </c>
      <c r="F102" s="165"/>
      <c r="G102" s="166"/>
      <c r="H102" s="104"/>
      <c r="I102" s="113"/>
      <c r="J102" s="104"/>
      <c r="K102" s="113"/>
      <c r="L102" s="104"/>
      <c r="M102" s="104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 x14ac:dyDescent="0.25">
      <c r="A103" s="25"/>
      <c r="B103" s="37"/>
      <c r="C103" s="116" t="s">
        <v>220</v>
      </c>
      <c r="D103" s="104"/>
      <c r="E103" s="58">
        <v>7196473</v>
      </c>
      <c r="F103" s="165"/>
      <c r="G103" s="166"/>
      <c r="H103" s="104"/>
      <c r="I103" s="113"/>
      <c r="J103" s="104"/>
      <c r="K103" s="113"/>
      <c r="L103" s="104"/>
      <c r="M103" s="104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x14ac:dyDescent="0.25">
      <c r="A104" s="25"/>
      <c r="B104" s="37">
        <v>1665</v>
      </c>
      <c r="C104" s="113" t="s">
        <v>221</v>
      </c>
      <c r="D104" s="104"/>
      <c r="E104" s="59"/>
      <c r="F104" s="59"/>
      <c r="G104" s="175">
        <f>SUM(E105:E106)</f>
        <v>368932204.16999996</v>
      </c>
      <c r="H104" s="27"/>
      <c r="I104" s="113"/>
      <c r="J104" s="104"/>
      <c r="K104" s="113"/>
      <c r="L104" s="104"/>
      <c r="M104" s="104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 x14ac:dyDescent="0.25">
      <c r="A105" s="25"/>
      <c r="B105" s="37"/>
      <c r="C105" s="113" t="s">
        <v>222</v>
      </c>
      <c r="D105" s="104"/>
      <c r="E105" s="174">
        <v>220010870.78</v>
      </c>
      <c r="F105" s="59"/>
      <c r="G105" s="16"/>
      <c r="H105" s="104"/>
      <c r="I105" s="113"/>
      <c r="J105" s="104"/>
      <c r="K105" s="113"/>
      <c r="L105" s="104"/>
      <c r="M105" s="104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x14ac:dyDescent="0.25">
      <c r="A106" s="25"/>
      <c r="B106" s="37"/>
      <c r="C106" s="113" t="s">
        <v>223</v>
      </c>
      <c r="D106" s="104"/>
      <c r="E106" s="58">
        <v>148921333.38999999</v>
      </c>
      <c r="F106" s="59"/>
      <c r="G106" s="16"/>
      <c r="H106" s="104"/>
      <c r="I106" s="113"/>
      <c r="J106" s="104"/>
      <c r="K106" s="113"/>
      <c r="L106" s="104"/>
      <c r="M106" s="104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 x14ac:dyDescent="0.25">
      <c r="A107" s="25"/>
      <c r="B107" s="37">
        <v>1670</v>
      </c>
      <c r="C107" s="113" t="s">
        <v>224</v>
      </c>
      <c r="D107" s="104"/>
      <c r="E107" s="16"/>
      <c r="F107" s="16"/>
      <c r="G107" s="175">
        <f>SUM(E108:E109)</f>
        <v>1464077877.5599999</v>
      </c>
      <c r="H107" s="27"/>
      <c r="I107" s="113"/>
      <c r="J107" s="104"/>
      <c r="K107" s="113"/>
      <c r="L107" s="104"/>
      <c r="M107" s="104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x14ac:dyDescent="0.25">
      <c r="A108" s="25"/>
      <c r="B108" s="37"/>
      <c r="C108" s="113" t="s">
        <v>203</v>
      </c>
      <c r="D108" s="104"/>
      <c r="E108" s="174">
        <v>235820728.80000001</v>
      </c>
      <c r="F108" s="59"/>
      <c r="G108" s="16"/>
      <c r="H108" s="104"/>
      <c r="I108" s="113"/>
      <c r="J108" s="104"/>
      <c r="K108" s="113"/>
      <c r="L108" s="104"/>
      <c r="M108" s="104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 x14ac:dyDescent="0.25">
      <c r="A109" s="25"/>
      <c r="B109" s="37"/>
      <c r="C109" s="113" t="s">
        <v>212</v>
      </c>
      <c r="D109" s="104"/>
      <c r="E109" s="172">
        <v>1228257148.76</v>
      </c>
      <c r="F109" s="59"/>
      <c r="G109" s="16"/>
      <c r="H109" s="104"/>
      <c r="I109" s="113"/>
      <c r="J109" s="104"/>
      <c r="K109" s="113"/>
      <c r="L109" s="104"/>
      <c r="M109" s="104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x14ac:dyDescent="0.25">
      <c r="A110" s="25"/>
      <c r="B110" s="37"/>
      <c r="C110" s="113"/>
      <c r="D110" s="104"/>
      <c r="E110" s="173"/>
      <c r="F110" s="59"/>
      <c r="G110" s="16"/>
      <c r="H110" s="104"/>
      <c r="I110" s="113"/>
      <c r="J110" s="104"/>
      <c r="K110" s="113"/>
      <c r="L110" s="104"/>
      <c r="M110" s="104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x14ac:dyDescent="0.25">
      <c r="A111" s="25"/>
      <c r="B111" s="37"/>
      <c r="C111" s="113"/>
      <c r="D111" s="104"/>
      <c r="E111" s="173"/>
      <c r="F111" s="59"/>
      <c r="G111" s="16"/>
      <c r="H111" s="104"/>
      <c r="I111" s="113"/>
      <c r="J111" s="104"/>
      <c r="K111" s="113"/>
      <c r="L111" s="104"/>
      <c r="M111" s="104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 x14ac:dyDescent="0.25">
      <c r="A112" s="25"/>
      <c r="B112" s="37"/>
      <c r="C112" s="113"/>
      <c r="D112" s="104"/>
      <c r="E112" s="173"/>
      <c r="F112" s="59"/>
      <c r="G112" s="16"/>
      <c r="H112" s="104"/>
      <c r="I112" s="113"/>
      <c r="J112" s="104"/>
      <c r="K112" s="113"/>
      <c r="L112" s="104"/>
      <c r="M112" s="104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 x14ac:dyDescent="0.25">
      <c r="A113" s="25"/>
      <c r="B113" s="37"/>
      <c r="C113" s="113"/>
      <c r="D113" s="104"/>
      <c r="E113" s="173"/>
      <c r="F113" s="59"/>
      <c r="G113" s="16"/>
      <c r="H113" s="104"/>
      <c r="I113" s="113"/>
      <c r="J113" s="104"/>
      <c r="K113" s="113"/>
      <c r="L113" s="104"/>
      <c r="M113" s="104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 x14ac:dyDescent="0.25">
      <c r="A114" s="25"/>
      <c r="B114" s="37"/>
      <c r="C114" s="113"/>
      <c r="D114" s="104"/>
      <c r="E114" s="173"/>
      <c r="F114" s="59"/>
      <c r="G114" s="16"/>
      <c r="H114" s="104"/>
      <c r="I114" s="113"/>
      <c r="J114" s="104"/>
      <c r="K114" s="113"/>
      <c r="L114" s="104"/>
      <c r="M114" s="104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 x14ac:dyDescent="0.25">
      <c r="A115" s="25"/>
      <c r="B115" s="37"/>
      <c r="C115" s="113"/>
      <c r="D115" s="104"/>
      <c r="E115" s="173"/>
      <c r="F115" s="59"/>
      <c r="G115" s="16"/>
      <c r="H115" s="104"/>
      <c r="I115" s="113"/>
      <c r="J115" s="104"/>
      <c r="K115" s="113"/>
      <c r="L115" s="104"/>
      <c r="M115" s="104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 x14ac:dyDescent="0.25">
      <c r="A116" s="25"/>
      <c r="B116" s="37"/>
      <c r="C116" s="113"/>
      <c r="D116" s="104"/>
      <c r="E116" s="173"/>
      <c r="F116" s="59"/>
      <c r="G116" s="16"/>
      <c r="H116" s="104"/>
      <c r="I116" s="113"/>
      <c r="J116" s="104"/>
      <c r="K116" s="113"/>
      <c r="L116" s="104"/>
      <c r="M116" s="104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 x14ac:dyDescent="0.25">
      <c r="A117" s="25"/>
      <c r="B117" s="37"/>
      <c r="C117" s="113"/>
      <c r="D117" s="104"/>
      <c r="E117" s="173"/>
      <c r="F117" s="59"/>
      <c r="G117" s="16"/>
      <c r="H117" s="104"/>
      <c r="I117" s="113"/>
      <c r="J117" s="104"/>
      <c r="K117" s="113"/>
      <c r="L117" s="104"/>
      <c r="M117" s="104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 x14ac:dyDescent="0.25">
      <c r="A118" s="25"/>
      <c r="B118" s="37"/>
      <c r="C118" s="113"/>
      <c r="D118" s="104"/>
      <c r="E118" s="173"/>
      <c r="F118" s="59"/>
      <c r="G118" s="16"/>
      <c r="H118" s="104"/>
      <c r="I118" s="113"/>
      <c r="J118" s="104"/>
      <c r="K118" s="113"/>
      <c r="L118" s="104"/>
      <c r="M118" s="104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 x14ac:dyDescent="0.25">
      <c r="A119" s="25"/>
      <c r="B119" s="37"/>
      <c r="C119" s="113"/>
      <c r="D119" s="104"/>
      <c r="E119" s="173"/>
      <c r="F119" s="59"/>
      <c r="G119" s="16"/>
      <c r="H119" s="104"/>
      <c r="I119" s="113"/>
      <c r="J119" s="104"/>
      <c r="K119" s="113"/>
      <c r="L119" s="104"/>
      <c r="M119" s="104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 x14ac:dyDescent="0.25">
      <c r="A120" s="25"/>
      <c r="B120" s="37">
        <v>1675</v>
      </c>
      <c r="C120" s="113" t="s">
        <v>225</v>
      </c>
      <c r="D120" s="104"/>
      <c r="E120" s="16"/>
      <c r="F120" s="16"/>
      <c r="G120" s="175">
        <f>SUM(E121:E121)</f>
        <v>82000000</v>
      </c>
      <c r="H120" s="27"/>
      <c r="I120" s="113"/>
      <c r="J120" s="104"/>
      <c r="K120" s="113"/>
      <c r="L120" s="104"/>
      <c r="M120" s="104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 x14ac:dyDescent="0.25">
      <c r="A121" s="25"/>
      <c r="B121" s="37"/>
      <c r="C121" s="116" t="s">
        <v>226</v>
      </c>
      <c r="D121" s="104"/>
      <c r="E121" s="172">
        <v>82000000</v>
      </c>
      <c r="F121" s="59"/>
      <c r="G121" s="16"/>
      <c r="H121" s="104"/>
      <c r="I121" s="113"/>
      <c r="J121" s="104"/>
      <c r="K121" s="113"/>
      <c r="L121" s="104"/>
      <c r="M121" s="104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 x14ac:dyDescent="0.25">
      <c r="A122" s="25"/>
      <c r="B122" s="37">
        <v>1680</v>
      </c>
      <c r="C122" s="116" t="s">
        <v>227</v>
      </c>
      <c r="D122" s="104"/>
      <c r="E122" s="59"/>
      <c r="F122" s="59"/>
      <c r="G122" s="175">
        <f>SUM(E123)</f>
        <v>1003911</v>
      </c>
      <c r="H122" s="27"/>
      <c r="I122" s="113"/>
      <c r="J122" s="104"/>
      <c r="K122" s="113"/>
      <c r="L122" s="104"/>
      <c r="M122" s="104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 x14ac:dyDescent="0.25">
      <c r="A123" s="25"/>
      <c r="B123" s="37"/>
      <c r="C123" s="116" t="s">
        <v>228</v>
      </c>
      <c r="D123" s="104"/>
      <c r="E123" s="58">
        <v>1003911</v>
      </c>
      <c r="F123" s="59"/>
      <c r="G123" s="16"/>
      <c r="H123" s="104"/>
      <c r="I123" s="113"/>
      <c r="J123" s="104"/>
      <c r="K123" s="113"/>
      <c r="L123" s="104"/>
      <c r="M123" s="104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 x14ac:dyDescent="0.25">
      <c r="A124" s="25"/>
      <c r="B124" s="37">
        <v>1681</v>
      </c>
      <c r="C124" s="113" t="s">
        <v>229</v>
      </c>
      <c r="D124" s="104"/>
      <c r="E124" s="59"/>
      <c r="F124" s="59"/>
      <c r="G124" s="175">
        <f>SUM(E125:E125)</f>
        <v>8383000</v>
      </c>
      <c r="H124" s="27"/>
      <c r="I124" s="113"/>
      <c r="J124" s="104"/>
      <c r="K124" s="113"/>
      <c r="L124" s="104"/>
      <c r="M124" s="104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 x14ac:dyDescent="0.25">
      <c r="A125" s="25"/>
      <c r="B125" s="37"/>
      <c r="C125" s="113" t="s">
        <v>230</v>
      </c>
      <c r="D125" s="104"/>
      <c r="E125" s="172">
        <v>8383000</v>
      </c>
      <c r="F125" s="178"/>
      <c r="G125" s="16"/>
      <c r="H125" s="104"/>
      <c r="I125" s="113"/>
      <c r="J125" s="104"/>
      <c r="K125" s="113"/>
      <c r="L125" s="104"/>
      <c r="M125" s="104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 x14ac:dyDescent="0.25">
      <c r="A126" s="25"/>
      <c r="B126" s="37">
        <v>1685</v>
      </c>
      <c r="C126" s="113" t="s">
        <v>231</v>
      </c>
      <c r="D126" s="104"/>
      <c r="E126" s="179"/>
      <c r="F126" s="179"/>
      <c r="G126" s="180">
        <f>SUM(E127:E135)</f>
        <v>-2575102763.0799999</v>
      </c>
      <c r="H126" s="39"/>
      <c r="I126" s="99"/>
      <c r="J126" s="104"/>
      <c r="K126" s="113"/>
      <c r="L126" s="104"/>
      <c r="M126" s="104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 x14ac:dyDescent="0.25">
      <c r="A127" s="25"/>
      <c r="B127" s="37"/>
      <c r="C127" s="113" t="s">
        <v>76</v>
      </c>
      <c r="D127" s="104"/>
      <c r="E127" s="179">
        <v>-415304172.49000001</v>
      </c>
      <c r="F127" s="179"/>
      <c r="G127" s="179"/>
      <c r="H127" s="39"/>
      <c r="I127" s="99"/>
      <c r="J127" s="104"/>
      <c r="K127" s="113"/>
      <c r="L127" s="104"/>
      <c r="M127" s="104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 x14ac:dyDescent="0.25">
      <c r="A128" s="25"/>
      <c r="B128" s="37"/>
      <c r="C128" s="113" t="s">
        <v>78</v>
      </c>
      <c r="D128" s="104"/>
      <c r="E128" s="179">
        <v>-8339816.5599999996</v>
      </c>
      <c r="F128" s="179"/>
      <c r="G128" s="179"/>
      <c r="H128" s="39"/>
      <c r="I128" s="99"/>
      <c r="J128" s="104"/>
      <c r="K128" s="113"/>
      <c r="L128" s="104"/>
      <c r="M128" s="104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 x14ac:dyDescent="0.25">
      <c r="A129" s="25"/>
      <c r="B129" s="37"/>
      <c r="C129" s="113" t="s">
        <v>215</v>
      </c>
      <c r="D129" s="104"/>
      <c r="E129" s="179">
        <v>-639722291.82000005</v>
      </c>
      <c r="F129" s="179"/>
      <c r="G129" s="179"/>
      <c r="H129" s="39"/>
      <c r="I129" s="99"/>
      <c r="J129" s="104"/>
      <c r="K129" s="113"/>
      <c r="L129" s="104"/>
      <c r="M129" s="104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 x14ac:dyDescent="0.25">
      <c r="A130" s="25"/>
      <c r="B130" s="37"/>
      <c r="C130" s="116" t="s">
        <v>232</v>
      </c>
      <c r="D130" s="104"/>
      <c r="E130" s="185">
        <v>-11395414.300000001</v>
      </c>
      <c r="F130" s="179"/>
      <c r="G130" s="179"/>
      <c r="H130" s="39"/>
      <c r="I130" s="99"/>
      <c r="J130" s="104"/>
      <c r="K130" s="113"/>
      <c r="L130" s="104"/>
      <c r="M130" s="104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 x14ac:dyDescent="0.25">
      <c r="A131" s="25"/>
      <c r="B131" s="37"/>
      <c r="C131" s="113" t="s">
        <v>201</v>
      </c>
      <c r="D131" s="104"/>
      <c r="E131" s="179">
        <v>-216984676.41</v>
      </c>
      <c r="F131" s="179"/>
      <c r="G131" s="280"/>
      <c r="H131" s="39"/>
      <c r="I131" s="99"/>
      <c r="J131" s="104"/>
      <c r="K131" s="113"/>
      <c r="L131" s="104"/>
      <c r="M131" s="104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 x14ac:dyDescent="0.25">
      <c r="A132" s="25"/>
      <c r="B132" s="37"/>
      <c r="C132" s="116" t="s">
        <v>211</v>
      </c>
      <c r="D132" s="104"/>
      <c r="E132" s="179">
        <v>-1201852819.8</v>
      </c>
      <c r="F132" s="179"/>
      <c r="G132" s="280"/>
      <c r="H132" s="39"/>
      <c r="I132" s="99"/>
      <c r="J132" s="104"/>
      <c r="K132" s="113"/>
      <c r="L132" s="104"/>
      <c r="M132" s="104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 x14ac:dyDescent="0.25">
      <c r="A133" s="25"/>
      <c r="B133" s="37"/>
      <c r="C133" s="113" t="s">
        <v>233</v>
      </c>
      <c r="D133" s="104"/>
      <c r="E133" s="179">
        <v>-73799987.700000003</v>
      </c>
      <c r="F133" s="179"/>
      <c r="G133" s="179"/>
      <c r="H133" s="39"/>
      <c r="I133" s="99"/>
      <c r="J133" s="104"/>
      <c r="K133" s="113"/>
      <c r="L133" s="104"/>
      <c r="M133" s="104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 x14ac:dyDescent="0.25">
      <c r="A134" s="25"/>
      <c r="B134" s="37"/>
      <c r="C134" s="116" t="s">
        <v>234</v>
      </c>
      <c r="D134" s="104"/>
      <c r="E134" s="186">
        <v>-1003911</v>
      </c>
      <c r="F134" s="179"/>
      <c r="G134" s="179"/>
      <c r="H134" s="39"/>
      <c r="I134" s="99"/>
      <c r="J134" s="104"/>
      <c r="K134" s="113"/>
      <c r="L134" s="104"/>
      <c r="M134" s="104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 x14ac:dyDescent="0.25">
      <c r="A135" s="25"/>
      <c r="B135" s="37"/>
      <c r="C135" s="116" t="s">
        <v>229</v>
      </c>
      <c r="D135" s="104"/>
      <c r="E135" s="182">
        <v>-6699673</v>
      </c>
      <c r="F135" s="179"/>
      <c r="G135" s="179"/>
      <c r="H135" s="39"/>
      <c r="I135" s="99"/>
      <c r="J135" s="104"/>
      <c r="K135" s="113"/>
      <c r="L135" s="104"/>
      <c r="M135" s="104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 x14ac:dyDescent="0.25">
      <c r="A136" s="30">
        <v>19</v>
      </c>
      <c r="B136" s="25"/>
      <c r="C136" s="115" t="s">
        <v>235</v>
      </c>
      <c r="D136" s="4"/>
      <c r="E136" s="4"/>
      <c r="F136" s="4"/>
      <c r="G136" s="4"/>
      <c r="H136" s="4"/>
      <c r="I136" s="134">
        <f>G137+G139+G140+G142+G146</f>
        <v>702912102.86000013</v>
      </c>
      <c r="J136" s="104"/>
      <c r="K136" s="113"/>
      <c r="L136" s="104"/>
      <c r="M136" s="104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 x14ac:dyDescent="0.25">
      <c r="A137" s="30"/>
      <c r="B137" s="26">
        <v>1905</v>
      </c>
      <c r="C137" s="113" t="s">
        <v>64</v>
      </c>
      <c r="D137" s="4"/>
      <c r="E137" s="12"/>
      <c r="F137" s="12"/>
      <c r="G137" s="97">
        <f>E138</f>
        <v>9292247</v>
      </c>
      <c r="H137" s="4"/>
      <c r="I137" s="138"/>
      <c r="J137" s="104"/>
      <c r="K137" s="113"/>
      <c r="L137" s="104"/>
      <c r="M137" s="104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 x14ac:dyDescent="0.25">
      <c r="A138" s="30"/>
      <c r="B138" s="25"/>
      <c r="C138" s="113" t="s">
        <v>236</v>
      </c>
      <c r="D138" s="4"/>
      <c r="E138" s="182">
        <v>9292247</v>
      </c>
      <c r="F138" s="12"/>
      <c r="G138" s="12"/>
      <c r="H138" s="4"/>
      <c r="I138" s="138"/>
      <c r="J138" s="104"/>
      <c r="K138" s="113"/>
      <c r="L138" s="104"/>
      <c r="M138" s="104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 x14ac:dyDescent="0.25">
      <c r="A139" s="25"/>
      <c r="B139" s="37">
        <v>1906</v>
      </c>
      <c r="C139" s="116" t="s">
        <v>237</v>
      </c>
      <c r="D139" s="104"/>
      <c r="E139" s="168"/>
      <c r="F139" s="166"/>
      <c r="G139" s="175">
        <v>538265</v>
      </c>
      <c r="H139" s="104"/>
      <c r="I139" s="113"/>
      <c r="J139" s="104"/>
      <c r="K139" s="113"/>
      <c r="L139" s="104"/>
      <c r="M139" s="104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 x14ac:dyDescent="0.25">
      <c r="A140" s="25"/>
      <c r="B140" s="37">
        <v>1908</v>
      </c>
      <c r="C140" s="113" t="s">
        <v>66</v>
      </c>
      <c r="D140" s="104"/>
      <c r="E140" s="16"/>
      <c r="F140" s="16"/>
      <c r="G140" s="175">
        <f>SUM(E141:E141)</f>
        <v>190529683.22</v>
      </c>
      <c r="H140" s="104"/>
      <c r="I140" s="113"/>
      <c r="J140" s="104"/>
      <c r="K140" s="115"/>
      <c r="L140" s="104"/>
      <c r="M140" s="104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 x14ac:dyDescent="0.25">
      <c r="A141" s="25"/>
      <c r="B141" s="37"/>
      <c r="C141" s="113" t="s">
        <v>238</v>
      </c>
      <c r="D141" s="104"/>
      <c r="E141" s="181">
        <v>190529683.22</v>
      </c>
      <c r="F141" s="16"/>
      <c r="G141" s="16"/>
      <c r="H141" s="104"/>
      <c r="I141" s="113"/>
      <c r="J141" s="104"/>
      <c r="K141" s="113"/>
      <c r="L141" s="104"/>
      <c r="M141" s="104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 x14ac:dyDescent="0.25">
      <c r="A142" s="25"/>
      <c r="B142" s="37">
        <v>1970</v>
      </c>
      <c r="C142" s="113" t="s">
        <v>239</v>
      </c>
      <c r="D142" s="104"/>
      <c r="E142" s="179"/>
      <c r="F142" s="16"/>
      <c r="G142" s="175">
        <f>SUM(E143:E145)</f>
        <v>1104927267.4100001</v>
      </c>
      <c r="H142" s="104"/>
      <c r="I142" s="113"/>
      <c r="J142" s="4"/>
      <c r="K142" s="113"/>
      <c r="L142" s="104"/>
      <c r="M142" s="104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 x14ac:dyDescent="0.25">
      <c r="A143" s="25"/>
      <c r="B143" s="37"/>
      <c r="C143" s="116" t="s">
        <v>240</v>
      </c>
      <c r="D143" s="104"/>
      <c r="E143" s="179">
        <v>715705238</v>
      </c>
      <c r="F143" s="16"/>
      <c r="G143" s="16"/>
      <c r="H143" s="104"/>
      <c r="I143" s="113"/>
      <c r="J143" s="104"/>
      <c r="K143" s="113"/>
      <c r="L143" s="104"/>
      <c r="M143" s="104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 x14ac:dyDescent="0.25">
      <c r="A144" s="25"/>
      <c r="B144" s="37"/>
      <c r="C144" s="113" t="s">
        <v>241</v>
      </c>
      <c r="D144" s="104"/>
      <c r="E144" s="184">
        <v>374422029.41000003</v>
      </c>
      <c r="F144" s="12"/>
      <c r="G144" s="16"/>
      <c r="H144" s="104"/>
      <c r="I144" s="113"/>
      <c r="J144" s="104"/>
      <c r="K144" s="113"/>
      <c r="L144" s="104"/>
      <c r="M144" s="104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 x14ac:dyDescent="0.25">
      <c r="A145" s="25"/>
      <c r="B145" s="37"/>
      <c r="C145" s="113" t="s">
        <v>242</v>
      </c>
      <c r="D145" s="104"/>
      <c r="E145" s="182">
        <v>14800000</v>
      </c>
      <c r="F145" s="12"/>
      <c r="G145" s="16"/>
      <c r="H145" s="104"/>
      <c r="I145" s="113"/>
      <c r="J145" s="104"/>
      <c r="K145" s="113"/>
      <c r="L145" s="104"/>
      <c r="M145" s="104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 x14ac:dyDescent="0.25">
      <c r="A146" s="25"/>
      <c r="B146" s="37">
        <v>1975</v>
      </c>
      <c r="C146" s="113" t="s">
        <v>243</v>
      </c>
      <c r="D146" s="104"/>
      <c r="E146" s="179"/>
      <c r="F146" s="16"/>
      <c r="G146" s="97">
        <f>SUM(E147:E149)</f>
        <v>-602375359.76999998</v>
      </c>
      <c r="H146" s="104"/>
      <c r="I146" s="113"/>
      <c r="J146" s="104"/>
      <c r="K146" s="113"/>
      <c r="L146" s="104"/>
      <c r="M146" s="104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 x14ac:dyDescent="0.25">
      <c r="A147" s="25"/>
      <c r="B147" s="37"/>
      <c r="C147" s="116" t="s">
        <v>240</v>
      </c>
      <c r="D147" s="104"/>
      <c r="E147" s="183">
        <v>-343143009.85000002</v>
      </c>
      <c r="F147" s="16"/>
      <c r="G147" s="16"/>
      <c r="H147" s="104"/>
      <c r="I147" s="113"/>
      <c r="J147" s="104"/>
      <c r="K147" s="113"/>
      <c r="L147" s="104"/>
      <c r="M147" s="104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 x14ac:dyDescent="0.25">
      <c r="A148" s="25"/>
      <c r="B148" s="37"/>
      <c r="C148" s="113" t="s">
        <v>241</v>
      </c>
      <c r="D148" s="104"/>
      <c r="E148" s="184">
        <v>-256787758.91999999</v>
      </c>
      <c r="F148" s="16"/>
      <c r="G148" s="16"/>
      <c r="H148" s="104"/>
      <c r="I148" s="113"/>
      <c r="J148" s="104"/>
      <c r="K148" s="113"/>
      <c r="L148" s="104"/>
      <c r="M148" s="104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 x14ac:dyDescent="0.25">
      <c r="A149" s="25"/>
      <c r="B149" s="37"/>
      <c r="C149" s="113" t="s">
        <v>242</v>
      </c>
      <c r="D149" s="104"/>
      <c r="E149" s="181">
        <v>-2444591</v>
      </c>
      <c r="F149" s="16"/>
      <c r="G149" s="16"/>
      <c r="H149" s="104"/>
      <c r="I149" s="113"/>
      <c r="J149" s="104"/>
      <c r="K149" s="113"/>
      <c r="L149" s="104"/>
      <c r="M149" s="104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 x14ac:dyDescent="0.25">
      <c r="A150" s="30"/>
      <c r="B150" s="37"/>
      <c r="C150" s="113"/>
      <c r="D150" s="104"/>
      <c r="E150" s="104"/>
      <c r="F150" s="104"/>
      <c r="G150" s="104"/>
      <c r="H150" s="104"/>
      <c r="I150" s="113"/>
      <c r="J150" s="104"/>
      <c r="K150" s="113"/>
      <c r="L150" s="104"/>
      <c r="M150" s="104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 thickBot="1" x14ac:dyDescent="0.3">
      <c r="A151" s="30"/>
      <c r="B151" s="26"/>
      <c r="C151" s="118" t="s">
        <v>90</v>
      </c>
      <c r="D151" s="104"/>
      <c r="E151" s="104"/>
      <c r="F151" s="104"/>
      <c r="G151" s="104"/>
      <c r="H151" s="104"/>
      <c r="I151" s="139">
        <f>SUM(I11:I150)</f>
        <v>8925877069.2900009</v>
      </c>
      <c r="J151" s="104"/>
      <c r="K151" s="113"/>
      <c r="L151" s="104"/>
      <c r="M151" s="104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 thickTop="1" x14ac:dyDescent="0.25">
      <c r="A152" s="25"/>
      <c r="B152" s="26"/>
      <c r="C152" s="113"/>
      <c r="D152" s="104"/>
      <c r="E152" s="104"/>
      <c r="F152" s="104"/>
      <c r="G152" s="104"/>
      <c r="H152" s="104"/>
      <c r="I152" s="113"/>
      <c r="J152" s="104"/>
      <c r="K152" s="113"/>
      <c r="L152" s="104"/>
      <c r="M152" s="104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 x14ac:dyDescent="0.25">
      <c r="A153" s="30">
        <v>2</v>
      </c>
      <c r="B153" s="30"/>
      <c r="C153" s="114" t="s">
        <v>7</v>
      </c>
      <c r="D153" s="4"/>
      <c r="E153" s="4"/>
      <c r="F153" s="4"/>
      <c r="G153" s="4"/>
      <c r="H153" s="4"/>
      <c r="I153" s="115"/>
      <c r="J153" s="104"/>
      <c r="K153" s="113"/>
      <c r="L153" s="104"/>
      <c r="M153" s="104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 x14ac:dyDescent="0.25">
      <c r="A154" s="30"/>
      <c r="B154" s="37"/>
      <c r="C154" s="113"/>
      <c r="D154" s="104"/>
      <c r="E154" s="104"/>
      <c r="F154" s="104"/>
      <c r="G154" s="104"/>
      <c r="H154" s="104"/>
      <c r="I154" s="113"/>
      <c r="J154" s="104"/>
      <c r="K154" s="113"/>
      <c r="L154" s="104"/>
      <c r="M154" s="104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 x14ac:dyDescent="0.25">
      <c r="A155" s="30">
        <v>24</v>
      </c>
      <c r="B155" s="30"/>
      <c r="C155" s="115" t="s">
        <v>244</v>
      </c>
      <c r="D155" s="4"/>
      <c r="E155" s="278"/>
      <c r="F155" s="278"/>
      <c r="G155" s="278"/>
      <c r="H155" s="278"/>
      <c r="I155" s="140">
        <f>G156+G157+G161+G180+G191+G189</f>
        <v>115194578.42</v>
      </c>
      <c r="J155" s="104"/>
      <c r="K155" s="113"/>
      <c r="L155" s="4"/>
      <c r="M155" s="4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 x14ac:dyDescent="0.25">
      <c r="A156" s="30"/>
      <c r="B156" s="37">
        <v>2401</v>
      </c>
      <c r="C156" s="116" t="s">
        <v>245</v>
      </c>
      <c r="D156" s="104"/>
      <c r="E156" s="247">
        <v>53586078.450000003</v>
      </c>
      <c r="F156" s="39"/>
      <c r="G156" s="98">
        <f>+E156</f>
        <v>53586078.450000003</v>
      </c>
      <c r="H156" s="39"/>
      <c r="I156" s="99"/>
      <c r="J156" s="104"/>
      <c r="K156" s="113"/>
      <c r="L156" s="104"/>
      <c r="M156" s="104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 x14ac:dyDescent="0.25">
      <c r="A157" s="30"/>
      <c r="B157" s="37">
        <v>2407</v>
      </c>
      <c r="C157" s="113" t="s">
        <v>48</v>
      </c>
      <c r="D157" s="104"/>
      <c r="E157" s="39"/>
      <c r="F157" s="39"/>
      <c r="G157" s="98">
        <f>SUM(E158:E160)</f>
        <v>-2692904</v>
      </c>
      <c r="H157" s="39"/>
      <c r="I157" s="99"/>
      <c r="J157" s="104"/>
      <c r="K157" s="113"/>
      <c r="L157" s="4"/>
      <c r="M157" s="4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 x14ac:dyDescent="0.25">
      <c r="A158" s="30"/>
      <c r="B158" s="37"/>
      <c r="C158" s="113" t="s">
        <v>246</v>
      </c>
      <c r="D158" s="104"/>
      <c r="E158" s="39">
        <v>5060328</v>
      </c>
      <c r="F158" s="39"/>
      <c r="G158" s="61"/>
      <c r="H158" s="39"/>
      <c r="I158" s="99"/>
      <c r="J158" s="104"/>
      <c r="K158" s="113"/>
      <c r="L158" s="4"/>
      <c r="M158" s="4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 x14ac:dyDescent="0.25">
      <c r="A159" s="30"/>
      <c r="B159" s="37"/>
      <c r="C159" s="127" t="s">
        <v>247</v>
      </c>
      <c r="D159" s="104"/>
      <c r="E159" s="99">
        <v>-8299265</v>
      </c>
      <c r="F159" s="39"/>
      <c r="G159" s="61"/>
      <c r="H159" s="39"/>
      <c r="I159" s="99"/>
      <c r="J159" s="104"/>
      <c r="K159" s="113"/>
      <c r="L159" s="4"/>
      <c r="M159" s="4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 x14ac:dyDescent="0.25">
      <c r="A160" s="25"/>
      <c r="B160" s="37"/>
      <c r="C160" s="116" t="s">
        <v>248</v>
      </c>
      <c r="D160" s="104"/>
      <c r="E160" s="249">
        <v>546033</v>
      </c>
      <c r="F160" s="39"/>
      <c r="G160" s="39"/>
      <c r="H160" s="39"/>
      <c r="I160" s="99"/>
      <c r="J160" s="104"/>
      <c r="K160" s="113"/>
      <c r="L160" s="4"/>
      <c r="M160" s="4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 x14ac:dyDescent="0.25">
      <c r="A161" s="30"/>
      <c r="B161" s="37">
        <v>2424</v>
      </c>
      <c r="C161" s="116" t="s">
        <v>249</v>
      </c>
      <c r="D161" s="104"/>
      <c r="E161" s="39"/>
      <c r="F161" s="39"/>
      <c r="G161" s="41">
        <f>SUM(E162:E179)</f>
        <v>22676656</v>
      </c>
      <c r="H161" s="39"/>
      <c r="I161" s="99"/>
      <c r="J161" s="104"/>
      <c r="K161" s="113"/>
      <c r="L161" s="104"/>
      <c r="M161" s="104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 x14ac:dyDescent="0.25">
      <c r="A162" s="30"/>
      <c r="B162" s="37"/>
      <c r="C162" s="116" t="s">
        <v>250</v>
      </c>
      <c r="D162" s="104"/>
      <c r="E162" s="39">
        <v>7114982</v>
      </c>
      <c r="F162" s="39"/>
      <c r="G162" s="39"/>
      <c r="H162" s="39"/>
      <c r="I162" s="99"/>
      <c r="J162" s="104"/>
      <c r="K162" s="113"/>
      <c r="L162" s="104"/>
      <c r="M162" s="104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 x14ac:dyDescent="0.25">
      <c r="A163" s="30"/>
      <c r="B163" s="37"/>
      <c r="C163" s="116" t="s">
        <v>251</v>
      </c>
      <c r="D163" s="104"/>
      <c r="E163" s="39">
        <v>6435821</v>
      </c>
      <c r="F163" s="39"/>
      <c r="G163" s="39"/>
      <c r="H163" s="39"/>
      <c r="I163" s="99"/>
      <c r="J163" s="104"/>
      <c r="K163" s="113"/>
      <c r="L163" s="104"/>
      <c r="M163" s="104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 x14ac:dyDescent="0.25">
      <c r="A164" s="30"/>
      <c r="B164" s="37"/>
      <c r="C164" s="116" t="s">
        <v>252</v>
      </c>
      <c r="D164" s="104"/>
      <c r="E164" s="39">
        <v>0</v>
      </c>
      <c r="F164" s="39"/>
      <c r="G164" s="39"/>
      <c r="H164" s="39"/>
      <c r="I164" s="99"/>
      <c r="J164" s="104"/>
      <c r="K164" s="113"/>
      <c r="L164" s="104"/>
      <c r="M164" s="104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 x14ac:dyDescent="0.25">
      <c r="A165" s="30"/>
      <c r="B165" s="37"/>
      <c r="C165" s="116" t="s">
        <v>253</v>
      </c>
      <c r="D165" s="104"/>
      <c r="E165" s="39">
        <v>0</v>
      </c>
      <c r="F165" s="39"/>
      <c r="G165" s="39"/>
      <c r="H165" s="39"/>
      <c r="I165" s="99"/>
      <c r="J165" s="104"/>
      <c r="K165" s="113"/>
      <c r="L165" s="104"/>
      <c r="M165" s="104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 x14ac:dyDescent="0.25">
      <c r="A166" s="30"/>
      <c r="B166" s="37"/>
      <c r="C166" s="116" t="s">
        <v>254</v>
      </c>
      <c r="D166" s="104"/>
      <c r="E166" s="39">
        <v>4348000</v>
      </c>
      <c r="F166" s="39"/>
      <c r="G166" s="39"/>
      <c r="H166" s="39"/>
      <c r="I166" s="99"/>
      <c r="J166" s="104"/>
      <c r="K166" s="113"/>
      <c r="L166" s="104"/>
      <c r="M166" s="104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s="288" customFormat="1" ht="15.75" customHeight="1" x14ac:dyDescent="0.25">
      <c r="A167" s="30"/>
      <c r="B167" s="37"/>
      <c r="C167" s="116"/>
      <c r="D167" s="104"/>
      <c r="E167" s="39"/>
      <c r="F167" s="39"/>
      <c r="G167" s="39"/>
      <c r="H167" s="39"/>
      <c r="I167" s="99"/>
      <c r="J167" s="104"/>
      <c r="K167" s="113"/>
      <c r="L167" s="104"/>
      <c r="M167" s="104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s="288" customFormat="1" ht="15.75" customHeight="1" x14ac:dyDescent="0.25">
      <c r="A168" s="30"/>
      <c r="B168" s="37"/>
      <c r="C168" s="116"/>
      <c r="D168" s="104"/>
      <c r="E168" s="39"/>
      <c r="F168" s="39"/>
      <c r="G168" s="39"/>
      <c r="H168" s="39"/>
      <c r="I168" s="99"/>
      <c r="J168" s="104"/>
      <c r="K168" s="113"/>
      <c r="L168" s="104"/>
      <c r="M168" s="104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s="288" customFormat="1" ht="15.75" customHeight="1" x14ac:dyDescent="0.25">
      <c r="A169" s="30"/>
      <c r="B169" s="37"/>
      <c r="C169" s="116"/>
      <c r="D169" s="104"/>
      <c r="E169" s="39"/>
      <c r="F169" s="39"/>
      <c r="G169" s="39"/>
      <c r="H169" s="39"/>
      <c r="I169" s="99"/>
      <c r="J169" s="104"/>
      <c r="K169" s="113"/>
      <c r="L169" s="104"/>
      <c r="M169" s="104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s="288" customFormat="1" ht="15.75" customHeight="1" x14ac:dyDescent="0.25">
      <c r="A170" s="30"/>
      <c r="B170" s="37"/>
      <c r="C170" s="116"/>
      <c r="D170" s="104"/>
      <c r="E170" s="39"/>
      <c r="F170" s="39"/>
      <c r="G170" s="39"/>
      <c r="H170" s="39"/>
      <c r="I170" s="99"/>
      <c r="J170" s="104"/>
      <c r="K170" s="113"/>
      <c r="L170" s="104"/>
      <c r="M170" s="104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s="288" customFormat="1" ht="15.75" customHeight="1" x14ac:dyDescent="0.25">
      <c r="A171" s="30"/>
      <c r="B171" s="37"/>
      <c r="C171" s="116"/>
      <c r="D171" s="104"/>
      <c r="E171" s="39"/>
      <c r="F171" s="39"/>
      <c r="G171" s="39"/>
      <c r="H171" s="39"/>
      <c r="I171" s="99"/>
      <c r="J171" s="104"/>
      <c r="K171" s="113"/>
      <c r="L171" s="104"/>
      <c r="M171" s="104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s="288" customFormat="1" ht="15.75" customHeight="1" x14ac:dyDescent="0.25">
      <c r="A172" s="30"/>
      <c r="B172" s="37"/>
      <c r="C172" s="116"/>
      <c r="D172" s="104"/>
      <c r="E172" s="39"/>
      <c r="F172" s="39"/>
      <c r="G172" s="39"/>
      <c r="H172" s="39"/>
      <c r="I172" s="99"/>
      <c r="J172" s="104"/>
      <c r="K172" s="113"/>
      <c r="L172" s="104"/>
      <c r="M172" s="104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s="288" customFormat="1" ht="15.75" customHeight="1" x14ac:dyDescent="0.25">
      <c r="A173" s="30"/>
      <c r="B173" s="37"/>
      <c r="C173" s="116"/>
      <c r="D173" s="104"/>
      <c r="E173" s="39"/>
      <c r="F173" s="39"/>
      <c r="G173" s="39"/>
      <c r="H173" s="39"/>
      <c r="I173" s="99"/>
      <c r="J173" s="104"/>
      <c r="K173" s="113"/>
      <c r="L173" s="104"/>
      <c r="M173" s="104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s="288" customFormat="1" ht="15.75" customHeight="1" x14ac:dyDescent="0.25">
      <c r="A174" s="30"/>
      <c r="B174" s="37"/>
      <c r="C174" s="116"/>
      <c r="D174" s="104"/>
      <c r="E174" s="39"/>
      <c r="F174" s="39"/>
      <c r="G174" s="39"/>
      <c r="H174" s="39"/>
      <c r="I174" s="99"/>
      <c r="J174" s="104"/>
      <c r="K174" s="113"/>
      <c r="L174" s="104"/>
      <c r="M174" s="104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s="288" customFormat="1" ht="15.75" customHeight="1" x14ac:dyDescent="0.25">
      <c r="A175" s="30"/>
      <c r="B175" s="37"/>
      <c r="C175" s="116"/>
      <c r="D175" s="104"/>
      <c r="E175" s="39"/>
      <c r="F175" s="39"/>
      <c r="G175" s="39"/>
      <c r="H175" s="39"/>
      <c r="I175" s="99"/>
      <c r="J175" s="104"/>
      <c r="K175" s="113"/>
      <c r="L175" s="104"/>
      <c r="M175" s="104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s="288" customFormat="1" ht="15.75" customHeight="1" x14ac:dyDescent="0.25">
      <c r="A176" s="30"/>
      <c r="B176" s="37"/>
      <c r="C176" s="116"/>
      <c r="D176" s="104"/>
      <c r="E176" s="39"/>
      <c r="F176" s="39"/>
      <c r="G176" s="39"/>
      <c r="H176" s="39"/>
      <c r="I176" s="99"/>
      <c r="J176" s="104"/>
      <c r="K176" s="113"/>
      <c r="L176" s="104"/>
      <c r="M176" s="104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 x14ac:dyDescent="0.25">
      <c r="A177" s="30"/>
      <c r="B177" s="37"/>
      <c r="C177" s="116" t="s">
        <v>255</v>
      </c>
      <c r="D177" s="104"/>
      <c r="E177" s="39">
        <v>0</v>
      </c>
      <c r="F177" s="39"/>
      <c r="G177" s="39"/>
      <c r="H177" s="39"/>
      <c r="I177" s="99"/>
      <c r="J177" s="104"/>
      <c r="K177" s="113"/>
      <c r="L177" s="104"/>
      <c r="M177" s="104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 x14ac:dyDescent="0.25">
      <c r="A178" s="30"/>
      <c r="B178" s="37"/>
      <c r="C178" s="116" t="s">
        <v>256</v>
      </c>
      <c r="D178" s="104"/>
      <c r="E178" s="179">
        <v>2000000</v>
      </c>
      <c r="F178" s="39"/>
      <c r="G178" s="39"/>
      <c r="H178" s="39"/>
      <c r="I178" s="99"/>
      <c r="J178" s="104"/>
      <c r="K178" s="113"/>
      <c r="L178" s="104"/>
      <c r="M178" s="104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 x14ac:dyDescent="0.25">
      <c r="A179" s="30"/>
      <c r="B179" s="37"/>
      <c r="C179" s="116" t="s">
        <v>257</v>
      </c>
      <c r="D179" s="104"/>
      <c r="E179" s="180">
        <v>2777853</v>
      </c>
      <c r="F179" s="39"/>
      <c r="G179" s="39"/>
      <c r="H179" s="39"/>
      <c r="I179" s="99"/>
      <c r="J179" s="4"/>
      <c r="K179" s="113"/>
      <c r="L179" s="104"/>
      <c r="M179" s="104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 x14ac:dyDescent="0.25">
      <c r="A180" s="30"/>
      <c r="B180" s="37">
        <v>2436</v>
      </c>
      <c r="C180" s="116" t="s">
        <v>51</v>
      </c>
      <c r="D180" s="104"/>
      <c r="E180" s="39"/>
      <c r="F180" s="39"/>
      <c r="G180" s="41">
        <f>SUM(E181:F188)</f>
        <v>30865602</v>
      </c>
      <c r="H180" s="39"/>
      <c r="I180" s="99"/>
      <c r="J180" s="104"/>
      <c r="K180" s="113"/>
      <c r="L180" s="104"/>
      <c r="M180" s="104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 x14ac:dyDescent="0.25">
      <c r="A181" s="30"/>
      <c r="B181" s="37"/>
      <c r="C181" s="116" t="s">
        <v>258</v>
      </c>
      <c r="D181" s="104"/>
      <c r="E181" s="39">
        <v>114</v>
      </c>
      <c r="F181" s="39"/>
      <c r="G181" s="61"/>
      <c r="H181" s="39"/>
      <c r="I181" s="99"/>
      <c r="J181" s="104"/>
      <c r="K181" s="113"/>
      <c r="L181" s="104"/>
      <c r="M181" s="104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 x14ac:dyDescent="0.25">
      <c r="A182" s="25"/>
      <c r="B182" s="26"/>
      <c r="C182" s="113" t="s">
        <v>259</v>
      </c>
      <c r="D182" s="104"/>
      <c r="E182" s="39">
        <v>1722244</v>
      </c>
      <c r="F182" s="36"/>
      <c r="G182" s="39"/>
      <c r="H182" s="39"/>
      <c r="I182" s="99"/>
      <c r="J182" s="104"/>
      <c r="K182" s="113"/>
      <c r="L182" s="104"/>
      <c r="M182" s="104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 x14ac:dyDescent="0.25">
      <c r="A183" s="25"/>
      <c r="B183" s="26"/>
      <c r="C183" s="113" t="s">
        <v>260</v>
      </c>
      <c r="D183" s="104"/>
      <c r="E183" s="99">
        <v>4878409</v>
      </c>
      <c r="F183" s="36"/>
      <c r="G183" s="39"/>
      <c r="H183" s="39"/>
      <c r="I183" s="99"/>
      <c r="J183" s="104"/>
      <c r="K183" s="113"/>
      <c r="L183" s="104"/>
      <c r="M183" s="104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 x14ac:dyDescent="0.25">
      <c r="A184" s="25"/>
      <c r="B184" s="26"/>
      <c r="C184" s="113" t="s">
        <v>261</v>
      </c>
      <c r="D184" s="104"/>
      <c r="E184" s="39">
        <v>2024584</v>
      </c>
      <c r="F184" s="36"/>
      <c r="G184" s="39"/>
      <c r="H184" s="39"/>
      <c r="I184" s="99"/>
      <c r="J184" s="104"/>
      <c r="K184" s="113"/>
      <c r="L184" s="104"/>
      <c r="M184" s="104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 x14ac:dyDescent="0.25">
      <c r="A185" s="25"/>
      <c r="B185" s="26"/>
      <c r="C185" s="113" t="s">
        <v>262</v>
      </c>
      <c r="D185" s="104"/>
      <c r="E185" s="39">
        <v>5574787</v>
      </c>
      <c r="F185" s="36"/>
      <c r="G185" s="39"/>
      <c r="H185" s="39"/>
      <c r="I185" s="99"/>
      <c r="J185" s="104"/>
      <c r="K185" s="113"/>
      <c r="L185" s="104"/>
      <c r="M185" s="104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 x14ac:dyDescent="0.25">
      <c r="A186" s="25"/>
      <c r="B186" s="26"/>
      <c r="C186" s="113" t="s">
        <v>263</v>
      </c>
      <c r="D186" s="104"/>
      <c r="E186" s="99">
        <v>5851658</v>
      </c>
      <c r="F186" s="36"/>
      <c r="G186" s="39"/>
      <c r="H186" s="39"/>
      <c r="I186" s="99"/>
      <c r="J186" s="104"/>
      <c r="K186" s="113"/>
      <c r="L186" s="104"/>
      <c r="M186" s="104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 x14ac:dyDescent="0.25">
      <c r="A187" s="25"/>
      <c r="B187" s="26"/>
      <c r="C187" s="113" t="s">
        <v>264</v>
      </c>
      <c r="D187" s="104"/>
      <c r="E187" s="61">
        <v>10813806</v>
      </c>
      <c r="F187" s="36"/>
      <c r="G187" s="39"/>
      <c r="H187" s="39"/>
      <c r="I187" s="99"/>
      <c r="J187" s="104"/>
      <c r="K187" s="113"/>
      <c r="L187" s="104"/>
      <c r="M187" s="104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 x14ac:dyDescent="0.25">
      <c r="A188" s="25"/>
      <c r="B188" s="26"/>
      <c r="C188" s="113" t="s">
        <v>265</v>
      </c>
      <c r="D188" s="104"/>
      <c r="E188" s="61">
        <v>0</v>
      </c>
      <c r="F188" s="246"/>
      <c r="G188" s="39"/>
      <c r="H188" s="39"/>
      <c r="I188" s="99"/>
      <c r="J188" s="104"/>
      <c r="K188" s="113"/>
      <c r="L188" s="104"/>
      <c r="M188" s="104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 x14ac:dyDescent="0.25">
      <c r="A189" s="25"/>
      <c r="B189" s="26">
        <v>2440</v>
      </c>
      <c r="C189" s="113" t="s">
        <v>266</v>
      </c>
      <c r="D189" s="104"/>
      <c r="E189" s="247"/>
      <c r="F189" s="246"/>
      <c r="G189" s="41">
        <f>E190</f>
        <v>0</v>
      </c>
      <c r="H189" s="39"/>
      <c r="I189" s="99"/>
      <c r="J189" s="104"/>
      <c r="K189" s="113"/>
      <c r="L189" s="104"/>
      <c r="M189" s="104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 x14ac:dyDescent="0.25">
      <c r="A190" s="25"/>
      <c r="B190" s="26"/>
      <c r="C190" s="113" t="s">
        <v>267</v>
      </c>
      <c r="D190" s="61"/>
      <c r="E190" s="249">
        <v>0</v>
      </c>
      <c r="F190" s="246"/>
      <c r="G190" s="39"/>
      <c r="H190" s="39"/>
      <c r="I190" s="99"/>
      <c r="J190" s="104"/>
      <c r="K190" s="113"/>
      <c r="L190" s="104"/>
      <c r="M190" s="104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 x14ac:dyDescent="0.25">
      <c r="A191" s="25"/>
      <c r="B191" s="37">
        <v>2490</v>
      </c>
      <c r="C191" s="113" t="s">
        <v>55</v>
      </c>
      <c r="D191" s="104"/>
      <c r="E191" s="39"/>
      <c r="F191" s="39"/>
      <c r="G191" s="41">
        <f>SUM(E192:E195)</f>
        <v>10759145.970000001</v>
      </c>
      <c r="H191" s="39"/>
      <c r="I191" s="99"/>
      <c r="J191" s="104"/>
      <c r="K191" s="113"/>
      <c r="L191" s="104"/>
      <c r="M191" s="104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 x14ac:dyDescent="0.25">
      <c r="A192" s="25"/>
      <c r="B192" s="37"/>
      <c r="C192" s="113" t="s">
        <v>268</v>
      </c>
      <c r="D192" s="104"/>
      <c r="E192" s="99">
        <v>236500</v>
      </c>
      <c r="F192" s="39"/>
      <c r="G192" s="61"/>
      <c r="H192" s="39"/>
      <c r="I192" s="99"/>
      <c r="J192" s="104"/>
      <c r="K192" s="113"/>
      <c r="L192" s="104"/>
      <c r="M192" s="104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 x14ac:dyDescent="0.25">
      <c r="A193" s="25"/>
      <c r="B193" s="37"/>
      <c r="C193" s="116" t="s">
        <v>269</v>
      </c>
      <c r="D193" s="104"/>
      <c r="E193" s="39">
        <v>8311900</v>
      </c>
      <c r="F193" s="36"/>
      <c r="G193" s="27"/>
      <c r="H193" s="104"/>
      <c r="I193" s="113"/>
      <c r="J193" s="104"/>
      <c r="K193" s="113"/>
      <c r="L193" s="104"/>
      <c r="M193" s="104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 x14ac:dyDescent="0.25">
      <c r="A194" s="25"/>
      <c r="B194" s="37"/>
      <c r="C194" s="116" t="s">
        <v>270</v>
      </c>
      <c r="D194" s="104"/>
      <c r="E194" s="39">
        <v>0</v>
      </c>
      <c r="F194" s="36"/>
      <c r="G194" s="104"/>
      <c r="H194" s="104"/>
      <c r="I194" s="113"/>
      <c r="J194" s="104"/>
      <c r="K194" s="113"/>
      <c r="L194" s="104"/>
      <c r="M194" s="104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 x14ac:dyDescent="0.25">
      <c r="A195" s="25"/>
      <c r="B195" s="26"/>
      <c r="C195" s="116" t="s">
        <v>259</v>
      </c>
      <c r="D195" s="104"/>
      <c r="E195" s="41">
        <v>2210745.9700000002</v>
      </c>
      <c r="F195" s="104"/>
      <c r="G195" s="104"/>
      <c r="H195" s="104"/>
      <c r="I195" s="113"/>
      <c r="J195" s="104"/>
      <c r="K195" s="113"/>
      <c r="L195" s="104"/>
      <c r="M195" s="104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 x14ac:dyDescent="0.25">
      <c r="A196" s="30">
        <v>25</v>
      </c>
      <c r="B196" s="30"/>
      <c r="C196" s="115" t="s">
        <v>271</v>
      </c>
      <c r="D196" s="4"/>
      <c r="E196" s="4"/>
      <c r="F196" s="4"/>
      <c r="G196" s="4"/>
      <c r="H196" s="4"/>
      <c r="I196" s="134">
        <f>+G197</f>
        <v>592088273.90999997</v>
      </c>
      <c r="J196" s="104"/>
      <c r="K196" s="115"/>
      <c r="L196" s="104"/>
      <c r="M196" s="104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 x14ac:dyDescent="0.25">
      <c r="A197" s="30"/>
      <c r="B197" s="37">
        <v>2511</v>
      </c>
      <c r="C197" s="116" t="s">
        <v>272</v>
      </c>
      <c r="D197" s="104"/>
      <c r="E197" s="39"/>
      <c r="F197" s="104"/>
      <c r="G197" s="33">
        <f>SUM(E198:E210)</f>
        <v>592088273.90999997</v>
      </c>
      <c r="H197" s="104"/>
      <c r="I197" s="113"/>
      <c r="J197" s="104"/>
      <c r="K197" s="113"/>
      <c r="L197" s="104"/>
      <c r="M197" s="104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 x14ac:dyDescent="0.25">
      <c r="A198" s="30"/>
      <c r="B198" s="37"/>
      <c r="C198" s="116" t="s">
        <v>273</v>
      </c>
      <c r="D198" s="39"/>
      <c r="E198" s="39">
        <v>19450826</v>
      </c>
      <c r="F198" s="104"/>
      <c r="G198" s="104"/>
      <c r="H198" s="104"/>
      <c r="I198" s="113"/>
      <c r="J198" s="104"/>
      <c r="K198" s="113"/>
      <c r="L198" s="4"/>
      <c r="M198" s="4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 x14ac:dyDescent="0.25">
      <c r="A199" s="30"/>
      <c r="B199" s="37"/>
      <c r="C199" s="113" t="s">
        <v>274</v>
      </c>
      <c r="D199" s="39"/>
      <c r="E199" s="39">
        <v>86820721.469999999</v>
      </c>
      <c r="F199" s="104"/>
      <c r="G199" s="163"/>
      <c r="H199" s="104"/>
      <c r="I199" s="113"/>
      <c r="J199" s="104"/>
      <c r="K199" s="113"/>
      <c r="L199" s="4"/>
      <c r="M199" s="4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 x14ac:dyDescent="0.25">
      <c r="A200" s="30"/>
      <c r="B200" s="37"/>
      <c r="C200" s="113" t="s">
        <v>275</v>
      </c>
      <c r="D200" s="39"/>
      <c r="E200" s="39">
        <v>60598961.810000002</v>
      </c>
      <c r="F200" s="104"/>
      <c r="G200" s="104"/>
      <c r="H200" s="104"/>
      <c r="I200" s="113"/>
      <c r="J200" s="104"/>
      <c r="K200" s="113"/>
      <c r="L200" s="104"/>
      <c r="M200" s="104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 x14ac:dyDescent="0.25">
      <c r="A201" s="30"/>
      <c r="B201" s="37"/>
      <c r="C201" s="113" t="s">
        <v>276</v>
      </c>
      <c r="D201" s="39"/>
      <c r="E201" s="39">
        <v>347158168.63</v>
      </c>
      <c r="F201" s="104"/>
      <c r="G201" s="104"/>
      <c r="H201" s="104"/>
      <c r="I201" s="113"/>
      <c r="J201" s="104"/>
      <c r="K201" s="115"/>
      <c r="L201" s="104"/>
      <c r="M201" s="104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 x14ac:dyDescent="0.25">
      <c r="A202" s="30"/>
      <c r="B202" s="37"/>
      <c r="C202" s="113" t="s">
        <v>277</v>
      </c>
      <c r="D202" s="39"/>
      <c r="E202" s="39">
        <v>19245638</v>
      </c>
      <c r="F202" s="104"/>
      <c r="G202" s="104"/>
      <c r="H202" s="104"/>
      <c r="I202" s="113"/>
      <c r="J202" s="104"/>
      <c r="K202" s="113"/>
      <c r="L202" s="104"/>
      <c r="M202" s="104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 x14ac:dyDescent="0.25">
      <c r="A203" s="30"/>
      <c r="B203" s="37"/>
      <c r="C203" s="113" t="s">
        <v>278</v>
      </c>
      <c r="D203" s="39"/>
      <c r="E203" s="247">
        <v>-4372785</v>
      </c>
      <c r="F203" s="104"/>
      <c r="G203" s="104"/>
      <c r="H203" s="104"/>
      <c r="I203" s="113"/>
      <c r="J203" s="104"/>
      <c r="K203" s="115"/>
      <c r="L203" s="104"/>
      <c r="M203" s="104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 x14ac:dyDescent="0.25">
      <c r="A204" s="30"/>
      <c r="B204" s="37"/>
      <c r="C204" s="116" t="s">
        <v>279</v>
      </c>
      <c r="D204" s="39"/>
      <c r="E204" s="39">
        <v>0</v>
      </c>
      <c r="F204" s="104"/>
      <c r="G204" s="104"/>
      <c r="H204" s="104"/>
      <c r="I204" s="113"/>
      <c r="J204" s="104"/>
      <c r="K204" s="113"/>
      <c r="L204" s="104"/>
      <c r="M204" s="104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 x14ac:dyDescent="0.25">
      <c r="A205" s="30"/>
      <c r="B205" s="37"/>
      <c r="C205" s="116" t="s">
        <v>280</v>
      </c>
      <c r="D205" s="39"/>
      <c r="E205" s="39">
        <v>1280100</v>
      </c>
      <c r="F205" s="104"/>
      <c r="G205" s="104"/>
      <c r="H205" s="104"/>
      <c r="I205" s="113"/>
      <c r="J205" s="4"/>
      <c r="K205" s="113"/>
      <c r="L205" s="104"/>
      <c r="M205" s="104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 x14ac:dyDescent="0.25">
      <c r="A206" s="30"/>
      <c r="B206" s="37"/>
      <c r="C206" s="116" t="s">
        <v>281</v>
      </c>
      <c r="D206" s="39"/>
      <c r="E206" s="39">
        <v>30724367</v>
      </c>
      <c r="F206" s="104"/>
      <c r="G206" s="104"/>
      <c r="H206" s="104"/>
      <c r="I206" s="113"/>
      <c r="J206" s="104"/>
      <c r="K206" s="113"/>
      <c r="L206" s="104"/>
      <c r="M206" s="104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 x14ac:dyDescent="0.25">
      <c r="A207" s="30"/>
      <c r="B207" s="37"/>
      <c r="C207" s="116" t="s">
        <v>282</v>
      </c>
      <c r="D207" s="39"/>
      <c r="E207" s="39">
        <v>24244056</v>
      </c>
      <c r="F207" s="104"/>
      <c r="G207" s="104"/>
      <c r="H207" s="104"/>
      <c r="I207" s="113"/>
      <c r="J207" s="104"/>
      <c r="K207" s="113"/>
      <c r="L207" s="104"/>
      <c r="M207" s="104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25">
      <c r="A208" s="30"/>
      <c r="B208" s="37"/>
      <c r="C208" s="116" t="s">
        <v>283</v>
      </c>
      <c r="D208" s="39"/>
      <c r="E208" s="39">
        <v>0</v>
      </c>
      <c r="F208" s="104"/>
      <c r="G208" s="104"/>
      <c r="H208" s="104"/>
      <c r="I208" s="113"/>
      <c r="J208" s="104"/>
      <c r="K208" s="113"/>
      <c r="L208" s="104"/>
      <c r="M208" s="104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2">
      <c r="A209" s="40"/>
      <c r="B209" s="37"/>
      <c r="C209" s="116" t="s">
        <v>284</v>
      </c>
      <c r="D209" s="39"/>
      <c r="E209" s="61">
        <v>6646300</v>
      </c>
      <c r="F209" s="104"/>
      <c r="G209" s="104"/>
      <c r="H209" s="104"/>
      <c r="I209" s="113"/>
      <c r="J209" s="104"/>
      <c r="K209" s="113"/>
      <c r="L209" s="104"/>
      <c r="M209" s="104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25">
      <c r="A210" s="40"/>
      <c r="B210" s="37"/>
      <c r="C210" s="116" t="s">
        <v>285</v>
      </c>
      <c r="D210" s="39"/>
      <c r="E210" s="41">
        <v>291920</v>
      </c>
      <c r="F210" s="104"/>
      <c r="G210" s="104"/>
      <c r="H210" s="104"/>
      <c r="I210" s="113"/>
      <c r="J210" s="104"/>
      <c r="K210" s="115"/>
      <c r="L210" s="104"/>
      <c r="M210" s="104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25">
      <c r="A211" s="30">
        <v>27</v>
      </c>
      <c r="B211" s="30"/>
      <c r="C211" s="120" t="s">
        <v>67</v>
      </c>
      <c r="D211" s="4"/>
      <c r="E211" s="278"/>
      <c r="F211" s="278"/>
      <c r="G211" s="278"/>
      <c r="H211" s="278"/>
      <c r="I211" s="140">
        <f>+G212</f>
        <v>81395952</v>
      </c>
      <c r="J211" s="104"/>
      <c r="K211" s="113"/>
      <c r="L211" s="104"/>
      <c r="M211" s="104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25">
      <c r="A212" s="30"/>
      <c r="B212" s="37">
        <v>2701</v>
      </c>
      <c r="C212" s="113" t="s">
        <v>18</v>
      </c>
      <c r="D212" s="104"/>
      <c r="E212" s="39"/>
      <c r="F212" s="39"/>
      <c r="G212" s="249">
        <f>SUM(E213:E213)</f>
        <v>81395952</v>
      </c>
      <c r="H212" s="39"/>
      <c r="I212" s="99"/>
      <c r="J212" s="104"/>
      <c r="K212" s="115"/>
      <c r="L212" s="104"/>
      <c r="M212" s="104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25">
      <c r="A213" s="30"/>
      <c r="B213" s="37"/>
      <c r="C213" s="248" t="s">
        <v>286</v>
      </c>
      <c r="D213" s="104"/>
      <c r="E213" s="39">
        <v>81395952</v>
      </c>
      <c r="F213" s="39"/>
      <c r="G213" s="61"/>
      <c r="H213" s="39"/>
      <c r="I213" s="99"/>
      <c r="J213" s="104"/>
      <c r="K213" s="115"/>
      <c r="L213" s="104"/>
      <c r="M213" s="104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thickBot="1" x14ac:dyDescent="0.3">
      <c r="A214" s="30"/>
      <c r="B214" s="30"/>
      <c r="C214" s="121" t="s">
        <v>20</v>
      </c>
      <c r="D214" s="4"/>
      <c r="E214" s="278"/>
      <c r="F214" s="278"/>
      <c r="G214" s="278"/>
      <c r="H214" s="278"/>
      <c r="I214" s="141">
        <f>I155+I196+I211</f>
        <v>788678804.32999992</v>
      </c>
      <c r="J214" s="104"/>
      <c r="K214" s="113"/>
      <c r="L214" s="104"/>
      <c r="M214" s="104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thickTop="1" x14ac:dyDescent="0.25">
      <c r="A215" s="30"/>
      <c r="B215" s="30"/>
      <c r="C215" s="71"/>
      <c r="D215" s="4"/>
      <c r="E215" s="278"/>
      <c r="F215" s="278"/>
      <c r="G215" s="278"/>
      <c r="H215" s="278"/>
      <c r="I215" s="142"/>
      <c r="J215" s="104"/>
      <c r="K215" s="113"/>
      <c r="L215" s="104"/>
      <c r="M215" s="104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25">
      <c r="A216" s="30">
        <v>3</v>
      </c>
      <c r="B216" s="30"/>
      <c r="C216" s="122" t="s">
        <v>21</v>
      </c>
      <c r="D216" s="4"/>
      <c r="E216" s="278"/>
      <c r="F216" s="278"/>
      <c r="G216" s="278"/>
      <c r="H216" s="278"/>
      <c r="I216" s="112"/>
      <c r="J216" s="4"/>
      <c r="K216" s="113"/>
      <c r="L216" s="104"/>
      <c r="M216" s="104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25">
      <c r="A217" s="30"/>
      <c r="B217" s="37"/>
      <c r="C217" s="113"/>
      <c r="D217" s="104"/>
      <c r="E217" s="39"/>
      <c r="F217" s="39"/>
      <c r="G217" s="39"/>
      <c r="H217" s="39"/>
      <c r="I217" s="112"/>
      <c r="J217" s="104"/>
      <c r="K217" s="113"/>
      <c r="L217" s="104"/>
      <c r="M217" s="104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25">
      <c r="A218" s="30">
        <v>31</v>
      </c>
      <c r="B218" s="30"/>
      <c r="C218" s="115" t="s">
        <v>287</v>
      </c>
      <c r="D218" s="4"/>
      <c r="E218" s="38"/>
      <c r="F218" s="38"/>
      <c r="G218" s="278"/>
      <c r="H218" s="278"/>
      <c r="I218" s="140">
        <f>SUM(G220:G233)</f>
        <v>8137198264.9599991</v>
      </c>
      <c r="J218" s="4"/>
      <c r="K218" s="113"/>
      <c r="L218" s="104"/>
      <c r="M218" s="104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25">
      <c r="A219" s="30"/>
      <c r="B219" s="37"/>
      <c r="C219" s="113"/>
      <c r="D219" s="104"/>
      <c r="E219" s="36"/>
      <c r="F219" s="36"/>
      <c r="G219" s="39"/>
      <c r="H219" s="39"/>
      <c r="I219" s="99"/>
      <c r="J219" s="104"/>
      <c r="K219" s="115"/>
      <c r="L219" s="4"/>
      <c r="M219" s="4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 x14ac:dyDescent="0.25">
      <c r="A220" s="30"/>
      <c r="B220" s="37">
        <v>3105</v>
      </c>
      <c r="C220" s="113" t="s">
        <v>288</v>
      </c>
      <c r="D220" s="104"/>
      <c r="E220" s="36"/>
      <c r="F220" s="36"/>
      <c r="G220" s="39">
        <v>2135861251.4400001</v>
      </c>
      <c r="H220" s="39"/>
      <c r="I220" s="99"/>
      <c r="J220" s="104"/>
      <c r="K220" s="113"/>
      <c r="L220" s="4"/>
      <c r="M220" s="4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 x14ac:dyDescent="0.25">
      <c r="A221" s="30"/>
      <c r="B221" s="37">
        <v>3109</v>
      </c>
      <c r="C221" s="113" t="s">
        <v>75</v>
      </c>
      <c r="D221" s="104"/>
      <c r="E221" s="36"/>
      <c r="F221" s="36"/>
      <c r="G221" s="99">
        <v>5839716020.9399996</v>
      </c>
      <c r="H221" s="39"/>
      <c r="I221" s="99"/>
      <c r="J221" s="104"/>
      <c r="K221" s="113"/>
      <c r="L221" s="104"/>
      <c r="M221" s="104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25">
      <c r="A222" s="30"/>
      <c r="B222" s="37">
        <v>3110</v>
      </c>
      <c r="C222" s="113" t="s">
        <v>77</v>
      </c>
      <c r="D222" s="104"/>
      <c r="E222" s="36"/>
      <c r="F222" s="36"/>
      <c r="G222" s="99">
        <f>'ANEXO 4'!D78</f>
        <v>161620992.57999998</v>
      </c>
      <c r="H222" s="39"/>
      <c r="I222" s="99"/>
      <c r="J222" s="104"/>
      <c r="K222" s="113"/>
      <c r="L222" s="104"/>
      <c r="M222" s="104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s="288" customFormat="1" ht="15.75" customHeight="1" x14ac:dyDescent="0.25">
      <c r="A223" s="30"/>
      <c r="B223" s="37"/>
      <c r="C223" s="113"/>
      <c r="D223" s="104"/>
      <c r="E223" s="36"/>
      <c r="F223" s="36"/>
      <c r="G223" s="99"/>
      <c r="H223" s="39"/>
      <c r="I223" s="99"/>
      <c r="J223" s="104"/>
      <c r="K223" s="113"/>
      <c r="L223" s="104"/>
      <c r="M223" s="104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s="288" customFormat="1" ht="15.75" customHeight="1" x14ac:dyDescent="0.25">
      <c r="A224" s="30"/>
      <c r="B224" s="37"/>
      <c r="C224" s="113"/>
      <c r="D224" s="104"/>
      <c r="E224" s="36"/>
      <c r="F224" s="36"/>
      <c r="G224" s="99"/>
      <c r="H224" s="39"/>
      <c r="I224" s="99"/>
      <c r="J224" s="104"/>
      <c r="K224" s="113"/>
      <c r="L224" s="104"/>
      <c r="M224" s="104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s="288" customFormat="1" ht="15.75" customHeight="1" x14ac:dyDescent="0.25">
      <c r="A225" s="30"/>
      <c r="B225" s="37"/>
      <c r="C225" s="113"/>
      <c r="D225" s="104"/>
      <c r="E225" s="36"/>
      <c r="F225" s="36"/>
      <c r="G225" s="99"/>
      <c r="H225" s="39"/>
      <c r="I225" s="99"/>
      <c r="J225" s="104"/>
      <c r="K225" s="113"/>
      <c r="L225" s="104"/>
      <c r="M225" s="104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s="288" customFormat="1" ht="15.75" customHeight="1" x14ac:dyDescent="0.25">
      <c r="A226" s="30"/>
      <c r="B226" s="37"/>
      <c r="C226" s="113"/>
      <c r="D226" s="104"/>
      <c r="E226" s="36"/>
      <c r="F226" s="36"/>
      <c r="G226" s="99"/>
      <c r="H226" s="39"/>
      <c r="I226" s="99"/>
      <c r="J226" s="104"/>
      <c r="K226" s="113"/>
      <c r="L226" s="104"/>
      <c r="M226" s="104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s="288" customFormat="1" ht="15.75" customHeight="1" x14ac:dyDescent="0.25">
      <c r="A227" s="30"/>
      <c r="B227" s="37"/>
      <c r="C227" s="113"/>
      <c r="D227" s="104"/>
      <c r="E227" s="36"/>
      <c r="F227" s="36"/>
      <c r="G227" s="99"/>
      <c r="H227" s="39"/>
      <c r="I227" s="99"/>
      <c r="J227" s="104"/>
      <c r="K227" s="113"/>
      <c r="L227" s="104"/>
      <c r="M227" s="104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s="288" customFormat="1" ht="15.75" customHeight="1" x14ac:dyDescent="0.25">
      <c r="A228" s="30"/>
      <c r="B228" s="37"/>
      <c r="C228" s="113"/>
      <c r="D228" s="104"/>
      <c r="E228" s="36"/>
      <c r="F228" s="36"/>
      <c r="G228" s="99"/>
      <c r="H228" s="39"/>
      <c r="I228" s="99"/>
      <c r="J228" s="104"/>
      <c r="K228" s="113"/>
      <c r="L228" s="104"/>
      <c r="M228" s="104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s="288" customFormat="1" ht="15.75" customHeight="1" x14ac:dyDescent="0.25">
      <c r="A229" s="30"/>
      <c r="B229" s="37"/>
      <c r="C229" s="113"/>
      <c r="D229" s="104"/>
      <c r="E229" s="36"/>
      <c r="F229" s="36"/>
      <c r="G229" s="99"/>
      <c r="H229" s="39"/>
      <c r="I229" s="99"/>
      <c r="J229" s="104"/>
      <c r="K229" s="113"/>
      <c r="L229" s="104"/>
      <c r="M229" s="104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s="288" customFormat="1" ht="15.75" customHeight="1" x14ac:dyDescent="0.25">
      <c r="A230" s="30"/>
      <c r="B230" s="37"/>
      <c r="C230" s="113"/>
      <c r="D230" s="104"/>
      <c r="E230" s="36"/>
      <c r="F230" s="36"/>
      <c r="G230" s="99"/>
      <c r="H230" s="39"/>
      <c r="I230" s="99"/>
      <c r="J230" s="104"/>
      <c r="K230" s="113"/>
      <c r="L230" s="104"/>
      <c r="M230" s="104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s="288" customFormat="1" ht="15.75" customHeight="1" x14ac:dyDescent="0.25">
      <c r="A231" s="30"/>
      <c r="B231" s="37"/>
      <c r="C231" s="113"/>
      <c r="D231" s="104"/>
      <c r="E231" s="36"/>
      <c r="F231" s="36"/>
      <c r="G231" s="99"/>
      <c r="H231" s="39"/>
      <c r="I231" s="99"/>
      <c r="J231" s="104"/>
      <c r="K231" s="113"/>
      <c r="L231" s="104"/>
      <c r="M231" s="104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s="288" customFormat="1" ht="15.75" customHeight="1" x14ac:dyDescent="0.25">
      <c r="A232" s="30"/>
      <c r="B232" s="37"/>
      <c r="C232" s="113"/>
      <c r="D232" s="104"/>
      <c r="E232" s="36"/>
      <c r="F232" s="36"/>
      <c r="G232" s="99"/>
      <c r="H232" s="39"/>
      <c r="I232" s="99"/>
      <c r="J232" s="104"/>
      <c r="K232" s="113"/>
      <c r="L232" s="104"/>
      <c r="M232" s="104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25">
      <c r="A233" s="30"/>
      <c r="B233" s="37">
        <v>3145</v>
      </c>
      <c r="C233" s="116" t="s">
        <v>289</v>
      </c>
      <c r="D233" s="104"/>
      <c r="E233" s="36"/>
      <c r="F233" s="36"/>
      <c r="G233" s="41">
        <v>0</v>
      </c>
      <c r="H233" s="39"/>
      <c r="I233" s="99"/>
      <c r="J233" s="104"/>
      <c r="K233" s="113"/>
      <c r="L233" s="104"/>
      <c r="M233" s="104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25">
      <c r="A234" s="30"/>
      <c r="B234" s="37"/>
      <c r="C234" s="113"/>
      <c r="D234" s="104"/>
      <c r="E234" s="39"/>
      <c r="F234" s="39"/>
      <c r="G234" s="39"/>
      <c r="H234" s="39"/>
      <c r="I234" s="112"/>
      <c r="J234" s="104"/>
      <c r="K234" s="113"/>
      <c r="L234" s="104"/>
      <c r="M234" s="104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thickBot="1" x14ac:dyDescent="0.3">
      <c r="A235" s="30"/>
      <c r="B235" s="30"/>
      <c r="C235" s="121" t="s">
        <v>290</v>
      </c>
      <c r="D235" s="4"/>
      <c r="E235" s="278"/>
      <c r="F235" s="278"/>
      <c r="G235" s="278"/>
      <c r="H235" s="278"/>
      <c r="I235" s="143">
        <f>+I218</f>
        <v>8137198264.9599991</v>
      </c>
      <c r="J235" s="104"/>
      <c r="K235" s="115"/>
      <c r="L235" s="4"/>
      <c r="M235" s="4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 thickTop="1" x14ac:dyDescent="0.25">
      <c r="A236" s="30"/>
      <c r="B236" s="37"/>
      <c r="C236" s="113"/>
      <c r="D236" s="104"/>
      <c r="E236" s="39"/>
      <c r="F236" s="39"/>
      <c r="G236" s="39"/>
      <c r="H236" s="39"/>
      <c r="I236" s="112"/>
      <c r="J236" s="104"/>
      <c r="K236" s="113"/>
      <c r="L236" s="104"/>
      <c r="M236" s="104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25">
      <c r="A237" s="30"/>
      <c r="B237" s="30"/>
      <c r="C237" s="123" t="s">
        <v>291</v>
      </c>
      <c r="D237" s="4"/>
      <c r="E237" s="278"/>
      <c r="F237" s="278"/>
      <c r="G237" s="278"/>
      <c r="H237" s="278"/>
      <c r="I237" s="144">
        <f>+I235+I214</f>
        <v>8925877069.289999</v>
      </c>
      <c r="J237" s="104"/>
      <c r="K237" s="113"/>
      <c r="L237" s="4"/>
      <c r="M237" s="4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 x14ac:dyDescent="0.25">
      <c r="A238" s="30"/>
      <c r="B238" s="37"/>
      <c r="C238" s="113"/>
      <c r="D238" s="104"/>
      <c r="E238" s="39"/>
      <c r="F238" s="39"/>
      <c r="G238" s="39"/>
      <c r="H238" s="39"/>
      <c r="I238" s="112"/>
      <c r="J238" s="104"/>
      <c r="K238" s="113"/>
      <c r="L238" s="104"/>
      <c r="M238" s="104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25">
      <c r="A239" s="30">
        <v>4</v>
      </c>
      <c r="B239" s="30"/>
      <c r="C239" s="122" t="s">
        <v>292</v>
      </c>
      <c r="D239" s="278"/>
      <c r="E239" s="278"/>
      <c r="F239" s="278"/>
      <c r="G239" s="278"/>
      <c r="H239" s="278"/>
      <c r="I239" s="112"/>
      <c r="J239" s="104"/>
      <c r="K239" s="113"/>
      <c r="L239" s="4"/>
      <c r="M239" s="4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 x14ac:dyDescent="0.25">
      <c r="A240" s="30"/>
      <c r="B240" s="37"/>
      <c r="C240" s="113"/>
      <c r="D240" s="39"/>
      <c r="E240" s="39"/>
      <c r="F240" s="39"/>
      <c r="G240" s="39"/>
      <c r="H240" s="39"/>
      <c r="I240" s="99"/>
      <c r="J240" s="104"/>
      <c r="K240" s="113"/>
      <c r="L240" s="104"/>
      <c r="M240" s="104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5">
      <c r="A241" s="30">
        <v>41</v>
      </c>
      <c r="B241" s="37"/>
      <c r="C241" s="115" t="s">
        <v>293</v>
      </c>
      <c r="D241" s="39"/>
      <c r="E241" s="39"/>
      <c r="F241" s="39"/>
      <c r="G241" s="39"/>
      <c r="H241" s="39"/>
      <c r="I241" s="140">
        <f>G242</f>
        <v>0</v>
      </c>
      <c r="J241" s="104"/>
      <c r="K241" s="113"/>
      <c r="L241" s="104"/>
      <c r="M241" s="104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5">
      <c r="A242" s="30"/>
      <c r="B242" s="37">
        <v>4110</v>
      </c>
      <c r="C242" s="113" t="s">
        <v>129</v>
      </c>
      <c r="D242" s="39"/>
      <c r="E242" s="39"/>
      <c r="F242" s="39"/>
      <c r="G242" s="98">
        <f>E243</f>
        <v>0</v>
      </c>
      <c r="H242" s="39"/>
      <c r="I242" s="99"/>
      <c r="J242" s="104"/>
      <c r="K242" s="113"/>
      <c r="L242" s="104"/>
      <c r="M242" s="104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5">
      <c r="A243" s="30"/>
      <c r="B243" s="37"/>
      <c r="C243" s="113" t="s">
        <v>294</v>
      </c>
      <c r="D243" s="39"/>
      <c r="E243" s="98">
        <v>0</v>
      </c>
      <c r="F243" s="39"/>
      <c r="G243" s="39"/>
      <c r="H243" s="39"/>
      <c r="I243" s="99"/>
      <c r="J243" s="104"/>
      <c r="K243" s="113"/>
      <c r="L243" s="104"/>
      <c r="M243" s="104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5">
      <c r="A244" s="30">
        <v>42</v>
      </c>
      <c r="B244" s="30"/>
      <c r="C244" s="115" t="s">
        <v>295</v>
      </c>
      <c r="D244" s="278"/>
      <c r="E244" s="278"/>
      <c r="F244" s="278"/>
      <c r="G244" s="278"/>
      <c r="H244" s="278"/>
      <c r="I244" s="140">
        <f>+G249+G245+G253</f>
        <v>21825308</v>
      </c>
      <c r="J244" s="104"/>
      <c r="K244" s="113"/>
      <c r="L244" s="104"/>
      <c r="M244" s="104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5">
      <c r="A245" s="30"/>
      <c r="B245" s="37">
        <v>4204</v>
      </c>
      <c r="C245" s="113" t="s">
        <v>296</v>
      </c>
      <c r="D245" s="278"/>
      <c r="E245" s="278"/>
      <c r="F245" s="278"/>
      <c r="G245" s="98">
        <f>E246+E248+E247</f>
        <v>16658758</v>
      </c>
      <c r="H245" s="278"/>
      <c r="I245" s="142"/>
      <c r="J245" s="104"/>
      <c r="K245" s="113"/>
      <c r="L245" s="104"/>
      <c r="M245" s="104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5">
      <c r="A246" s="30"/>
      <c r="B246" s="30"/>
      <c r="C246" s="113" t="s">
        <v>297</v>
      </c>
      <c r="D246" s="278"/>
      <c r="E246" s="61">
        <v>14530658</v>
      </c>
      <c r="F246" s="278"/>
      <c r="G246" s="278"/>
      <c r="H246" s="278"/>
      <c r="I246" s="142"/>
      <c r="J246" s="104"/>
      <c r="K246" s="113"/>
      <c r="L246" s="104"/>
      <c r="M246" s="104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5">
      <c r="A247" s="30"/>
      <c r="B247" s="30"/>
      <c r="C247" s="113" t="s">
        <v>298</v>
      </c>
      <c r="D247" s="278"/>
      <c r="E247" s="61">
        <v>2128100</v>
      </c>
      <c r="F247" s="278"/>
      <c r="G247" s="278"/>
      <c r="H247" s="278"/>
      <c r="I247" s="142"/>
      <c r="J247" s="104"/>
      <c r="K247" s="113"/>
      <c r="L247" s="104"/>
      <c r="M247" s="104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5">
      <c r="A248" s="30"/>
      <c r="B248" s="30"/>
      <c r="C248" s="113" t="s">
        <v>299</v>
      </c>
      <c r="D248" s="278"/>
      <c r="E248" s="41">
        <v>0</v>
      </c>
      <c r="F248" s="278"/>
      <c r="G248" s="278"/>
      <c r="H248" s="278"/>
      <c r="I248" s="142"/>
      <c r="J248" s="104"/>
      <c r="K248" s="113"/>
      <c r="L248" s="104"/>
      <c r="M248" s="104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5">
      <c r="A249" s="30"/>
      <c r="B249" s="37">
        <v>4210</v>
      </c>
      <c r="C249" s="113" t="s">
        <v>131</v>
      </c>
      <c r="D249" s="39"/>
      <c r="E249" s="39"/>
      <c r="F249" s="39"/>
      <c r="G249" s="41">
        <f>SUM(E250:E252)</f>
        <v>5166550</v>
      </c>
      <c r="H249" s="39"/>
      <c r="I249" s="99"/>
      <c r="J249" s="104"/>
      <c r="K249" s="113"/>
      <c r="L249" s="104"/>
      <c r="M249" s="104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5">
      <c r="A250" s="30"/>
      <c r="B250" s="37"/>
      <c r="C250" s="113" t="s">
        <v>297</v>
      </c>
      <c r="D250" s="39"/>
      <c r="E250" s="39">
        <v>333900</v>
      </c>
      <c r="F250" s="39"/>
      <c r="G250" s="61"/>
      <c r="H250" s="39"/>
      <c r="I250" s="99"/>
      <c r="J250" s="104"/>
      <c r="K250" s="113"/>
      <c r="L250" s="104"/>
      <c r="M250" s="104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5">
      <c r="A251" s="30"/>
      <c r="B251" s="37"/>
      <c r="C251" s="113" t="s">
        <v>196</v>
      </c>
      <c r="D251" s="39"/>
      <c r="E251" s="39">
        <v>4832650</v>
      </c>
      <c r="F251" s="39"/>
      <c r="G251" s="61"/>
      <c r="H251" s="39"/>
      <c r="I251" s="99"/>
      <c r="J251" s="104"/>
      <c r="K251" s="113"/>
      <c r="L251" s="104"/>
      <c r="M251" s="104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5">
      <c r="A252" s="30"/>
      <c r="B252" s="37"/>
      <c r="C252" s="113" t="s">
        <v>300</v>
      </c>
      <c r="D252" s="39"/>
      <c r="E252" s="98">
        <v>0</v>
      </c>
      <c r="F252" s="39"/>
      <c r="G252" s="61"/>
      <c r="H252" s="39"/>
      <c r="I252" s="99"/>
      <c r="J252" s="104"/>
      <c r="K252" s="113"/>
      <c r="L252" s="104"/>
      <c r="M252" s="104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5">
      <c r="A253" s="30"/>
      <c r="B253" s="37">
        <v>4295</v>
      </c>
      <c r="C253" s="113" t="s">
        <v>301</v>
      </c>
      <c r="D253" s="39"/>
      <c r="E253" s="61"/>
      <c r="F253" s="39"/>
      <c r="G253" s="41">
        <v>0</v>
      </c>
      <c r="H253" s="39"/>
      <c r="I253" s="99"/>
      <c r="J253" s="104"/>
      <c r="K253" s="113"/>
      <c r="L253" s="104"/>
      <c r="M253" s="104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5">
      <c r="A254" s="30">
        <v>44</v>
      </c>
      <c r="B254" s="37"/>
      <c r="C254" s="113" t="s">
        <v>302</v>
      </c>
      <c r="D254" s="39"/>
      <c r="E254" s="61"/>
      <c r="F254" s="39"/>
      <c r="G254" s="61"/>
      <c r="H254" s="39"/>
      <c r="I254" s="140">
        <f>G255</f>
        <v>0</v>
      </c>
      <c r="J254" s="104"/>
      <c r="K254" s="113"/>
      <c r="L254" s="104"/>
      <c r="M254" s="104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5">
      <c r="A255" s="30"/>
      <c r="B255" s="37">
        <v>4428</v>
      </c>
      <c r="C255" s="113" t="s">
        <v>303</v>
      </c>
      <c r="D255" s="39"/>
      <c r="E255" s="61"/>
      <c r="F255" s="39"/>
      <c r="G255" s="41">
        <v>0</v>
      </c>
      <c r="H255" s="39"/>
      <c r="I255" s="99"/>
      <c r="J255" s="104"/>
      <c r="K255" s="113"/>
      <c r="L255" s="104"/>
      <c r="M255" s="104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5">
      <c r="A256" s="30">
        <v>47</v>
      </c>
      <c r="B256" s="30"/>
      <c r="C256" s="120" t="s">
        <v>304</v>
      </c>
      <c r="D256" s="38"/>
      <c r="E256" s="278"/>
      <c r="F256" s="38"/>
      <c r="G256" s="278"/>
      <c r="H256" s="278"/>
      <c r="I256" s="140">
        <f>SUM(G257:G260)</f>
        <v>501676798.55000001</v>
      </c>
      <c r="J256" s="104"/>
      <c r="K256" s="113"/>
      <c r="L256" s="104"/>
      <c r="M256" s="104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5">
      <c r="A257" s="30"/>
      <c r="B257" s="37">
        <v>4705</v>
      </c>
      <c r="C257" s="113" t="s">
        <v>137</v>
      </c>
      <c r="D257" s="36"/>
      <c r="E257" s="39"/>
      <c r="F257" s="36"/>
      <c r="G257" s="41">
        <f>SUM(E258:E259)</f>
        <v>487981282.55000001</v>
      </c>
      <c r="H257" s="39"/>
      <c r="I257" s="99"/>
      <c r="J257" s="104"/>
      <c r="K257" s="113"/>
      <c r="L257" s="104"/>
      <c r="M257" s="104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5">
      <c r="A258" s="30"/>
      <c r="B258" s="37"/>
      <c r="C258" s="113" t="s">
        <v>305</v>
      </c>
      <c r="D258" s="36"/>
      <c r="E258" s="39">
        <v>207370101</v>
      </c>
      <c r="F258" s="36"/>
      <c r="G258" s="39"/>
      <c r="H258" s="39"/>
      <c r="I258" s="99"/>
      <c r="J258" s="4"/>
      <c r="K258" s="113"/>
      <c r="L258" s="104"/>
      <c r="M258" s="104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5">
      <c r="A259" s="30"/>
      <c r="B259" s="37"/>
      <c r="C259" s="113" t="s">
        <v>306</v>
      </c>
      <c r="D259" s="36"/>
      <c r="E259" s="41">
        <v>280611181.55000001</v>
      </c>
      <c r="F259" s="36"/>
      <c r="G259" s="39"/>
      <c r="H259" s="39"/>
      <c r="I259" s="99"/>
      <c r="J259" s="4"/>
      <c r="K259" s="113"/>
      <c r="L259" s="4"/>
      <c r="M259" s="4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 x14ac:dyDescent="0.25">
      <c r="A260" s="30"/>
      <c r="B260" s="37">
        <v>4722</v>
      </c>
      <c r="C260" s="113" t="s">
        <v>138</v>
      </c>
      <c r="D260" s="36"/>
      <c r="E260" s="280"/>
      <c r="F260" s="36"/>
      <c r="G260" s="41">
        <f>E261+E262</f>
        <v>13695516</v>
      </c>
      <c r="H260" s="39"/>
      <c r="I260" s="99"/>
      <c r="J260" s="104"/>
      <c r="K260" s="113"/>
      <c r="L260" s="4"/>
      <c r="M260" s="4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 x14ac:dyDescent="0.25">
      <c r="A261" s="30"/>
      <c r="B261" s="37"/>
      <c r="C261" s="113" t="s">
        <v>307</v>
      </c>
      <c r="D261" s="36"/>
      <c r="E261" s="61">
        <v>13695516</v>
      </c>
      <c r="F261" s="36"/>
      <c r="G261" s="61"/>
      <c r="H261" s="39"/>
      <c r="I261" s="99"/>
      <c r="J261" s="104"/>
      <c r="K261" s="113"/>
      <c r="L261" s="4"/>
      <c r="M261" s="4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 x14ac:dyDescent="0.25">
      <c r="A262" s="30"/>
      <c r="B262" s="37"/>
      <c r="C262" s="113" t="s">
        <v>308</v>
      </c>
      <c r="D262" s="36"/>
      <c r="E262" s="41">
        <v>0</v>
      </c>
      <c r="F262" s="36"/>
      <c r="G262" s="61"/>
      <c r="H262" s="39"/>
      <c r="I262" s="99"/>
      <c r="J262" s="104"/>
      <c r="K262" s="113"/>
      <c r="L262" s="4"/>
      <c r="M262" s="4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 x14ac:dyDescent="0.25">
      <c r="A263" s="30">
        <v>48</v>
      </c>
      <c r="B263" s="30"/>
      <c r="C263" s="115" t="s">
        <v>123</v>
      </c>
      <c r="D263" s="278"/>
      <c r="E263" s="278"/>
      <c r="F263" s="278"/>
      <c r="G263" s="278"/>
      <c r="H263" s="278"/>
      <c r="I263" s="140">
        <f>G264</f>
        <v>391</v>
      </c>
      <c r="J263" s="104"/>
      <c r="K263" s="113"/>
      <c r="L263" s="104"/>
      <c r="M263" s="104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5">
      <c r="A264" s="30"/>
      <c r="B264" s="37">
        <v>4808</v>
      </c>
      <c r="C264" s="113" t="s">
        <v>309</v>
      </c>
      <c r="D264" s="36"/>
      <c r="E264" s="39"/>
      <c r="F264" s="36"/>
      <c r="G264" s="41">
        <f>SUM(E265:E269)</f>
        <v>391</v>
      </c>
      <c r="H264" s="39"/>
      <c r="I264" s="99"/>
      <c r="J264" s="104"/>
      <c r="K264" s="113"/>
      <c r="L264" s="104"/>
      <c r="M264" s="104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5">
      <c r="A265" s="30"/>
      <c r="B265" s="37"/>
      <c r="C265" s="113" t="s">
        <v>310</v>
      </c>
      <c r="D265" s="36"/>
      <c r="E265" s="39">
        <v>0</v>
      </c>
      <c r="F265" s="36"/>
      <c r="G265" s="61"/>
      <c r="H265" s="39"/>
      <c r="I265" s="99"/>
      <c r="J265" s="104"/>
      <c r="K265" s="113"/>
      <c r="L265" s="104"/>
      <c r="M265" s="104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5">
      <c r="A266" s="30"/>
      <c r="B266" s="37"/>
      <c r="C266" s="113" t="s">
        <v>311</v>
      </c>
      <c r="D266" s="36"/>
      <c r="E266" s="39">
        <v>0</v>
      </c>
      <c r="F266" s="39"/>
      <c r="G266" s="39"/>
      <c r="H266" s="39"/>
      <c r="I266" s="99"/>
      <c r="J266" s="104"/>
      <c r="K266" s="113"/>
      <c r="L266" s="4"/>
      <c r="M266" s="4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 x14ac:dyDescent="0.25">
      <c r="A267" s="30"/>
      <c r="B267" s="37"/>
      <c r="C267" s="113" t="s">
        <v>312</v>
      </c>
      <c r="D267" s="36"/>
      <c r="E267" s="39">
        <v>0</v>
      </c>
      <c r="F267" s="39"/>
      <c r="G267" s="39"/>
      <c r="H267" s="39"/>
      <c r="I267" s="99"/>
      <c r="J267" s="104"/>
      <c r="K267" s="113"/>
      <c r="L267" s="104"/>
      <c r="M267" s="104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5">
      <c r="A268" s="30"/>
      <c r="B268" s="37"/>
      <c r="C268" s="113" t="s">
        <v>313</v>
      </c>
      <c r="D268" s="36"/>
      <c r="E268" s="61">
        <v>391</v>
      </c>
      <c r="F268" s="39"/>
      <c r="G268" s="39"/>
      <c r="H268" s="39"/>
      <c r="I268" s="99"/>
      <c r="J268" s="104"/>
      <c r="K268" s="113"/>
      <c r="L268" s="104"/>
      <c r="M268" s="104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5">
      <c r="A269" s="30"/>
      <c r="B269" s="37"/>
      <c r="C269" s="113" t="s">
        <v>314</v>
      </c>
      <c r="D269" s="36"/>
      <c r="E269" s="98">
        <v>0</v>
      </c>
      <c r="F269" s="39"/>
      <c r="G269" s="39"/>
      <c r="H269" s="39"/>
      <c r="I269" s="99"/>
      <c r="J269" s="104"/>
      <c r="K269" s="113"/>
      <c r="L269" s="104"/>
      <c r="M269" s="104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5">
      <c r="A270" s="30"/>
      <c r="B270" s="37"/>
      <c r="C270" s="113"/>
      <c r="D270" s="36"/>
      <c r="E270" s="39"/>
      <c r="F270" s="39"/>
      <c r="G270" s="39"/>
      <c r="H270" s="39"/>
      <c r="I270" s="99"/>
      <c r="J270" s="104"/>
      <c r="K270" s="113"/>
      <c r="L270" s="104"/>
      <c r="M270" s="104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thickBot="1" x14ac:dyDescent="0.25">
      <c r="A271" s="6"/>
      <c r="B271" s="6"/>
      <c r="C271" s="121" t="s">
        <v>315</v>
      </c>
      <c r="D271" s="42"/>
      <c r="E271" s="43"/>
      <c r="F271" s="43"/>
      <c r="G271" s="43"/>
      <c r="H271" s="43"/>
      <c r="I271" s="143">
        <f>+I263+I256+I244+I241+I254</f>
        <v>523502497.55000001</v>
      </c>
      <c r="J271" s="104"/>
      <c r="K271" s="113"/>
      <c r="L271" s="104"/>
      <c r="M271" s="104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thickTop="1" x14ac:dyDescent="0.25">
      <c r="A272" s="6"/>
      <c r="B272" s="6"/>
      <c r="C272" s="71"/>
      <c r="D272" s="42"/>
      <c r="E272" s="43"/>
      <c r="F272" s="43"/>
      <c r="G272" s="43"/>
      <c r="H272" s="43"/>
      <c r="I272" s="145"/>
      <c r="J272" s="104"/>
      <c r="K272" s="113"/>
      <c r="L272" s="4"/>
      <c r="M272" s="4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 x14ac:dyDescent="0.25">
      <c r="A273" s="30">
        <v>5</v>
      </c>
      <c r="B273" s="30"/>
      <c r="C273" s="122" t="s">
        <v>316</v>
      </c>
      <c r="D273" s="278"/>
      <c r="E273" s="278"/>
      <c r="F273" s="278"/>
      <c r="G273" s="278"/>
      <c r="H273" s="278"/>
      <c r="I273" s="112"/>
      <c r="J273" s="104"/>
      <c r="K273" s="113"/>
      <c r="L273" s="104"/>
      <c r="M273" s="104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5">
      <c r="A274" s="30"/>
      <c r="B274" s="37"/>
      <c r="C274" s="113"/>
      <c r="D274" s="278"/>
      <c r="E274" s="278"/>
      <c r="F274" s="278"/>
      <c r="G274" s="278"/>
      <c r="H274" s="278"/>
      <c r="I274" s="112"/>
      <c r="J274" s="104"/>
      <c r="K274" s="113"/>
      <c r="L274" s="104"/>
      <c r="M274" s="104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5">
      <c r="A275" s="30">
        <v>51</v>
      </c>
      <c r="B275" s="30"/>
      <c r="C275" s="115" t="s">
        <v>317</v>
      </c>
      <c r="D275" s="278"/>
      <c r="E275" s="278"/>
      <c r="F275" s="278"/>
      <c r="G275" s="278"/>
      <c r="H275" s="278"/>
      <c r="I275" s="140">
        <f>SUM(G276:G324)</f>
        <v>334493326.97000003</v>
      </c>
      <c r="J275" s="6"/>
      <c r="K275" s="113"/>
      <c r="L275" s="104"/>
      <c r="M275" s="104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5">
      <c r="A276" s="30"/>
      <c r="B276" s="37">
        <v>5101</v>
      </c>
      <c r="C276" s="113" t="s">
        <v>142</v>
      </c>
      <c r="D276" s="39"/>
      <c r="E276" s="39"/>
      <c r="F276" s="39"/>
      <c r="G276" s="41">
        <f>SUM(E277:E294)</f>
        <v>161858800</v>
      </c>
      <c r="H276" s="39"/>
      <c r="I276" s="99"/>
      <c r="J276" s="104"/>
      <c r="K276" s="113"/>
      <c r="L276" s="104"/>
      <c r="M276" s="104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5">
      <c r="A277" s="30"/>
      <c r="B277" s="37"/>
      <c r="C277" s="113" t="s">
        <v>318</v>
      </c>
      <c r="D277" s="39"/>
      <c r="E277" s="39">
        <v>137042276</v>
      </c>
      <c r="F277" s="39"/>
      <c r="G277" s="39"/>
      <c r="H277" s="39"/>
      <c r="I277" s="99"/>
      <c r="J277" s="4"/>
      <c r="K277" s="113"/>
      <c r="L277" s="104"/>
      <c r="M277" s="104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5">
      <c r="A278" s="30"/>
      <c r="B278" s="37"/>
      <c r="C278" s="113" t="s">
        <v>319</v>
      </c>
      <c r="D278" s="39"/>
      <c r="E278" s="39">
        <v>0</v>
      </c>
      <c r="F278" s="39"/>
      <c r="G278" s="39"/>
      <c r="H278" s="39"/>
      <c r="I278" s="99"/>
      <c r="J278" s="4"/>
      <c r="K278" s="113"/>
      <c r="L278" s="104"/>
      <c r="M278" s="104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s="288" customFormat="1" ht="15.75" customHeight="1" x14ac:dyDescent="0.25">
      <c r="A279" s="30"/>
      <c r="B279" s="37"/>
      <c r="C279" s="113"/>
      <c r="D279" s="39"/>
      <c r="E279" s="39"/>
      <c r="F279" s="39"/>
      <c r="G279" s="39"/>
      <c r="H279" s="39"/>
      <c r="I279" s="99"/>
      <c r="J279" s="4"/>
      <c r="K279" s="113"/>
      <c r="L279" s="104"/>
      <c r="M279" s="104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s="288" customFormat="1" ht="15.75" customHeight="1" x14ac:dyDescent="0.25">
      <c r="A280" s="30"/>
      <c r="B280" s="37"/>
      <c r="C280" s="113"/>
      <c r="D280" s="39"/>
      <c r="E280" s="39"/>
      <c r="F280" s="39"/>
      <c r="G280" s="39"/>
      <c r="H280" s="39"/>
      <c r="I280" s="99"/>
      <c r="J280" s="4"/>
      <c r="K280" s="113"/>
      <c r="L280" s="104"/>
      <c r="M280" s="104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s="288" customFormat="1" ht="15.75" customHeight="1" x14ac:dyDescent="0.25">
      <c r="A281" s="30"/>
      <c r="B281" s="37"/>
      <c r="C281" s="113"/>
      <c r="D281" s="39"/>
      <c r="E281" s="39"/>
      <c r="F281" s="39"/>
      <c r="G281" s="39"/>
      <c r="H281" s="39"/>
      <c r="I281" s="99"/>
      <c r="J281" s="4"/>
      <c r="K281" s="113"/>
      <c r="L281" s="104"/>
      <c r="M281" s="104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s="288" customFormat="1" ht="15.75" customHeight="1" x14ac:dyDescent="0.25">
      <c r="A282" s="30"/>
      <c r="B282" s="37"/>
      <c r="C282" s="113"/>
      <c r="D282" s="39"/>
      <c r="E282" s="39"/>
      <c r="F282" s="39"/>
      <c r="G282" s="39"/>
      <c r="H282" s="39"/>
      <c r="I282" s="99"/>
      <c r="J282" s="4"/>
      <c r="K282" s="113"/>
      <c r="L282" s="104"/>
      <c r="M282" s="104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s="288" customFormat="1" ht="15.75" customHeight="1" x14ac:dyDescent="0.25">
      <c r="A283" s="30"/>
      <c r="B283" s="37"/>
      <c r="C283" s="113"/>
      <c r="D283" s="39"/>
      <c r="E283" s="39"/>
      <c r="F283" s="39"/>
      <c r="G283" s="39"/>
      <c r="H283" s="39"/>
      <c r="I283" s="99"/>
      <c r="J283" s="4"/>
      <c r="K283" s="113"/>
      <c r="L283" s="104"/>
      <c r="M283" s="104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s="288" customFormat="1" ht="15.75" customHeight="1" x14ac:dyDescent="0.25">
      <c r="A284" s="30"/>
      <c r="B284" s="37"/>
      <c r="C284" s="113"/>
      <c r="D284" s="39"/>
      <c r="E284" s="39"/>
      <c r="F284" s="39"/>
      <c r="G284" s="39"/>
      <c r="H284" s="39"/>
      <c r="I284" s="99"/>
      <c r="J284" s="4"/>
      <c r="K284" s="113"/>
      <c r="L284" s="104"/>
      <c r="M284" s="104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s="288" customFormat="1" ht="15.75" customHeight="1" x14ac:dyDescent="0.25">
      <c r="A285" s="30"/>
      <c r="B285" s="37"/>
      <c r="C285" s="113"/>
      <c r="D285" s="39"/>
      <c r="E285" s="39"/>
      <c r="F285" s="39"/>
      <c r="G285" s="39"/>
      <c r="H285" s="39"/>
      <c r="I285" s="99"/>
      <c r="J285" s="4"/>
      <c r="K285" s="113"/>
      <c r="L285" s="104"/>
      <c r="M285" s="104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s="288" customFormat="1" ht="15.75" customHeight="1" x14ac:dyDescent="0.25">
      <c r="A286" s="30"/>
      <c r="B286" s="37"/>
      <c r="C286" s="113"/>
      <c r="D286" s="39"/>
      <c r="E286" s="39"/>
      <c r="F286" s="39"/>
      <c r="G286" s="39"/>
      <c r="H286" s="39"/>
      <c r="I286" s="99"/>
      <c r="J286" s="4"/>
      <c r="K286" s="113"/>
      <c r="L286" s="104"/>
      <c r="M286" s="104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s="288" customFormat="1" ht="15.75" customHeight="1" x14ac:dyDescent="0.25">
      <c r="A287" s="30"/>
      <c r="B287" s="37"/>
      <c r="C287" s="113"/>
      <c r="D287" s="39"/>
      <c r="E287" s="39"/>
      <c r="F287" s="39"/>
      <c r="G287" s="39"/>
      <c r="H287" s="39"/>
      <c r="I287" s="99"/>
      <c r="J287" s="4"/>
      <c r="K287" s="113"/>
      <c r="L287" s="104"/>
      <c r="M287" s="104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s="288" customFormat="1" ht="15.75" customHeight="1" x14ac:dyDescent="0.25">
      <c r="A288" s="30"/>
      <c r="B288" s="37"/>
      <c r="C288" s="113"/>
      <c r="D288" s="39"/>
      <c r="E288" s="39"/>
      <c r="F288" s="39"/>
      <c r="G288" s="39"/>
      <c r="H288" s="39"/>
      <c r="I288" s="99"/>
      <c r="J288" s="4"/>
      <c r="K288" s="113"/>
      <c r="L288" s="104"/>
      <c r="M288" s="104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5">
      <c r="A289" s="30"/>
      <c r="B289" s="37"/>
      <c r="C289" s="116" t="s">
        <v>320</v>
      </c>
      <c r="D289" s="39"/>
      <c r="E289" s="39">
        <v>17122857</v>
      </c>
      <c r="F289" s="39"/>
      <c r="G289" s="39"/>
      <c r="H289" s="39"/>
      <c r="I289" s="99"/>
      <c r="J289" s="4"/>
      <c r="K289" s="113"/>
      <c r="L289" s="104"/>
      <c r="M289" s="104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5">
      <c r="A290" s="30"/>
      <c r="B290" s="37"/>
      <c r="C290" s="113" t="s">
        <v>278</v>
      </c>
      <c r="D290" s="39"/>
      <c r="E290" s="39">
        <v>6054416</v>
      </c>
      <c r="F290" s="39"/>
      <c r="G290" s="39"/>
      <c r="H290" s="39"/>
      <c r="I290" s="99"/>
      <c r="J290" s="104"/>
      <c r="K290" s="113"/>
      <c r="L290" s="104"/>
      <c r="M290" s="104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5">
      <c r="A291" s="30"/>
      <c r="B291" s="37"/>
      <c r="C291" s="113" t="s">
        <v>321</v>
      </c>
      <c r="D291" s="39"/>
      <c r="E291" s="39">
        <f>D292+D293</f>
        <v>1011316</v>
      </c>
      <c r="F291" s="39"/>
      <c r="G291" s="39"/>
      <c r="H291" s="39"/>
      <c r="I291" s="99"/>
      <c r="J291" s="104"/>
      <c r="K291" s="113"/>
      <c r="L291" s="104"/>
      <c r="M291" s="104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30"/>
      <c r="B292" s="37"/>
      <c r="C292" s="113" t="s">
        <v>321</v>
      </c>
      <c r="D292" s="39">
        <v>1011316</v>
      </c>
      <c r="E292" s="39"/>
      <c r="F292" s="39"/>
      <c r="G292" s="39"/>
      <c r="H292" s="39"/>
      <c r="I292" s="99"/>
      <c r="J292" s="104"/>
      <c r="K292" s="113"/>
      <c r="L292" s="104"/>
      <c r="M292" s="104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30"/>
      <c r="B293" s="37"/>
      <c r="C293" s="113" t="s">
        <v>322</v>
      </c>
      <c r="D293" s="41">
        <v>0</v>
      </c>
      <c r="E293" s="39"/>
      <c r="F293" s="39"/>
      <c r="G293" s="39"/>
      <c r="H293" s="39"/>
      <c r="I293" s="99"/>
      <c r="J293" s="104"/>
      <c r="K293" s="113"/>
      <c r="L293" s="104"/>
      <c r="M293" s="104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30"/>
      <c r="B294" s="37"/>
      <c r="C294" s="113" t="s">
        <v>323</v>
      </c>
      <c r="D294" s="39"/>
      <c r="E294" s="41">
        <v>627935</v>
      </c>
      <c r="F294" s="39"/>
      <c r="G294" s="39"/>
      <c r="H294" s="39"/>
      <c r="I294" s="99"/>
      <c r="J294" s="104"/>
      <c r="K294" s="113"/>
      <c r="L294" s="104"/>
      <c r="M294" s="104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5">
      <c r="A295" s="30"/>
      <c r="B295" s="37">
        <v>5103</v>
      </c>
      <c r="C295" s="113" t="s">
        <v>143</v>
      </c>
      <c r="D295" s="39"/>
      <c r="E295" s="39"/>
      <c r="F295" s="39"/>
      <c r="G295" s="41">
        <f>SUM(E296:E300)</f>
        <v>60941567</v>
      </c>
      <c r="H295" s="39"/>
      <c r="I295" s="99"/>
      <c r="J295" s="104"/>
      <c r="K295" s="113"/>
      <c r="L295" s="104"/>
      <c r="M295" s="104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30"/>
      <c r="B296" s="37"/>
      <c r="C296" s="113" t="s">
        <v>284</v>
      </c>
      <c r="D296" s="39"/>
      <c r="E296" s="39">
        <v>6646300</v>
      </c>
      <c r="F296" s="39"/>
      <c r="G296" s="39"/>
      <c r="H296" s="39"/>
      <c r="I296" s="99"/>
      <c r="J296" s="104"/>
      <c r="K296" s="113"/>
      <c r="L296" s="6"/>
      <c r="M296" s="6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5.75" customHeight="1" x14ac:dyDescent="0.25">
      <c r="A297" s="30"/>
      <c r="B297" s="37"/>
      <c r="C297" s="113" t="s">
        <v>324</v>
      </c>
      <c r="D297" s="39"/>
      <c r="E297" s="39">
        <v>23205714</v>
      </c>
      <c r="F297" s="39"/>
      <c r="G297" s="39"/>
      <c r="H297" s="39"/>
      <c r="I297" s="99"/>
      <c r="J297" s="104"/>
      <c r="K297" s="113"/>
      <c r="L297" s="104"/>
      <c r="M297" s="104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5">
      <c r="A298" s="30"/>
      <c r="B298" s="37"/>
      <c r="C298" s="113" t="s">
        <v>325</v>
      </c>
      <c r="D298" s="39"/>
      <c r="E298" s="39">
        <v>1280100</v>
      </c>
      <c r="F298" s="39"/>
      <c r="G298" s="39"/>
      <c r="H298" s="39"/>
      <c r="I298" s="99"/>
      <c r="J298" s="104"/>
      <c r="K298" s="113"/>
      <c r="L298" s="4"/>
      <c r="M298" s="4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 x14ac:dyDescent="0.25">
      <c r="A299" s="30"/>
      <c r="B299" s="37"/>
      <c r="C299" s="116" t="s">
        <v>326</v>
      </c>
      <c r="D299" s="39"/>
      <c r="E299" s="39">
        <v>15461299</v>
      </c>
      <c r="F299" s="39"/>
      <c r="G299" s="39"/>
      <c r="H299" s="39"/>
      <c r="I299" s="99"/>
      <c r="J299" s="104"/>
      <c r="K299" s="113"/>
      <c r="L299" s="4"/>
      <c r="M299" s="4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 x14ac:dyDescent="0.25">
      <c r="A300" s="30"/>
      <c r="B300" s="37"/>
      <c r="C300" s="116" t="s">
        <v>327</v>
      </c>
      <c r="D300" s="39"/>
      <c r="E300" s="41">
        <v>14348154</v>
      </c>
      <c r="F300" s="39"/>
      <c r="G300" s="39"/>
      <c r="H300" s="39"/>
      <c r="I300" s="99"/>
      <c r="J300" s="104"/>
      <c r="K300" s="113"/>
      <c r="L300" s="4"/>
      <c r="M300" s="4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 x14ac:dyDescent="0.25">
      <c r="A301" s="30"/>
      <c r="B301" s="37">
        <v>5104</v>
      </c>
      <c r="C301" s="116" t="s">
        <v>328</v>
      </c>
      <c r="D301" s="39"/>
      <c r="E301" s="39"/>
      <c r="F301" s="39"/>
      <c r="G301" s="41">
        <f>SUM(E302:E303)</f>
        <v>8311900</v>
      </c>
      <c r="H301" s="39"/>
      <c r="I301" s="99"/>
      <c r="J301" s="104"/>
      <c r="K301" s="113"/>
      <c r="L301" s="4"/>
      <c r="M301" s="4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 x14ac:dyDescent="0.25">
      <c r="A302" s="30"/>
      <c r="B302" s="37"/>
      <c r="C302" s="113" t="s">
        <v>329</v>
      </c>
      <c r="D302" s="36"/>
      <c r="E302" s="39">
        <v>4986000</v>
      </c>
      <c r="F302" s="39"/>
      <c r="G302" s="39"/>
      <c r="H302" s="39"/>
      <c r="I302" s="99"/>
      <c r="J302" s="104"/>
      <c r="K302" s="113"/>
      <c r="L302" s="104"/>
      <c r="M302" s="104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30"/>
      <c r="B303" s="37"/>
      <c r="C303" s="113" t="s">
        <v>330</v>
      </c>
      <c r="D303" s="36"/>
      <c r="E303" s="41">
        <v>3325900</v>
      </c>
      <c r="F303" s="39"/>
      <c r="G303" s="39"/>
      <c r="H303" s="39"/>
      <c r="I303" s="99"/>
      <c r="J303" s="104"/>
      <c r="K303" s="113"/>
      <c r="L303" s="104"/>
      <c r="M303" s="104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5">
      <c r="A304" s="30"/>
      <c r="B304" s="37">
        <v>5107</v>
      </c>
      <c r="C304" s="113" t="s">
        <v>145</v>
      </c>
      <c r="D304" s="39"/>
      <c r="E304" s="39"/>
      <c r="F304" s="39"/>
      <c r="G304" s="41">
        <f>SUM(E305:E311)</f>
        <v>86434268</v>
      </c>
      <c r="H304" s="39"/>
      <c r="I304" s="99"/>
      <c r="J304" s="104"/>
      <c r="K304" s="113"/>
      <c r="L304" s="104"/>
      <c r="M304" s="104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30"/>
      <c r="B305" s="37"/>
      <c r="C305" s="113" t="s">
        <v>274</v>
      </c>
      <c r="D305" s="104"/>
      <c r="E305" s="39">
        <v>13669842</v>
      </c>
      <c r="F305" s="39"/>
      <c r="G305" s="39"/>
      <c r="H305" s="39"/>
      <c r="I305" s="113"/>
      <c r="J305" s="104"/>
      <c r="K305" s="113"/>
      <c r="L305" s="104"/>
      <c r="M305" s="104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5">
      <c r="A306" s="30"/>
      <c r="B306" s="37"/>
      <c r="C306" s="113" t="s">
        <v>273</v>
      </c>
      <c r="D306" s="104"/>
      <c r="E306" s="39">
        <v>19450826</v>
      </c>
      <c r="F306" s="39"/>
      <c r="G306" s="39"/>
      <c r="H306" s="39"/>
      <c r="I306" s="113"/>
      <c r="J306" s="104"/>
      <c r="K306" s="113"/>
      <c r="L306" s="104"/>
      <c r="M306" s="104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5">
      <c r="A307" s="30"/>
      <c r="B307" s="37"/>
      <c r="C307" s="113" t="s">
        <v>331</v>
      </c>
      <c r="D307" s="104"/>
      <c r="E307" s="39">
        <v>9347252</v>
      </c>
      <c r="F307" s="39"/>
      <c r="G307" s="39"/>
      <c r="H307" s="39"/>
      <c r="I307" s="113"/>
      <c r="J307" s="104"/>
      <c r="K307" s="113"/>
      <c r="L307" s="104"/>
      <c r="M307" s="104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5">
      <c r="A308" s="30"/>
      <c r="B308" s="37"/>
      <c r="C308" s="113" t="s">
        <v>332</v>
      </c>
      <c r="D308" s="104"/>
      <c r="E308" s="39">
        <v>20277743</v>
      </c>
      <c r="F308" s="39"/>
      <c r="G308" s="39"/>
      <c r="H308" s="39"/>
      <c r="I308" s="113"/>
      <c r="J308" s="104"/>
      <c r="K308" s="113"/>
      <c r="L308" s="104"/>
      <c r="M308" s="104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5">
      <c r="A309" s="25"/>
      <c r="B309" s="37"/>
      <c r="C309" s="113" t="s">
        <v>333</v>
      </c>
      <c r="D309" s="104"/>
      <c r="E309" s="39">
        <v>18801118</v>
      </c>
      <c r="F309" s="39"/>
      <c r="G309" s="39"/>
      <c r="H309" s="39"/>
      <c r="I309" s="99"/>
      <c r="J309" s="104"/>
      <c r="K309" s="113"/>
      <c r="L309" s="104"/>
      <c r="M309" s="104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25"/>
      <c r="B310" s="37"/>
      <c r="C310" s="113" t="s">
        <v>334</v>
      </c>
      <c r="D310" s="104"/>
      <c r="E310" s="39">
        <v>297609</v>
      </c>
      <c r="F310" s="39"/>
      <c r="G310" s="39"/>
      <c r="H310" s="39"/>
      <c r="I310" s="99"/>
      <c r="J310" s="104"/>
      <c r="K310" s="113"/>
      <c r="L310" s="104"/>
      <c r="M310" s="104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25"/>
      <c r="B311" s="37"/>
      <c r="C311" s="113" t="s">
        <v>279</v>
      </c>
      <c r="D311" s="104"/>
      <c r="E311" s="41">
        <f>SUM(D312:D313)</f>
        <v>4589878</v>
      </c>
      <c r="F311" s="39"/>
      <c r="G311" s="39"/>
      <c r="H311" s="39"/>
      <c r="I311" s="99"/>
      <c r="J311" s="104"/>
      <c r="K311" s="113"/>
      <c r="L311" s="104"/>
      <c r="M311" s="104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5">
      <c r="A312" s="25"/>
      <c r="B312" s="37"/>
      <c r="C312" s="113" t="s">
        <v>335</v>
      </c>
      <c r="D312" s="39">
        <v>0</v>
      </c>
      <c r="E312" s="39"/>
      <c r="F312" s="39"/>
      <c r="G312" s="39"/>
      <c r="H312" s="39"/>
      <c r="I312" s="99"/>
      <c r="J312" s="104"/>
      <c r="K312" s="113"/>
      <c r="L312" s="104"/>
      <c r="M312" s="104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5">
      <c r="A313" s="25"/>
      <c r="B313" s="37"/>
      <c r="C313" s="113" t="s">
        <v>336</v>
      </c>
      <c r="D313" s="98">
        <v>4589878</v>
      </c>
      <c r="E313" s="39"/>
      <c r="F313" s="39"/>
      <c r="G313" s="39"/>
      <c r="H313" s="39"/>
      <c r="I313" s="99"/>
      <c r="J313" s="104"/>
      <c r="K313" s="113"/>
      <c r="L313" s="104"/>
      <c r="M313" s="104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5">
      <c r="A314" s="25"/>
      <c r="B314" s="37">
        <v>5108</v>
      </c>
      <c r="C314" s="113" t="s">
        <v>337</v>
      </c>
      <c r="D314" s="61"/>
      <c r="E314" s="39"/>
      <c r="F314" s="39"/>
      <c r="G314" s="98">
        <f>SUM(E315:F316)</f>
        <v>0</v>
      </c>
      <c r="H314" s="39"/>
      <c r="I314" s="99"/>
      <c r="J314" s="104"/>
      <c r="K314" s="113"/>
      <c r="L314" s="104"/>
      <c r="M314" s="104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25"/>
      <c r="B315" s="37"/>
      <c r="C315" s="113" t="s">
        <v>338</v>
      </c>
      <c r="D315" s="61"/>
      <c r="E315" s="39">
        <v>0</v>
      </c>
      <c r="F315" s="39"/>
      <c r="G315" s="61"/>
      <c r="H315" s="39"/>
      <c r="I315" s="99"/>
      <c r="J315" s="104"/>
      <c r="K315" s="113"/>
      <c r="L315" s="104"/>
      <c r="M315" s="104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5"/>
      <c r="B316" s="37"/>
      <c r="C316" s="277" t="s">
        <v>339</v>
      </c>
      <c r="E316" s="98">
        <v>0</v>
      </c>
      <c r="F316" s="39"/>
      <c r="G316" s="39"/>
      <c r="H316" s="39"/>
      <c r="I316" s="99"/>
      <c r="J316" s="104"/>
      <c r="K316" s="113"/>
      <c r="L316" s="104"/>
      <c r="M316" s="104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5"/>
      <c r="B317" s="37">
        <v>5111</v>
      </c>
      <c r="C317" s="113" t="s">
        <v>147</v>
      </c>
      <c r="D317" s="104"/>
      <c r="E317" s="39"/>
      <c r="F317" s="39"/>
      <c r="G317" s="41">
        <f>SUM(E318:E323)</f>
        <v>16946791.969999999</v>
      </c>
      <c r="H317" s="39"/>
      <c r="I317" s="99"/>
      <c r="J317" s="104"/>
      <c r="K317" s="113"/>
      <c r="L317" s="104"/>
      <c r="M317" s="104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5"/>
      <c r="B318" s="37"/>
      <c r="C318" s="113" t="s">
        <v>340</v>
      </c>
      <c r="D318" s="104"/>
      <c r="E318" s="39">
        <v>0</v>
      </c>
      <c r="F318" s="39"/>
      <c r="G318" s="39"/>
      <c r="H318" s="39"/>
      <c r="I318" s="99"/>
      <c r="J318" s="104"/>
      <c r="K318" s="113"/>
      <c r="L318" s="104"/>
      <c r="M318" s="104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5"/>
      <c r="B319" s="37"/>
      <c r="C319" s="113" t="s">
        <v>61</v>
      </c>
      <c r="D319" s="104"/>
      <c r="E319" s="39">
        <v>0</v>
      </c>
      <c r="F319" s="39"/>
      <c r="G319" s="39"/>
      <c r="H319" s="39"/>
      <c r="I319" s="99"/>
      <c r="J319" s="104"/>
      <c r="K319" s="113"/>
      <c r="L319" s="104"/>
      <c r="M319" s="104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5"/>
      <c r="B320" s="37"/>
      <c r="C320" s="113" t="s">
        <v>341</v>
      </c>
      <c r="D320" s="104"/>
      <c r="E320" s="39">
        <v>3658963.97</v>
      </c>
      <c r="F320" s="39"/>
      <c r="G320" s="39"/>
      <c r="H320" s="39"/>
      <c r="I320" s="99"/>
      <c r="J320" s="104"/>
      <c r="K320" s="113"/>
      <c r="L320" s="104"/>
      <c r="M320" s="104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5"/>
      <c r="B321" s="37"/>
      <c r="C321" s="113" t="s">
        <v>342</v>
      </c>
      <c r="D321" s="104"/>
      <c r="E321" s="39">
        <v>1246180</v>
      </c>
      <c r="F321" s="39"/>
      <c r="G321" s="39"/>
      <c r="H321" s="39"/>
      <c r="I321" s="99"/>
      <c r="J321" s="104"/>
      <c r="K321" s="113"/>
      <c r="L321" s="104"/>
      <c r="M321" s="104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5">
      <c r="A322" s="25"/>
      <c r="B322" s="37"/>
      <c r="C322" s="113" t="s">
        <v>258</v>
      </c>
      <c r="D322" s="104"/>
      <c r="E322" s="39">
        <v>12041648</v>
      </c>
      <c r="F322" s="39"/>
      <c r="G322" s="39"/>
      <c r="H322" s="39"/>
      <c r="I322" s="99"/>
      <c r="J322" s="104"/>
      <c r="K322" s="115"/>
      <c r="L322" s="104"/>
      <c r="M322" s="104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5"/>
      <c r="B323" s="37"/>
      <c r="C323" s="113" t="s">
        <v>343</v>
      </c>
      <c r="D323" s="104"/>
      <c r="E323" s="98">
        <v>0</v>
      </c>
      <c r="F323" s="39"/>
      <c r="G323" s="39"/>
      <c r="H323" s="39"/>
      <c r="I323" s="99"/>
      <c r="J323" s="104"/>
      <c r="K323" s="115"/>
      <c r="L323" s="104"/>
      <c r="M323" s="104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5"/>
      <c r="B324" s="37">
        <v>5120</v>
      </c>
      <c r="C324" s="116" t="s">
        <v>344</v>
      </c>
      <c r="D324" s="104"/>
      <c r="E324" s="39"/>
      <c r="F324" s="39"/>
      <c r="G324" s="41">
        <f>SUM(E325:E330)</f>
        <v>0</v>
      </c>
      <c r="H324" s="39"/>
      <c r="I324" s="99"/>
      <c r="J324" s="4"/>
      <c r="K324" s="113"/>
      <c r="L324" s="104"/>
      <c r="M324" s="104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5"/>
      <c r="B325" s="37"/>
      <c r="C325" s="116" t="s">
        <v>308</v>
      </c>
      <c r="D325" s="104"/>
      <c r="E325" s="39">
        <v>0</v>
      </c>
      <c r="F325" s="39"/>
      <c r="G325" s="61"/>
      <c r="H325" s="39"/>
      <c r="I325" s="99"/>
      <c r="J325" s="4"/>
      <c r="K325" s="113"/>
      <c r="L325" s="104"/>
      <c r="M325" s="104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5">
      <c r="A326" s="25"/>
      <c r="B326" s="37"/>
      <c r="C326" s="116" t="s">
        <v>267</v>
      </c>
      <c r="D326" s="104"/>
      <c r="E326" s="61">
        <v>0</v>
      </c>
      <c r="F326" s="39"/>
      <c r="G326" s="61"/>
      <c r="H326" s="39"/>
      <c r="I326" s="99"/>
      <c r="J326" s="4"/>
      <c r="K326" s="113"/>
      <c r="L326" s="104"/>
      <c r="M326" s="104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5"/>
      <c r="B327" s="37"/>
      <c r="C327" s="116" t="s">
        <v>345</v>
      </c>
      <c r="D327" s="104"/>
      <c r="E327" s="61">
        <f>SUM(D328:D329)</f>
        <v>0</v>
      </c>
      <c r="F327" s="39"/>
      <c r="G327" s="39"/>
      <c r="H327" s="39"/>
      <c r="I327" s="99"/>
      <c r="J327" s="4"/>
      <c r="K327" s="113"/>
      <c r="L327" s="104"/>
      <c r="M327" s="104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5"/>
      <c r="B328" s="37"/>
      <c r="C328" s="116" t="s">
        <v>346</v>
      </c>
      <c r="D328" s="39">
        <v>0</v>
      </c>
      <c r="E328" s="61"/>
      <c r="F328" s="39"/>
      <c r="G328" s="39"/>
      <c r="H328" s="39"/>
      <c r="I328" s="99"/>
      <c r="J328" s="4"/>
      <c r="K328" s="113"/>
      <c r="L328" s="104"/>
      <c r="M328" s="104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5"/>
      <c r="B329" s="37"/>
      <c r="C329" s="116" t="s">
        <v>347</v>
      </c>
      <c r="D329" s="98">
        <v>0</v>
      </c>
      <c r="E329" s="61"/>
      <c r="F329" s="39"/>
      <c r="G329" s="39"/>
      <c r="H329" s="39"/>
      <c r="I329" s="99"/>
      <c r="J329" s="4"/>
      <c r="K329" s="113"/>
      <c r="L329" s="104"/>
      <c r="M329" s="104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5">
      <c r="A330" s="25"/>
      <c r="B330" s="37"/>
      <c r="C330" s="116" t="s">
        <v>348</v>
      </c>
      <c r="D330" s="104"/>
      <c r="E330" s="98">
        <v>0</v>
      </c>
      <c r="F330" s="39"/>
      <c r="G330" s="39"/>
      <c r="H330" s="39"/>
      <c r="I330" s="99"/>
      <c r="J330" s="4"/>
      <c r="K330" s="113"/>
      <c r="L330" s="104"/>
      <c r="M330" s="104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5">
      <c r="A331" s="30">
        <v>53</v>
      </c>
      <c r="B331" s="30"/>
      <c r="C331" s="115" t="s">
        <v>349</v>
      </c>
      <c r="D331" s="4"/>
      <c r="E331" s="278"/>
      <c r="F331" s="278"/>
      <c r="G331" s="278"/>
      <c r="H331" s="278"/>
      <c r="I331" s="140">
        <f>+G332+G351+G355</f>
        <v>27388178</v>
      </c>
      <c r="J331" s="104"/>
      <c r="K331" s="115"/>
      <c r="L331" s="104"/>
      <c r="M331" s="104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30"/>
      <c r="B332" s="37">
        <v>5360</v>
      </c>
      <c r="C332" s="113" t="s">
        <v>350</v>
      </c>
      <c r="D332" s="39"/>
      <c r="E332" s="39"/>
      <c r="F332" s="39"/>
      <c r="G332" s="41">
        <f>SUM(E333:E350)</f>
        <v>24556862</v>
      </c>
      <c r="H332" s="39"/>
      <c r="I332" s="99"/>
      <c r="J332" s="104"/>
      <c r="K332" s="113"/>
      <c r="L332" s="104"/>
      <c r="M332" s="104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30"/>
      <c r="B333" s="37"/>
      <c r="C333" s="113" t="s">
        <v>76</v>
      </c>
      <c r="D333" s="39"/>
      <c r="E333" s="39">
        <v>1921669</v>
      </c>
      <c r="F333" s="36"/>
      <c r="G333" s="39"/>
      <c r="H333" s="39"/>
      <c r="I333" s="99"/>
      <c r="J333" s="104"/>
      <c r="K333" s="115"/>
      <c r="L333" s="104"/>
      <c r="M333" s="104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30"/>
      <c r="B334" s="37"/>
      <c r="C334" s="113" t="s">
        <v>78</v>
      </c>
      <c r="D334" s="39"/>
      <c r="E334" s="39">
        <v>211265</v>
      </c>
      <c r="F334" s="36"/>
      <c r="G334" s="39"/>
      <c r="H334" s="39"/>
      <c r="I334" s="99"/>
      <c r="J334" s="104"/>
      <c r="K334" s="115"/>
      <c r="L334" s="104"/>
      <c r="M334" s="104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s="288" customFormat="1" ht="15.75" customHeight="1" x14ac:dyDescent="0.25">
      <c r="A335" s="30"/>
      <c r="B335" s="37"/>
      <c r="C335" s="113"/>
      <c r="D335" s="39"/>
      <c r="E335" s="39"/>
      <c r="F335" s="36"/>
      <c r="G335" s="39"/>
      <c r="H335" s="39"/>
      <c r="I335" s="99"/>
      <c r="J335" s="104"/>
      <c r="K335" s="115"/>
      <c r="L335" s="104"/>
      <c r="M335" s="104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s="288" customFormat="1" ht="15.75" customHeight="1" x14ac:dyDescent="0.25">
      <c r="A336" s="30"/>
      <c r="B336" s="37"/>
      <c r="C336" s="113"/>
      <c r="D336" s="39"/>
      <c r="E336" s="39"/>
      <c r="F336" s="36"/>
      <c r="G336" s="39"/>
      <c r="H336" s="39"/>
      <c r="I336" s="99"/>
      <c r="J336" s="104"/>
      <c r="K336" s="115"/>
      <c r="L336" s="104"/>
      <c r="M336" s="104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s="288" customFormat="1" ht="15.75" customHeight="1" x14ac:dyDescent="0.25">
      <c r="A337" s="30"/>
      <c r="B337" s="37"/>
      <c r="C337" s="113"/>
      <c r="D337" s="39"/>
      <c r="E337" s="39"/>
      <c r="F337" s="36"/>
      <c r="G337" s="39"/>
      <c r="H337" s="39"/>
      <c r="I337" s="99"/>
      <c r="J337" s="104"/>
      <c r="K337" s="115"/>
      <c r="L337" s="104"/>
      <c r="M337" s="104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s="288" customFormat="1" ht="15.75" customHeight="1" x14ac:dyDescent="0.25">
      <c r="A338" s="30"/>
      <c r="B338" s="37"/>
      <c r="C338" s="113"/>
      <c r="D338" s="39"/>
      <c r="E338" s="39"/>
      <c r="F338" s="36"/>
      <c r="G338" s="39"/>
      <c r="H338" s="39"/>
      <c r="I338" s="99"/>
      <c r="J338" s="104"/>
      <c r="K338" s="115"/>
      <c r="L338" s="104"/>
      <c r="M338" s="104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s="288" customFormat="1" ht="15.75" customHeight="1" x14ac:dyDescent="0.25">
      <c r="A339" s="30"/>
      <c r="B339" s="37"/>
      <c r="C339" s="113"/>
      <c r="D339" s="39"/>
      <c r="E339" s="39"/>
      <c r="F339" s="36"/>
      <c r="G339" s="39"/>
      <c r="H339" s="39"/>
      <c r="I339" s="99"/>
      <c r="J339" s="104"/>
      <c r="K339" s="115"/>
      <c r="L339" s="104"/>
      <c r="M339" s="104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s="288" customFormat="1" ht="15.75" customHeight="1" x14ac:dyDescent="0.25">
      <c r="A340" s="30"/>
      <c r="B340" s="37"/>
      <c r="C340" s="113"/>
      <c r="D340" s="39"/>
      <c r="E340" s="39"/>
      <c r="F340" s="36"/>
      <c r="G340" s="39"/>
      <c r="H340" s="39"/>
      <c r="I340" s="99"/>
      <c r="J340" s="104"/>
      <c r="K340" s="115"/>
      <c r="L340" s="104"/>
      <c r="M340" s="104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s="288" customFormat="1" ht="15.75" customHeight="1" x14ac:dyDescent="0.25">
      <c r="A341" s="30"/>
      <c r="B341" s="37"/>
      <c r="C341" s="113"/>
      <c r="D341" s="39"/>
      <c r="E341" s="39"/>
      <c r="F341" s="36"/>
      <c r="G341" s="39"/>
      <c r="H341" s="39"/>
      <c r="I341" s="99"/>
      <c r="J341" s="104"/>
      <c r="K341" s="115"/>
      <c r="L341" s="104"/>
      <c r="M341" s="104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s="288" customFormat="1" ht="15.75" customHeight="1" x14ac:dyDescent="0.25">
      <c r="A342" s="30"/>
      <c r="B342" s="37"/>
      <c r="C342" s="113"/>
      <c r="D342" s="39"/>
      <c r="E342" s="39"/>
      <c r="F342" s="36"/>
      <c r="G342" s="39"/>
      <c r="H342" s="39"/>
      <c r="I342" s="99"/>
      <c r="J342" s="104"/>
      <c r="K342" s="115"/>
      <c r="L342" s="104"/>
      <c r="M342" s="104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s="288" customFormat="1" ht="15.75" customHeight="1" x14ac:dyDescent="0.25">
      <c r="A343" s="30"/>
      <c r="B343" s="37"/>
      <c r="C343" s="113"/>
      <c r="D343" s="39"/>
      <c r="E343" s="39"/>
      <c r="F343" s="36"/>
      <c r="G343" s="39"/>
      <c r="H343" s="39"/>
      <c r="I343" s="99"/>
      <c r="J343" s="104"/>
      <c r="K343" s="115"/>
      <c r="L343" s="104"/>
      <c r="M343" s="104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s="288" customFormat="1" ht="15.75" customHeight="1" x14ac:dyDescent="0.25">
      <c r="A344" s="30"/>
      <c r="B344" s="37"/>
      <c r="C344" s="113"/>
      <c r="D344" s="39"/>
      <c r="E344" s="39"/>
      <c r="F344" s="36"/>
      <c r="G344" s="39"/>
      <c r="H344" s="39"/>
      <c r="I344" s="99"/>
      <c r="J344" s="104"/>
      <c r="K344" s="115"/>
      <c r="L344" s="104"/>
      <c r="M344" s="104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30"/>
      <c r="B345" s="37"/>
      <c r="C345" s="113" t="s">
        <v>80</v>
      </c>
      <c r="D345" s="39"/>
      <c r="E345" s="39">
        <v>8701504</v>
      </c>
      <c r="F345" s="36"/>
      <c r="G345" s="39"/>
      <c r="H345" s="39"/>
      <c r="I345" s="99"/>
      <c r="J345" s="104"/>
      <c r="K345" s="113"/>
      <c r="L345" s="104"/>
      <c r="M345" s="104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5">
      <c r="A346" s="30"/>
      <c r="B346" s="37"/>
      <c r="C346" s="116" t="s">
        <v>232</v>
      </c>
      <c r="D346" s="39"/>
      <c r="E346" s="39">
        <v>3014919</v>
      </c>
      <c r="F346" s="36"/>
      <c r="G346" s="39"/>
      <c r="H346" s="39"/>
      <c r="I346" s="99"/>
      <c r="J346" s="104"/>
      <c r="K346" s="113"/>
      <c r="L346" s="4"/>
      <c r="M346" s="4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 x14ac:dyDescent="0.25">
      <c r="A347" s="30"/>
      <c r="B347" s="37"/>
      <c r="C347" s="113" t="s">
        <v>201</v>
      </c>
      <c r="D347" s="39"/>
      <c r="E347" s="39">
        <v>2179612</v>
      </c>
      <c r="F347" s="36"/>
      <c r="G347" s="39"/>
      <c r="H347" s="39"/>
      <c r="I347" s="99"/>
      <c r="J347" s="104"/>
      <c r="K347" s="113"/>
      <c r="L347" s="4"/>
      <c r="M347" s="4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 x14ac:dyDescent="0.25">
      <c r="A348" s="30"/>
      <c r="B348" s="37"/>
      <c r="C348" s="113" t="s">
        <v>351</v>
      </c>
      <c r="D348" s="39"/>
      <c r="E348" s="39">
        <v>7802893</v>
      </c>
      <c r="F348" s="36"/>
      <c r="G348" s="39"/>
      <c r="H348" s="39"/>
      <c r="I348" s="99"/>
      <c r="J348" s="104"/>
      <c r="K348" s="113"/>
      <c r="L348" s="4"/>
      <c r="M348" s="4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 x14ac:dyDescent="0.25">
      <c r="A349" s="30"/>
      <c r="B349" s="37"/>
      <c r="C349" s="113" t="s">
        <v>225</v>
      </c>
      <c r="D349" s="39"/>
      <c r="E349" s="39">
        <v>683333</v>
      </c>
      <c r="F349" s="36"/>
      <c r="G349" s="39"/>
      <c r="H349" s="39"/>
      <c r="I349" s="99"/>
      <c r="J349" s="104"/>
      <c r="K349" s="113"/>
      <c r="L349" s="104"/>
      <c r="M349" s="104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5">
      <c r="A350" s="30"/>
      <c r="B350" s="37"/>
      <c r="C350" s="113" t="s">
        <v>86</v>
      </c>
      <c r="D350" s="39"/>
      <c r="E350" s="41">
        <v>41667</v>
      </c>
      <c r="F350" s="36"/>
      <c r="G350" s="39"/>
      <c r="H350" s="39"/>
      <c r="I350" s="99"/>
      <c r="J350" s="104"/>
      <c r="K350" s="113"/>
      <c r="L350" s="104"/>
      <c r="M350" s="104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5">
      <c r="A351" s="30"/>
      <c r="B351" s="37">
        <v>5366</v>
      </c>
      <c r="C351" s="113" t="s">
        <v>150</v>
      </c>
      <c r="D351" s="39"/>
      <c r="E351" s="39"/>
      <c r="F351" s="36"/>
      <c r="G351" s="41">
        <f>SUM(E352:E354)</f>
        <v>2831316</v>
      </c>
      <c r="H351" s="39"/>
      <c r="I351" s="99"/>
      <c r="J351" s="104"/>
      <c r="K351" s="113"/>
      <c r="L351" s="104"/>
      <c r="M351" s="104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30"/>
      <c r="B352" s="37"/>
      <c r="C352" s="113" t="s">
        <v>240</v>
      </c>
      <c r="D352" s="39"/>
      <c r="E352" s="39">
        <v>0</v>
      </c>
      <c r="F352" s="36"/>
      <c r="G352" s="39"/>
      <c r="H352" s="39"/>
      <c r="I352" s="99"/>
      <c r="J352" s="104"/>
      <c r="K352" s="113"/>
      <c r="L352" s="104"/>
      <c r="M352" s="104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30"/>
      <c r="B353" s="37"/>
      <c r="C353" s="113" t="s">
        <v>241</v>
      </c>
      <c r="D353" s="39"/>
      <c r="E353" s="39">
        <v>2831316</v>
      </c>
      <c r="F353" s="36"/>
      <c r="G353" s="39"/>
      <c r="H353" s="39"/>
      <c r="I353" s="99"/>
      <c r="J353" s="104"/>
      <c r="K353" s="113"/>
      <c r="L353" s="104"/>
      <c r="M353" s="104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30"/>
      <c r="B354" s="37"/>
      <c r="C354" s="113" t="s">
        <v>352</v>
      </c>
      <c r="D354" s="39"/>
      <c r="E354" s="41">
        <v>0</v>
      </c>
      <c r="F354" s="36"/>
      <c r="G354" s="39"/>
      <c r="H354" s="39"/>
      <c r="I354" s="99"/>
      <c r="J354" s="44"/>
      <c r="K354" s="113"/>
      <c r="L354" s="104"/>
      <c r="M354" s="104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5">
      <c r="A355" s="30"/>
      <c r="B355" s="37">
        <v>5368</v>
      </c>
      <c r="C355" s="113" t="s">
        <v>353</v>
      </c>
      <c r="D355" s="39"/>
      <c r="E355" s="61"/>
      <c r="F355" s="36"/>
      <c r="G355" s="41">
        <v>0</v>
      </c>
      <c r="H355" s="39"/>
      <c r="I355" s="99"/>
      <c r="J355" s="44"/>
      <c r="K355" s="113"/>
      <c r="L355" s="104"/>
      <c r="M355" s="104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30">
        <v>57</v>
      </c>
      <c r="B356" s="37"/>
      <c r="C356" s="115" t="s">
        <v>354</v>
      </c>
      <c r="D356" s="39"/>
      <c r="E356" s="61"/>
      <c r="F356" s="36"/>
      <c r="G356" s="39"/>
      <c r="H356" s="39"/>
      <c r="I356" s="146">
        <f>G357</f>
        <v>0</v>
      </c>
      <c r="J356" s="44"/>
      <c r="K356" s="113"/>
      <c r="L356" s="104"/>
      <c r="M356" s="104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30"/>
      <c r="B357" s="37">
        <v>5720</v>
      </c>
      <c r="C357" s="116" t="s">
        <v>152</v>
      </c>
      <c r="D357" s="39"/>
      <c r="E357" s="39"/>
      <c r="F357" s="36"/>
      <c r="G357" s="41">
        <f>+E358</f>
        <v>0</v>
      </c>
      <c r="H357" s="39"/>
      <c r="I357" s="99"/>
      <c r="J357" s="104"/>
      <c r="K357" s="113"/>
      <c r="L357" s="104"/>
      <c r="M357" s="104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5">
      <c r="A358" s="30"/>
      <c r="B358" s="37"/>
      <c r="C358" s="113" t="s">
        <v>355</v>
      </c>
      <c r="D358" s="39"/>
      <c r="E358" s="41">
        <v>0</v>
      </c>
      <c r="F358" s="36"/>
      <c r="G358" s="39"/>
      <c r="H358" s="39"/>
      <c r="I358" s="99"/>
      <c r="J358" s="104"/>
      <c r="K358" s="113"/>
      <c r="L358" s="104"/>
      <c r="M358" s="104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5">
      <c r="A359" s="30">
        <v>58</v>
      </c>
      <c r="B359" s="37"/>
      <c r="C359" s="115" t="s">
        <v>125</v>
      </c>
      <c r="D359" s="278"/>
      <c r="E359" s="258"/>
      <c r="F359" s="38"/>
      <c r="G359" s="278"/>
      <c r="H359" s="278"/>
      <c r="I359" s="146">
        <f>G360+G362</f>
        <v>0</v>
      </c>
      <c r="J359" s="104"/>
      <c r="K359" s="113"/>
      <c r="L359" s="104"/>
      <c r="M359" s="104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5">
      <c r="A360" s="30"/>
      <c r="B360" s="37">
        <v>5804</v>
      </c>
      <c r="C360" s="113" t="s">
        <v>356</v>
      </c>
      <c r="D360" s="39"/>
      <c r="E360" s="61"/>
      <c r="F360" s="36"/>
      <c r="G360" s="41">
        <f>E361</f>
        <v>0</v>
      </c>
      <c r="H360" s="39"/>
      <c r="I360" s="99"/>
      <c r="J360" s="104"/>
      <c r="K360" s="113"/>
      <c r="L360" s="104"/>
      <c r="M360" s="104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30"/>
      <c r="B361" s="37"/>
      <c r="C361" s="113" t="s">
        <v>357</v>
      </c>
      <c r="D361" s="39"/>
      <c r="E361" s="41">
        <v>0</v>
      </c>
      <c r="F361" s="36"/>
      <c r="G361" s="39"/>
      <c r="H361" s="39"/>
      <c r="I361" s="99"/>
      <c r="J361" s="104"/>
      <c r="K361" s="113"/>
      <c r="L361" s="104"/>
      <c r="M361" s="104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30"/>
      <c r="B362" s="37">
        <v>5890</v>
      </c>
      <c r="C362" s="113" t="s">
        <v>358</v>
      </c>
      <c r="D362" s="39"/>
      <c r="E362" s="61"/>
      <c r="F362" s="36"/>
      <c r="G362" s="41">
        <f>E363+E364</f>
        <v>0</v>
      </c>
      <c r="H362" s="39"/>
      <c r="I362" s="99"/>
      <c r="J362" s="104"/>
      <c r="K362" s="113"/>
      <c r="L362" s="104"/>
      <c r="M362" s="104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30"/>
      <c r="B363" s="37"/>
      <c r="C363" s="113" t="s">
        <v>359</v>
      </c>
      <c r="D363" s="39"/>
      <c r="E363" s="61">
        <v>0</v>
      </c>
      <c r="F363" s="36"/>
      <c r="G363" s="39"/>
      <c r="H363" s="39"/>
      <c r="I363" s="99"/>
      <c r="J363" s="104"/>
      <c r="K363" s="113"/>
      <c r="L363" s="104"/>
      <c r="M363" s="104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30"/>
      <c r="B364" s="37"/>
      <c r="C364" s="113" t="s">
        <v>360</v>
      </c>
      <c r="D364" s="39"/>
      <c r="E364" s="41">
        <v>0</v>
      </c>
      <c r="F364" s="36"/>
      <c r="G364" s="39"/>
      <c r="H364" s="39"/>
      <c r="I364" s="99"/>
      <c r="J364" s="104"/>
      <c r="K364" s="113"/>
      <c r="L364" s="104"/>
      <c r="M364" s="104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thickBot="1" x14ac:dyDescent="0.3">
      <c r="A365" s="6"/>
      <c r="B365" s="6"/>
      <c r="C365" s="121" t="s">
        <v>361</v>
      </c>
      <c r="D365" s="43"/>
      <c r="E365" s="43"/>
      <c r="F365" s="43"/>
      <c r="G365" s="43"/>
      <c r="H365" s="43"/>
      <c r="I365" s="143">
        <f>SUM(I275:I364)</f>
        <v>361881504.97000003</v>
      </c>
      <c r="J365" s="4"/>
      <c r="K365" s="115"/>
      <c r="L365" s="104"/>
      <c r="M365" s="104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thickTop="1" x14ac:dyDescent="0.25">
      <c r="A366" s="30"/>
      <c r="B366" s="37"/>
      <c r="C366" s="113"/>
      <c r="D366" s="39"/>
      <c r="E366" s="39"/>
      <c r="F366" s="39"/>
      <c r="G366" s="39"/>
      <c r="H366" s="39"/>
      <c r="I366" s="99"/>
      <c r="J366" s="104"/>
      <c r="K366" s="113"/>
      <c r="L366" s="104"/>
      <c r="M366" s="104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5">
      <c r="A367" s="30">
        <v>6</v>
      </c>
      <c r="B367" s="30"/>
      <c r="C367" s="122" t="s">
        <v>116</v>
      </c>
      <c r="D367" s="278"/>
      <c r="E367" s="278"/>
      <c r="F367" s="278"/>
      <c r="G367" s="278"/>
      <c r="H367" s="278"/>
      <c r="I367" s="112"/>
      <c r="J367" s="104"/>
      <c r="K367" s="113"/>
      <c r="L367" s="104"/>
      <c r="M367" s="104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5">
      <c r="A368" s="30">
        <v>62</v>
      </c>
      <c r="B368" s="30"/>
      <c r="C368" s="115" t="s">
        <v>362</v>
      </c>
      <c r="D368" s="278"/>
      <c r="E368" s="278"/>
      <c r="F368" s="278"/>
      <c r="G368" s="278"/>
      <c r="H368" s="278"/>
      <c r="I368" s="140">
        <f>+G371+G369</f>
        <v>0</v>
      </c>
      <c r="J368" s="104"/>
      <c r="K368" s="113"/>
      <c r="L368" s="6"/>
      <c r="M368" s="6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 x14ac:dyDescent="0.25">
      <c r="A369" s="30"/>
      <c r="B369" s="37">
        <v>6205</v>
      </c>
      <c r="C369" s="113" t="s">
        <v>59</v>
      </c>
      <c r="D369" s="278"/>
      <c r="E369" s="278"/>
      <c r="F369" s="278"/>
      <c r="G369" s="98">
        <f>E370</f>
        <v>0</v>
      </c>
      <c r="H369" s="278"/>
      <c r="I369" s="142"/>
      <c r="J369" s="104"/>
      <c r="K369" s="113"/>
      <c r="L369" s="6"/>
      <c r="M369" s="6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 x14ac:dyDescent="0.25">
      <c r="A370" s="30"/>
      <c r="B370" s="30"/>
      <c r="C370" s="113" t="s">
        <v>297</v>
      </c>
      <c r="D370" s="278"/>
      <c r="E370" s="98">
        <v>0</v>
      </c>
      <c r="F370" s="278"/>
      <c r="G370" s="278"/>
      <c r="H370" s="278"/>
      <c r="I370" s="142"/>
      <c r="J370" s="104"/>
      <c r="K370" s="113"/>
      <c r="L370" s="6"/>
      <c r="M370" s="6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 x14ac:dyDescent="0.25">
      <c r="A371" s="30"/>
      <c r="B371" s="37">
        <v>6210</v>
      </c>
      <c r="C371" s="113" t="s">
        <v>131</v>
      </c>
      <c r="D371" s="39"/>
      <c r="E371" s="39"/>
      <c r="F371" s="39"/>
      <c r="G371" s="41">
        <f>+E372</f>
        <v>0</v>
      </c>
      <c r="H371" s="39"/>
      <c r="I371" s="99"/>
      <c r="J371" s="104"/>
      <c r="K371" s="113"/>
      <c r="L371" s="104"/>
      <c r="M371" s="104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5">
      <c r="A372" s="30"/>
      <c r="B372" s="37"/>
      <c r="C372" s="113" t="s">
        <v>196</v>
      </c>
      <c r="D372" s="39"/>
      <c r="E372" s="41">
        <v>0</v>
      </c>
      <c r="F372" s="39"/>
      <c r="G372" s="39"/>
      <c r="H372" s="39"/>
      <c r="I372" s="99"/>
      <c r="J372" s="104"/>
      <c r="K372" s="113"/>
      <c r="L372" s="104"/>
      <c r="M372" s="104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thickBot="1" x14ac:dyDescent="0.25">
      <c r="A373" s="6"/>
      <c r="B373" s="6"/>
      <c r="C373" s="121" t="s">
        <v>363</v>
      </c>
      <c r="D373" s="43"/>
      <c r="E373" s="43"/>
      <c r="F373" s="43"/>
      <c r="G373" s="43"/>
      <c r="H373" s="43"/>
      <c r="I373" s="143">
        <f>+I368</f>
        <v>0</v>
      </c>
      <c r="J373" s="104"/>
      <c r="K373" s="113"/>
      <c r="L373" s="104"/>
      <c r="M373" s="104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thickTop="1" x14ac:dyDescent="0.2">
      <c r="A374" s="6"/>
      <c r="B374" s="6"/>
      <c r="C374" s="71"/>
      <c r="D374" s="43"/>
      <c r="E374" s="43"/>
      <c r="F374" s="43"/>
      <c r="G374" s="43"/>
      <c r="H374" s="43"/>
      <c r="I374" s="145"/>
      <c r="J374" s="104"/>
      <c r="K374" s="113"/>
      <c r="L374" s="104"/>
      <c r="M374" s="104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5">
      <c r="A375" s="30">
        <v>8</v>
      </c>
      <c r="B375" s="30"/>
      <c r="C375" s="122" t="s">
        <v>364</v>
      </c>
      <c r="D375" s="278"/>
      <c r="E375" s="278"/>
      <c r="F375" s="278"/>
      <c r="G375" s="278"/>
      <c r="H375" s="278"/>
      <c r="I375" s="112"/>
      <c r="J375" s="104"/>
      <c r="K375" s="113"/>
      <c r="L375" s="4"/>
      <c r="M375" s="4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 x14ac:dyDescent="0.25">
      <c r="A376" s="30">
        <v>81</v>
      </c>
      <c r="B376" s="30"/>
      <c r="C376" s="115" t="s">
        <v>365</v>
      </c>
      <c r="D376" s="278"/>
      <c r="E376" s="278"/>
      <c r="F376" s="278"/>
      <c r="G376" s="278"/>
      <c r="H376" s="278"/>
      <c r="I376" s="140">
        <f>+G377</f>
        <v>859972664</v>
      </c>
      <c r="J376" s="104"/>
      <c r="K376" s="113"/>
      <c r="L376" s="104"/>
      <c r="M376" s="104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5">
      <c r="A377" s="30"/>
      <c r="B377" s="37">
        <v>8120</v>
      </c>
      <c r="C377" s="113" t="s">
        <v>366</v>
      </c>
      <c r="D377" s="39"/>
      <c r="E377" s="39"/>
      <c r="F377" s="39"/>
      <c r="G377" s="41">
        <f>+E378</f>
        <v>859972664</v>
      </c>
      <c r="H377" s="39"/>
      <c r="I377" s="99"/>
      <c r="J377" s="104"/>
      <c r="K377" s="113"/>
      <c r="L377" s="104"/>
      <c r="M377" s="104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5">
      <c r="A378" s="30"/>
      <c r="B378" s="37"/>
      <c r="C378" s="124" t="s">
        <v>367</v>
      </c>
      <c r="D378" s="39"/>
      <c r="E378" s="41">
        <v>859972664</v>
      </c>
      <c r="F378" s="39"/>
      <c r="G378" s="39"/>
      <c r="H378" s="39"/>
      <c r="I378" s="99"/>
      <c r="J378" s="104"/>
      <c r="K378" s="113"/>
      <c r="L378" s="6"/>
      <c r="M378" s="6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 x14ac:dyDescent="0.25">
      <c r="A379" s="30">
        <v>83</v>
      </c>
      <c r="B379" s="30"/>
      <c r="C379" s="115" t="s">
        <v>368</v>
      </c>
      <c r="D379" s="278"/>
      <c r="E379" s="278"/>
      <c r="F379" s="278"/>
      <c r="G379" s="278"/>
      <c r="H379" s="278"/>
      <c r="I379" s="140">
        <f>+G380+G382</f>
        <v>675955916.50999999</v>
      </c>
      <c r="J379" s="104"/>
      <c r="K379" s="113"/>
      <c r="L379" s="4"/>
      <c r="M379" s="4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 x14ac:dyDescent="0.25">
      <c r="A380" s="30"/>
      <c r="B380" s="37">
        <v>8315</v>
      </c>
      <c r="C380" s="113" t="s">
        <v>96</v>
      </c>
      <c r="D380" s="39"/>
      <c r="E380" s="39"/>
      <c r="F380" s="39"/>
      <c r="G380" s="41">
        <f>+E381</f>
        <v>566994668.79999995</v>
      </c>
      <c r="H380" s="278"/>
      <c r="I380" s="99"/>
      <c r="J380" s="104"/>
      <c r="K380" s="113"/>
      <c r="L380" s="4"/>
      <c r="M380" s="4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 x14ac:dyDescent="0.25">
      <c r="A381" s="30"/>
      <c r="B381" s="37"/>
      <c r="C381" s="113" t="s">
        <v>69</v>
      </c>
      <c r="D381" s="39"/>
      <c r="E381" s="41">
        <v>566994668.79999995</v>
      </c>
      <c r="F381" s="39"/>
      <c r="G381" s="39"/>
      <c r="H381" s="39"/>
      <c r="I381" s="99"/>
      <c r="J381" s="104"/>
      <c r="K381" s="113"/>
      <c r="L381" s="104"/>
      <c r="M381" s="104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5">
      <c r="A382" s="30"/>
      <c r="B382" s="37">
        <v>8361</v>
      </c>
      <c r="C382" s="113" t="s">
        <v>98</v>
      </c>
      <c r="D382" s="39"/>
      <c r="E382" s="39"/>
      <c r="F382" s="39"/>
      <c r="G382" s="41">
        <f>+E383</f>
        <v>108961247.70999999</v>
      </c>
      <c r="H382" s="39"/>
      <c r="I382" s="99"/>
      <c r="J382" s="104"/>
      <c r="K382" s="113"/>
      <c r="L382" s="104"/>
      <c r="M382" s="104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5">
      <c r="A383" s="30"/>
      <c r="B383" s="37"/>
      <c r="C383" s="113" t="s">
        <v>369</v>
      </c>
      <c r="D383" s="39"/>
      <c r="E383" s="41">
        <v>108961247.70999999</v>
      </c>
      <c r="F383" s="39"/>
      <c r="G383" s="39"/>
      <c r="H383" s="39"/>
      <c r="I383" s="99"/>
      <c r="J383" s="104"/>
      <c r="K383" s="113"/>
      <c r="L383" s="104"/>
      <c r="M383" s="104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5">
      <c r="A384" s="30">
        <v>89</v>
      </c>
      <c r="B384" s="30"/>
      <c r="C384" s="115" t="s">
        <v>370</v>
      </c>
      <c r="D384" s="278"/>
      <c r="E384" s="278"/>
      <c r="F384" s="278"/>
      <c r="G384" s="278"/>
      <c r="H384" s="278"/>
      <c r="I384" s="140">
        <f>SUM(G385:G386)</f>
        <v>-1535928580.51</v>
      </c>
      <c r="J384" s="104"/>
      <c r="K384" s="113"/>
      <c r="L384" s="104"/>
      <c r="M384" s="104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30"/>
      <c r="B385" s="37">
        <v>8905</v>
      </c>
      <c r="C385" s="113" t="s">
        <v>371</v>
      </c>
      <c r="D385" s="39"/>
      <c r="E385" s="39"/>
      <c r="F385" s="39"/>
      <c r="G385" s="98">
        <v>-859972664</v>
      </c>
      <c r="H385" s="39"/>
      <c r="I385" s="99"/>
      <c r="J385" s="104"/>
      <c r="K385" s="113"/>
      <c r="L385" s="104"/>
      <c r="M385" s="104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30"/>
      <c r="B386" s="37">
        <v>8915</v>
      </c>
      <c r="C386" s="113" t="s">
        <v>372</v>
      </c>
      <c r="D386" s="39"/>
      <c r="E386" s="39"/>
      <c r="F386" s="39"/>
      <c r="G386" s="98">
        <v>-675955916.50999999</v>
      </c>
      <c r="H386" s="39"/>
      <c r="I386" s="99"/>
      <c r="J386" s="104"/>
      <c r="K386" s="113"/>
      <c r="L386" s="104"/>
      <c r="M386" s="104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5">
      <c r="A387" s="30"/>
      <c r="B387" s="37"/>
      <c r="C387" s="113"/>
      <c r="D387" s="39"/>
      <c r="E387" s="39"/>
      <c r="F387" s="39"/>
      <c r="G387" s="39"/>
      <c r="H387" s="39"/>
      <c r="I387" s="99"/>
      <c r="J387" s="104"/>
      <c r="K387" s="113"/>
      <c r="L387" s="104"/>
      <c r="M387" s="104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thickBot="1" x14ac:dyDescent="0.3">
      <c r="A388" s="30"/>
      <c r="B388" s="37"/>
      <c r="C388" s="121" t="s">
        <v>373</v>
      </c>
      <c r="D388" s="39"/>
      <c r="E388" s="39"/>
      <c r="F388" s="39"/>
      <c r="G388" s="39"/>
      <c r="H388" s="39"/>
      <c r="I388" s="143">
        <f>SUM(I376:I384)</f>
        <v>0</v>
      </c>
      <c r="J388" s="104"/>
      <c r="K388" s="113"/>
      <c r="L388" s="104"/>
      <c r="M388" s="104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thickTop="1" x14ac:dyDescent="0.25">
      <c r="A389" s="30"/>
      <c r="B389" s="37"/>
      <c r="C389" s="113"/>
      <c r="D389" s="39"/>
      <c r="E389" s="39"/>
      <c r="F389" s="39"/>
      <c r="G389" s="39"/>
      <c r="H389" s="39"/>
      <c r="I389" s="99"/>
      <c r="J389" s="104"/>
      <c r="K389" s="113"/>
      <c r="L389" s="104"/>
      <c r="M389" s="104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s="288" customFormat="1" ht="15.75" customHeight="1" x14ac:dyDescent="0.25">
      <c r="A390" s="30"/>
      <c r="B390" s="37"/>
      <c r="C390" s="113"/>
      <c r="D390" s="39"/>
      <c r="E390" s="39"/>
      <c r="F390" s="39"/>
      <c r="G390" s="39"/>
      <c r="H390" s="39"/>
      <c r="I390" s="99"/>
      <c r="J390" s="104"/>
      <c r="K390" s="113"/>
      <c r="L390" s="104"/>
      <c r="M390" s="104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s="288" customFormat="1" ht="15.75" customHeight="1" x14ac:dyDescent="0.25">
      <c r="A391" s="30"/>
      <c r="B391" s="37"/>
      <c r="C391" s="113"/>
      <c r="D391" s="39"/>
      <c r="E391" s="39"/>
      <c r="F391" s="39"/>
      <c r="G391" s="39"/>
      <c r="H391" s="39"/>
      <c r="I391" s="99"/>
      <c r="J391" s="104"/>
      <c r="K391" s="113"/>
      <c r="L391" s="104"/>
      <c r="M391" s="104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s="288" customFormat="1" ht="15.75" customHeight="1" x14ac:dyDescent="0.25">
      <c r="A392" s="30"/>
      <c r="B392" s="37"/>
      <c r="C392" s="113"/>
      <c r="D392" s="39"/>
      <c r="E392" s="39"/>
      <c r="F392" s="39"/>
      <c r="G392" s="39"/>
      <c r="H392" s="39"/>
      <c r="I392" s="99"/>
      <c r="J392" s="104"/>
      <c r="K392" s="113"/>
      <c r="L392" s="104"/>
      <c r="M392" s="104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s="288" customFormat="1" ht="15.75" customHeight="1" x14ac:dyDescent="0.25">
      <c r="A393" s="30"/>
      <c r="B393" s="37"/>
      <c r="C393" s="113"/>
      <c r="D393" s="39"/>
      <c r="E393" s="39"/>
      <c r="F393" s="39"/>
      <c r="G393" s="39"/>
      <c r="H393" s="39"/>
      <c r="I393" s="99"/>
      <c r="J393" s="104"/>
      <c r="K393" s="113"/>
      <c r="L393" s="104"/>
      <c r="M393" s="104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s="288" customFormat="1" ht="15.75" customHeight="1" x14ac:dyDescent="0.25">
      <c r="A394" s="30"/>
      <c r="B394" s="37"/>
      <c r="C394" s="113"/>
      <c r="D394" s="39"/>
      <c r="E394" s="39"/>
      <c r="F394" s="39"/>
      <c r="G394" s="39"/>
      <c r="H394" s="39"/>
      <c r="I394" s="99"/>
      <c r="J394" s="104"/>
      <c r="K394" s="113"/>
      <c r="L394" s="104"/>
      <c r="M394" s="104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s="288" customFormat="1" ht="15.75" customHeight="1" x14ac:dyDescent="0.25">
      <c r="A395" s="30"/>
      <c r="B395" s="37"/>
      <c r="C395" s="113"/>
      <c r="D395" s="39"/>
      <c r="E395" s="39"/>
      <c r="F395" s="39"/>
      <c r="G395" s="39"/>
      <c r="H395" s="39"/>
      <c r="I395" s="99"/>
      <c r="J395" s="104"/>
      <c r="K395" s="113"/>
      <c r="L395" s="104"/>
      <c r="M395" s="104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s="288" customFormat="1" ht="15.75" customHeight="1" x14ac:dyDescent="0.25">
      <c r="A396" s="30"/>
      <c r="B396" s="37"/>
      <c r="C396" s="113"/>
      <c r="D396" s="39"/>
      <c r="E396" s="39"/>
      <c r="F396" s="39"/>
      <c r="G396" s="39"/>
      <c r="H396" s="39"/>
      <c r="I396" s="99"/>
      <c r="J396" s="104"/>
      <c r="K396" s="113"/>
      <c r="L396" s="104"/>
      <c r="M396" s="104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s="288" customFormat="1" ht="15.75" customHeight="1" x14ac:dyDescent="0.25">
      <c r="A397" s="30"/>
      <c r="B397" s="37"/>
      <c r="C397" s="113"/>
      <c r="D397" s="39"/>
      <c r="E397" s="39"/>
      <c r="F397" s="39"/>
      <c r="G397" s="39"/>
      <c r="H397" s="39"/>
      <c r="I397" s="99"/>
      <c r="J397" s="104"/>
      <c r="K397" s="113"/>
      <c r="L397" s="104"/>
      <c r="M397" s="104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s="288" customFormat="1" ht="15.75" customHeight="1" x14ac:dyDescent="0.25">
      <c r="A398" s="30"/>
      <c r="B398" s="37"/>
      <c r="C398" s="113"/>
      <c r="D398" s="39"/>
      <c r="E398" s="39"/>
      <c r="F398" s="39"/>
      <c r="G398" s="39"/>
      <c r="H398" s="39"/>
      <c r="I398" s="99"/>
      <c r="J398" s="104"/>
      <c r="K398" s="113"/>
      <c r="L398" s="104"/>
      <c r="M398" s="104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s="288" customFormat="1" ht="15.75" customHeight="1" x14ac:dyDescent="0.25">
      <c r="A399" s="30"/>
      <c r="B399" s="37"/>
      <c r="C399" s="113"/>
      <c r="D399" s="39"/>
      <c r="E399" s="39"/>
      <c r="F399" s="39"/>
      <c r="G399" s="39"/>
      <c r="H399" s="39"/>
      <c r="I399" s="99"/>
      <c r="J399" s="104"/>
      <c r="K399" s="113"/>
      <c r="L399" s="104"/>
      <c r="M399" s="104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s="288" customFormat="1" ht="15.75" customHeight="1" x14ac:dyDescent="0.25">
      <c r="A400" s="30"/>
      <c r="B400" s="37"/>
      <c r="C400" s="113"/>
      <c r="D400" s="39"/>
      <c r="E400" s="39"/>
      <c r="F400" s="39"/>
      <c r="G400" s="39"/>
      <c r="H400" s="39"/>
      <c r="I400" s="99"/>
      <c r="J400" s="104"/>
      <c r="K400" s="113"/>
      <c r="L400" s="104"/>
      <c r="M400" s="104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s="288" customFormat="1" ht="15.75" customHeight="1" x14ac:dyDescent="0.25">
      <c r="A401" s="30"/>
      <c r="B401" s="37"/>
      <c r="C401" s="113"/>
      <c r="D401" s="39"/>
      <c r="E401" s="39"/>
      <c r="F401" s="39"/>
      <c r="G401" s="39"/>
      <c r="H401" s="39"/>
      <c r="I401" s="99"/>
      <c r="J401" s="104"/>
      <c r="K401" s="113"/>
      <c r="L401" s="104"/>
      <c r="M401" s="104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30">
        <v>9</v>
      </c>
      <c r="B402" s="30"/>
      <c r="C402" s="122" t="s">
        <v>374</v>
      </c>
      <c r="D402" s="278"/>
      <c r="E402" s="278"/>
      <c r="F402" s="278"/>
      <c r="G402" s="278"/>
      <c r="H402" s="278"/>
      <c r="I402" s="112"/>
      <c r="J402" s="104"/>
      <c r="K402" s="113"/>
      <c r="L402" s="104"/>
      <c r="M402" s="104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5">
      <c r="A403" s="30">
        <v>91</v>
      </c>
      <c r="B403" s="30"/>
      <c r="C403" s="115" t="s">
        <v>375</v>
      </c>
      <c r="D403" s="278"/>
      <c r="E403" s="278"/>
      <c r="F403" s="278"/>
      <c r="G403" s="278"/>
      <c r="H403" s="278"/>
      <c r="I403" s="140">
        <f>+G404</f>
        <v>408157795</v>
      </c>
      <c r="J403" s="275"/>
      <c r="K403" s="113"/>
      <c r="L403" s="4"/>
      <c r="M403" s="4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 x14ac:dyDescent="0.25">
      <c r="A404" s="30"/>
      <c r="B404" s="37">
        <v>9120</v>
      </c>
      <c r="C404" s="113" t="s">
        <v>366</v>
      </c>
      <c r="D404" s="39"/>
      <c r="E404" s="39"/>
      <c r="F404" s="39"/>
      <c r="G404" s="41">
        <f>SUM(E405:E405)</f>
        <v>408157795</v>
      </c>
      <c r="H404" s="39"/>
      <c r="I404" s="99"/>
      <c r="J404" s="36"/>
      <c r="K404" s="113"/>
      <c r="L404" s="4"/>
      <c r="M404" s="4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 x14ac:dyDescent="0.25">
      <c r="A405" s="30"/>
      <c r="B405" s="37"/>
      <c r="C405" s="113" t="s">
        <v>376</v>
      </c>
      <c r="D405" s="39"/>
      <c r="E405" s="98">
        <v>408157795</v>
      </c>
      <c r="F405" s="39"/>
      <c r="G405" s="39"/>
      <c r="H405" s="39"/>
      <c r="I405" s="99"/>
      <c r="J405" s="36"/>
      <c r="K405" s="113"/>
      <c r="L405" s="104"/>
      <c r="M405" s="104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5">
      <c r="A406" s="30"/>
      <c r="B406" s="37"/>
      <c r="C406" s="113"/>
      <c r="D406" s="39"/>
      <c r="E406" s="61"/>
      <c r="F406" s="39"/>
      <c r="G406" s="39"/>
      <c r="H406" s="39"/>
      <c r="I406" s="99"/>
      <c r="J406" s="36"/>
      <c r="K406" s="113"/>
      <c r="L406" s="104"/>
      <c r="M406" s="104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5">
      <c r="A407" s="30">
        <v>99</v>
      </c>
      <c r="B407" s="30"/>
      <c r="C407" s="115" t="s">
        <v>377</v>
      </c>
      <c r="D407" s="278"/>
      <c r="E407" s="278"/>
      <c r="F407" s="278"/>
      <c r="G407" s="278"/>
      <c r="H407" s="278"/>
      <c r="I407" s="140">
        <f>+G408</f>
        <v>-408157795</v>
      </c>
      <c r="J407" s="104"/>
      <c r="K407" s="113"/>
      <c r="L407" s="104"/>
      <c r="M407" s="104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5">
      <c r="A408" s="30"/>
      <c r="B408" s="37">
        <v>9905</v>
      </c>
      <c r="C408" s="113" t="s">
        <v>97</v>
      </c>
      <c r="D408" s="39"/>
      <c r="E408" s="39"/>
      <c r="F408" s="39"/>
      <c r="G408" s="41">
        <f>+E409</f>
        <v>-408157795</v>
      </c>
      <c r="H408" s="39"/>
      <c r="I408" s="99"/>
      <c r="J408" s="104"/>
      <c r="K408" s="113"/>
      <c r="L408" s="4"/>
      <c r="M408" s="4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 x14ac:dyDescent="0.25">
      <c r="A409" s="30"/>
      <c r="B409" s="37"/>
      <c r="C409" s="113" t="s">
        <v>366</v>
      </c>
      <c r="D409" s="39"/>
      <c r="E409" s="41">
        <v>-408157795</v>
      </c>
      <c r="F409" s="39"/>
      <c r="G409" s="39"/>
      <c r="H409" s="39"/>
      <c r="I409" s="99"/>
      <c r="J409" s="104"/>
      <c r="K409" s="113"/>
      <c r="L409" s="104"/>
      <c r="M409" s="104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5">
      <c r="A410" s="30"/>
      <c r="B410" s="37"/>
      <c r="C410" s="113"/>
      <c r="D410" s="39"/>
      <c r="E410" s="39"/>
      <c r="F410" s="39"/>
      <c r="G410" s="39"/>
      <c r="H410" s="39"/>
      <c r="I410" s="99"/>
      <c r="J410" s="104"/>
      <c r="K410" s="113"/>
      <c r="L410" s="104"/>
      <c r="M410" s="104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thickBot="1" x14ac:dyDescent="0.3">
      <c r="A411" s="25"/>
      <c r="B411" s="26"/>
      <c r="C411" s="121" t="s">
        <v>378</v>
      </c>
      <c r="D411" s="39"/>
      <c r="E411" s="39"/>
      <c r="F411" s="39"/>
      <c r="G411" s="39"/>
      <c r="H411" s="39"/>
      <c r="I411" s="143">
        <f>+I403+I407</f>
        <v>0</v>
      </c>
      <c r="J411" s="104"/>
      <c r="K411" s="113"/>
      <c r="L411" s="104"/>
      <c r="M411" s="104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thickTop="1" x14ac:dyDescent="0.25">
      <c r="A412" s="25"/>
      <c r="B412" s="26"/>
      <c r="C412" s="113"/>
      <c r="D412" s="39"/>
      <c r="E412" s="39"/>
      <c r="F412" s="39"/>
      <c r="G412" s="39"/>
      <c r="H412" s="39"/>
      <c r="I412" s="99"/>
      <c r="J412" s="104"/>
      <c r="K412" s="113"/>
      <c r="L412" s="104"/>
      <c r="M412" s="104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s="287" customFormat="1" ht="15.75" customHeight="1" x14ac:dyDescent="0.25">
      <c r="A413" s="25"/>
      <c r="B413" s="26"/>
      <c r="C413" s="65"/>
      <c r="D413" s="65"/>
      <c r="F413" s="153"/>
      <c r="G413" s="65"/>
      <c r="H413" s="63"/>
      <c r="I413" s="79"/>
      <c r="J413" s="104"/>
      <c r="K413" s="113"/>
      <c r="L413" s="104"/>
      <c r="M413" s="104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s="288" customFormat="1" ht="15.75" customHeight="1" x14ac:dyDescent="0.25">
      <c r="A414" s="25"/>
      <c r="B414" s="26"/>
      <c r="C414" s="65"/>
      <c r="D414" s="65"/>
      <c r="F414" s="153"/>
      <c r="G414" s="65"/>
      <c r="H414" s="63"/>
      <c r="I414" s="79"/>
      <c r="J414" s="104"/>
      <c r="K414" s="113"/>
      <c r="L414" s="104"/>
      <c r="M414" s="104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25"/>
      <c r="B415" s="26"/>
      <c r="C415" s="126" t="s">
        <v>36</v>
      </c>
      <c r="D415" s="23" t="s">
        <v>37</v>
      </c>
      <c r="F415" s="16"/>
      <c r="H415" s="284" t="s">
        <v>390</v>
      </c>
      <c r="I415" s="90"/>
      <c r="J415" s="104"/>
      <c r="K415" s="113"/>
      <c r="L415" s="104"/>
      <c r="M415" s="104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5">
      <c r="A416" s="25"/>
      <c r="B416" s="26"/>
      <c r="C416" s="109" t="s">
        <v>38</v>
      </c>
      <c r="D416" s="1" t="s">
        <v>39</v>
      </c>
      <c r="F416" s="16"/>
      <c r="H416" s="279" t="s">
        <v>391</v>
      </c>
      <c r="I416" s="147"/>
      <c r="J416" s="104"/>
      <c r="K416" s="113"/>
      <c r="L416" s="104"/>
      <c r="M416" s="104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5">
      <c r="A417" s="25"/>
      <c r="B417" s="26"/>
      <c r="C417" s="109"/>
      <c r="D417" s="8"/>
      <c r="F417" s="16"/>
      <c r="H417" s="285" t="s">
        <v>40</v>
      </c>
      <c r="I417" s="147"/>
      <c r="J417" s="104"/>
      <c r="K417" s="113"/>
      <c r="L417" s="104"/>
      <c r="M417" s="104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5">
      <c r="A418" s="25"/>
      <c r="B418" s="26"/>
      <c r="C418" s="99"/>
      <c r="D418" s="39"/>
      <c r="E418" s="39"/>
      <c r="F418" s="39"/>
      <c r="G418" s="39"/>
      <c r="H418" s="39"/>
      <c r="I418" s="113"/>
      <c r="J418" s="104"/>
      <c r="K418" s="113"/>
      <c r="L418" s="104"/>
      <c r="M418" s="104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5">
      <c r="A419" s="25"/>
      <c r="B419" s="26"/>
      <c r="C419" s="113"/>
      <c r="D419" s="39"/>
      <c r="E419" s="39"/>
      <c r="F419" s="39"/>
      <c r="G419" s="39"/>
      <c r="H419" s="39"/>
      <c r="I419" s="99"/>
      <c r="J419" s="104"/>
      <c r="K419" s="113"/>
      <c r="L419" s="104"/>
      <c r="M419" s="104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5">
      <c r="A420" s="25"/>
      <c r="B420" s="26"/>
      <c r="C420" s="113"/>
      <c r="D420" s="39"/>
      <c r="E420" s="39"/>
      <c r="F420" s="39"/>
      <c r="G420" s="39"/>
      <c r="H420" s="39"/>
      <c r="I420" s="99"/>
      <c r="J420" s="104"/>
      <c r="K420" s="113"/>
      <c r="L420" s="104"/>
      <c r="M420" s="104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5">
      <c r="A421" s="25"/>
      <c r="B421" s="26"/>
      <c r="C421" s="113"/>
      <c r="D421" s="39"/>
      <c r="E421" s="39"/>
      <c r="F421" s="39"/>
      <c r="G421" s="39"/>
      <c r="H421" s="39"/>
      <c r="I421" s="99"/>
      <c r="J421" s="104"/>
      <c r="K421" s="113"/>
      <c r="L421" s="104"/>
      <c r="M421" s="104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5">
      <c r="A422" s="25"/>
      <c r="B422" s="26"/>
      <c r="C422" s="113"/>
      <c r="D422" s="39"/>
      <c r="E422" s="39"/>
      <c r="F422" s="39"/>
      <c r="G422" s="39"/>
      <c r="H422" s="39"/>
      <c r="I422" s="99"/>
      <c r="J422" s="104"/>
      <c r="K422" s="113"/>
      <c r="L422" s="104"/>
      <c r="M422" s="104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25"/>
      <c r="B423" s="26"/>
      <c r="C423" s="113"/>
      <c r="D423" s="39"/>
      <c r="E423" s="39"/>
      <c r="F423" s="39"/>
      <c r="G423" s="39"/>
      <c r="H423" s="39"/>
      <c r="I423" s="99"/>
      <c r="J423" s="104"/>
      <c r="K423" s="113"/>
      <c r="L423" s="104"/>
      <c r="M423" s="104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25"/>
      <c r="B424" s="26"/>
      <c r="C424" s="113"/>
      <c r="D424" s="39"/>
      <c r="E424" s="39"/>
      <c r="F424" s="39"/>
      <c r="G424" s="39"/>
      <c r="H424" s="39"/>
      <c r="I424" s="99"/>
      <c r="J424" s="104"/>
      <c r="K424" s="113"/>
      <c r="L424" s="104"/>
      <c r="M424" s="104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5">
      <c r="A425" s="25"/>
      <c r="B425" s="26"/>
      <c r="C425" s="113"/>
      <c r="D425" s="39"/>
      <c r="E425" s="39"/>
      <c r="F425" s="39"/>
      <c r="G425" s="39"/>
      <c r="H425" s="39"/>
      <c r="I425" s="99"/>
      <c r="J425" s="104"/>
      <c r="K425" s="113"/>
      <c r="L425" s="104"/>
      <c r="M425" s="104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5">
      <c r="A426" s="25"/>
      <c r="B426" s="26"/>
      <c r="C426" s="113"/>
      <c r="D426" s="39"/>
      <c r="E426" s="39"/>
      <c r="F426" s="39"/>
      <c r="G426" s="39"/>
      <c r="H426" s="39"/>
      <c r="I426" s="99"/>
      <c r="J426" s="104"/>
      <c r="K426" s="113"/>
      <c r="L426" s="104"/>
      <c r="M426" s="104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5">
      <c r="A427" s="25"/>
      <c r="B427" s="26"/>
      <c r="C427" s="113"/>
      <c r="D427" s="39"/>
      <c r="E427" s="39"/>
      <c r="F427" s="39"/>
      <c r="G427" s="39"/>
      <c r="H427" s="39"/>
      <c r="I427" s="99"/>
      <c r="J427" s="104"/>
      <c r="K427" s="113"/>
      <c r="L427" s="104"/>
      <c r="M427" s="104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5">
      <c r="A428" s="25"/>
      <c r="B428" s="26"/>
      <c r="C428" s="113"/>
      <c r="D428" s="39"/>
      <c r="E428" s="39"/>
      <c r="F428" s="39"/>
      <c r="G428" s="39"/>
      <c r="H428" s="39"/>
      <c r="I428" s="99"/>
      <c r="J428" s="104"/>
      <c r="K428" s="113"/>
      <c r="L428" s="104"/>
      <c r="M428" s="104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5">
      <c r="A429" s="25"/>
      <c r="B429" s="26"/>
      <c r="C429" s="113"/>
      <c r="D429" s="39"/>
      <c r="E429" s="39"/>
      <c r="F429" s="39"/>
      <c r="G429" s="39"/>
      <c r="H429" s="39"/>
      <c r="I429" s="99"/>
      <c r="J429" s="104"/>
      <c r="K429" s="113"/>
      <c r="L429" s="104"/>
      <c r="M429" s="104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5">
      <c r="A430" s="25"/>
      <c r="B430" s="26"/>
      <c r="C430" s="113"/>
      <c r="D430" s="39"/>
      <c r="E430" s="39"/>
      <c r="F430" s="39"/>
      <c r="G430" s="39"/>
      <c r="H430" s="39"/>
      <c r="I430" s="99"/>
      <c r="J430" s="104"/>
      <c r="K430" s="113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5">
      <c r="A431" s="25"/>
      <c r="B431" s="26"/>
      <c r="C431" s="113"/>
      <c r="D431" s="39"/>
      <c r="E431" s="39"/>
      <c r="F431" s="39"/>
      <c r="G431" s="39"/>
      <c r="H431" s="39"/>
      <c r="I431" s="99"/>
      <c r="J431" s="104"/>
      <c r="K431" s="113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5">
      <c r="A432" s="25"/>
      <c r="B432" s="26"/>
      <c r="C432" s="113"/>
      <c r="D432" s="39"/>
      <c r="E432" s="39"/>
      <c r="F432" s="39"/>
      <c r="G432" s="39"/>
      <c r="H432" s="39"/>
      <c r="I432" s="99"/>
      <c r="J432" s="104"/>
      <c r="K432" s="113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5">
      <c r="A433" s="25"/>
      <c r="B433" s="26"/>
      <c r="C433" s="113"/>
      <c r="D433" s="39"/>
      <c r="E433" s="39"/>
      <c r="F433" s="39"/>
      <c r="G433" s="39"/>
      <c r="H433" s="39"/>
      <c r="I433" s="99"/>
      <c r="J433" s="104"/>
      <c r="K433" s="113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5">
      <c r="A434" s="25"/>
      <c r="B434" s="26"/>
      <c r="C434" s="113"/>
      <c r="D434" s="39"/>
      <c r="E434" s="39"/>
      <c r="F434" s="39"/>
      <c r="G434" s="39"/>
      <c r="H434" s="39"/>
      <c r="I434" s="99"/>
      <c r="J434" s="104"/>
      <c r="K434" s="113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5">
      <c r="A435" s="25"/>
      <c r="B435" s="26"/>
      <c r="C435" s="113"/>
      <c r="D435" s="39"/>
      <c r="E435" s="39"/>
      <c r="F435" s="39"/>
      <c r="G435" s="39"/>
      <c r="H435" s="39"/>
      <c r="I435" s="99"/>
      <c r="J435" s="104"/>
      <c r="K435" s="113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5">
      <c r="A436" s="25"/>
      <c r="B436" s="26"/>
      <c r="C436" s="113"/>
      <c r="D436" s="39"/>
      <c r="E436" s="39"/>
      <c r="F436" s="39"/>
      <c r="G436" s="39"/>
      <c r="H436" s="39"/>
      <c r="I436" s="99"/>
      <c r="J436" s="104"/>
      <c r="K436" s="113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5">
      <c r="A437" s="25"/>
      <c r="B437" s="26"/>
      <c r="C437" s="113"/>
      <c r="D437" s="39"/>
      <c r="E437" s="39"/>
      <c r="F437" s="39"/>
      <c r="G437" s="39"/>
      <c r="H437" s="39"/>
      <c r="I437" s="99"/>
      <c r="J437" s="104"/>
      <c r="K437" s="113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5">
      <c r="A438" s="25"/>
      <c r="B438" s="26"/>
      <c r="C438" s="113"/>
      <c r="D438" s="39"/>
      <c r="E438" s="39"/>
      <c r="F438" s="39"/>
      <c r="G438" s="39"/>
      <c r="H438" s="39"/>
      <c r="I438" s="99"/>
      <c r="J438" s="104"/>
      <c r="K438" s="113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5">
      <c r="A439" s="25"/>
      <c r="B439" s="26"/>
      <c r="C439" s="113"/>
      <c r="D439" s="39"/>
      <c r="E439" s="39"/>
      <c r="F439" s="39"/>
      <c r="G439" s="39"/>
      <c r="H439" s="39"/>
      <c r="I439" s="99"/>
      <c r="J439" s="104"/>
      <c r="K439" s="113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5">
      <c r="A440" s="25"/>
      <c r="B440" s="26"/>
      <c r="C440" s="113"/>
      <c r="D440" s="39"/>
      <c r="E440" s="39"/>
      <c r="F440" s="39"/>
      <c r="G440" s="39"/>
      <c r="H440" s="39"/>
      <c r="I440" s="99"/>
      <c r="J440" s="104"/>
      <c r="K440" s="113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5">
      <c r="A441" s="25"/>
      <c r="B441" s="26"/>
      <c r="C441" s="113"/>
      <c r="D441" s="39"/>
      <c r="E441" s="39"/>
      <c r="F441" s="39"/>
      <c r="G441" s="39"/>
      <c r="H441" s="39"/>
      <c r="I441" s="99"/>
      <c r="J441" s="104"/>
      <c r="K441" s="113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5">
      <c r="A442" s="25"/>
      <c r="B442" s="26"/>
      <c r="C442" s="113"/>
      <c r="D442" s="39"/>
      <c r="E442" s="39"/>
      <c r="F442" s="39"/>
      <c r="G442" s="39"/>
      <c r="H442" s="39"/>
      <c r="I442" s="99"/>
      <c r="J442" s="104"/>
      <c r="K442" s="113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5">
      <c r="A443" s="25"/>
      <c r="B443" s="26"/>
      <c r="C443" s="113"/>
      <c r="D443" s="39"/>
      <c r="E443" s="39"/>
      <c r="F443" s="39"/>
      <c r="G443" s="39"/>
      <c r="H443" s="39"/>
      <c r="I443" s="99"/>
      <c r="J443" s="104"/>
      <c r="K443" s="113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5">
      <c r="A444" s="25"/>
      <c r="B444" s="26"/>
      <c r="C444" s="113"/>
      <c r="D444" s="39"/>
      <c r="E444" s="39"/>
      <c r="F444" s="39"/>
      <c r="G444" s="39"/>
      <c r="H444" s="39"/>
      <c r="I444" s="99"/>
      <c r="J444" s="104"/>
      <c r="K444" s="113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5">
      <c r="A445" s="25"/>
      <c r="B445" s="26"/>
      <c r="C445" s="113"/>
      <c r="D445" s="39"/>
      <c r="E445" s="39"/>
      <c r="F445" s="39"/>
      <c r="G445" s="39"/>
      <c r="H445" s="39"/>
      <c r="I445" s="99"/>
      <c r="J445" s="104"/>
      <c r="K445" s="113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5">
      <c r="A446" s="25"/>
      <c r="B446" s="26"/>
      <c r="C446" s="113"/>
      <c r="D446" s="39"/>
      <c r="E446" s="39"/>
      <c r="F446" s="39"/>
      <c r="G446" s="39"/>
      <c r="H446" s="39"/>
      <c r="I446" s="99"/>
      <c r="J446" s="104"/>
      <c r="K446" s="113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5">
      <c r="A447" s="25"/>
      <c r="B447" s="26"/>
      <c r="C447" s="113"/>
      <c r="D447" s="39"/>
      <c r="E447" s="39"/>
      <c r="F447" s="39"/>
      <c r="G447" s="39"/>
      <c r="H447" s="39"/>
      <c r="I447" s="99"/>
      <c r="J447" s="104"/>
      <c r="K447" s="113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5">
      <c r="A448" s="25"/>
      <c r="B448" s="26"/>
      <c r="C448" s="113"/>
      <c r="D448" s="39"/>
      <c r="E448" s="39"/>
      <c r="F448" s="39"/>
      <c r="G448" s="39"/>
      <c r="H448" s="39"/>
      <c r="I448" s="99"/>
      <c r="J448" s="104"/>
      <c r="K448" s="113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5">
      <c r="A449" s="25"/>
      <c r="B449" s="26"/>
      <c r="C449" s="113"/>
      <c r="D449" s="39"/>
      <c r="E449" s="39"/>
      <c r="F449" s="39"/>
      <c r="G449" s="39"/>
      <c r="H449" s="39"/>
      <c r="I449" s="99"/>
      <c r="J449" s="104"/>
      <c r="K449" s="113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5">
      <c r="A450" s="25"/>
      <c r="B450" s="26"/>
      <c r="C450" s="113"/>
      <c r="D450" s="39"/>
      <c r="E450" s="39"/>
      <c r="F450" s="39"/>
      <c r="G450" s="39"/>
      <c r="H450" s="39"/>
      <c r="I450" s="99"/>
      <c r="J450" s="104"/>
      <c r="K450" s="113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5">
      <c r="A451" s="25"/>
      <c r="B451" s="26"/>
      <c r="C451" s="113"/>
      <c r="D451" s="39"/>
      <c r="E451" s="39"/>
      <c r="F451" s="39"/>
      <c r="G451" s="39"/>
      <c r="H451" s="39"/>
      <c r="I451" s="99"/>
      <c r="J451" s="104"/>
      <c r="K451" s="113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5">
      <c r="A452" s="25"/>
      <c r="B452" s="26"/>
      <c r="C452" s="113"/>
      <c r="D452" s="39"/>
      <c r="E452" s="39"/>
      <c r="F452" s="39"/>
      <c r="G452" s="39"/>
      <c r="H452" s="39"/>
      <c r="I452" s="99"/>
      <c r="J452" s="104"/>
      <c r="K452" s="113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5">
      <c r="A453" s="25"/>
      <c r="B453" s="26"/>
      <c r="C453" s="113"/>
      <c r="D453" s="39"/>
      <c r="E453" s="39"/>
      <c r="F453" s="39"/>
      <c r="G453" s="39"/>
      <c r="H453" s="39"/>
      <c r="I453" s="99"/>
      <c r="J453" s="104"/>
      <c r="K453" s="113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5">
      <c r="A454" s="25"/>
      <c r="B454" s="26"/>
      <c r="C454" s="113"/>
      <c r="D454" s="39"/>
      <c r="E454" s="39"/>
      <c r="F454" s="39"/>
      <c r="G454" s="39"/>
      <c r="H454" s="39"/>
      <c r="I454" s="99"/>
      <c r="J454" s="104"/>
      <c r="K454" s="113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5">
      <c r="A455" s="25"/>
      <c r="B455" s="26"/>
      <c r="C455" s="113"/>
      <c r="D455" s="39"/>
      <c r="E455" s="39"/>
      <c r="F455" s="39"/>
      <c r="G455" s="39"/>
      <c r="H455" s="39"/>
      <c r="I455" s="99"/>
      <c r="J455" s="104"/>
      <c r="K455" s="113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5">
      <c r="A456" s="25"/>
      <c r="B456" s="26"/>
      <c r="C456" s="113"/>
      <c r="D456" s="39"/>
      <c r="E456" s="39"/>
      <c r="F456" s="39"/>
      <c r="G456" s="39"/>
      <c r="H456" s="39"/>
      <c r="I456" s="99"/>
      <c r="J456" s="104"/>
      <c r="K456" s="113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5">
      <c r="A457" s="25"/>
      <c r="B457" s="26"/>
      <c r="C457" s="113"/>
      <c r="D457" s="39"/>
      <c r="E457" s="39"/>
      <c r="F457" s="39"/>
      <c r="G457" s="39"/>
      <c r="H457" s="39"/>
      <c r="I457" s="99"/>
      <c r="J457" s="104"/>
      <c r="K457" s="113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5">
      <c r="A458" s="25"/>
      <c r="B458" s="26"/>
      <c r="C458" s="113"/>
      <c r="D458" s="39"/>
      <c r="E458" s="39"/>
      <c r="F458" s="39"/>
      <c r="G458" s="39"/>
      <c r="H458" s="39"/>
      <c r="I458" s="99"/>
      <c r="J458" s="104"/>
      <c r="K458" s="113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5">
      <c r="A459" s="25"/>
      <c r="B459" s="26"/>
      <c r="C459" s="113"/>
      <c r="D459" s="39"/>
      <c r="E459" s="39"/>
      <c r="F459" s="39"/>
      <c r="G459" s="39"/>
      <c r="H459" s="39"/>
      <c r="I459" s="99"/>
      <c r="J459" s="104"/>
      <c r="K459" s="113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5">
      <c r="A460" s="25"/>
      <c r="B460" s="26"/>
      <c r="C460" s="113"/>
      <c r="D460" s="39"/>
      <c r="E460" s="39"/>
      <c r="F460" s="39"/>
      <c r="G460" s="39"/>
      <c r="H460" s="39"/>
      <c r="I460" s="99"/>
      <c r="J460" s="104"/>
      <c r="K460" s="113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5">
      <c r="A461" s="25"/>
      <c r="B461" s="26"/>
      <c r="C461" s="113"/>
      <c r="D461" s="39"/>
      <c r="E461" s="39"/>
      <c r="F461" s="39"/>
      <c r="G461" s="39"/>
      <c r="H461" s="39"/>
      <c r="I461" s="99"/>
      <c r="J461" s="104"/>
      <c r="K461" s="113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5">
      <c r="A462" s="25"/>
      <c r="B462" s="26"/>
      <c r="C462" s="113"/>
      <c r="D462" s="39"/>
      <c r="E462" s="39"/>
      <c r="F462" s="39"/>
      <c r="G462" s="39"/>
      <c r="H462" s="39"/>
      <c r="I462" s="99"/>
      <c r="J462" s="104"/>
      <c r="K462" s="113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5">
      <c r="A463" s="25"/>
      <c r="B463" s="26"/>
      <c r="C463" s="113"/>
      <c r="D463" s="39"/>
      <c r="E463" s="39"/>
      <c r="F463" s="39"/>
      <c r="G463" s="39"/>
      <c r="H463" s="39"/>
      <c r="I463" s="99"/>
      <c r="J463" s="104"/>
      <c r="K463" s="113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5">
      <c r="A464" s="25"/>
      <c r="B464" s="26"/>
      <c r="C464" s="113"/>
      <c r="D464" s="39"/>
      <c r="E464" s="39"/>
      <c r="F464" s="39"/>
      <c r="G464" s="39"/>
      <c r="H464" s="39"/>
      <c r="I464" s="99"/>
      <c r="J464" s="104"/>
      <c r="K464" s="113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5">
      <c r="A465" s="25"/>
      <c r="B465" s="26"/>
      <c r="C465" s="113"/>
      <c r="D465" s="39"/>
      <c r="E465" s="39"/>
      <c r="F465" s="39"/>
      <c r="G465" s="39"/>
      <c r="H465" s="39"/>
      <c r="I465" s="99"/>
      <c r="J465" s="104"/>
      <c r="K465" s="113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5">
      <c r="A466" s="25"/>
      <c r="B466" s="26"/>
      <c r="C466" s="113"/>
      <c r="D466" s="39"/>
      <c r="E466" s="39"/>
      <c r="F466" s="39"/>
      <c r="G466" s="39"/>
      <c r="H466" s="39"/>
      <c r="I466" s="99"/>
      <c r="J466" s="104"/>
      <c r="K466" s="113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5">
      <c r="A467" s="25"/>
      <c r="B467" s="26"/>
      <c r="C467" s="113"/>
      <c r="D467" s="39"/>
      <c r="E467" s="39"/>
      <c r="F467" s="39"/>
      <c r="G467" s="39"/>
      <c r="H467" s="39"/>
      <c r="I467" s="99"/>
      <c r="J467" s="104"/>
      <c r="K467" s="113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5">
      <c r="A468" s="25"/>
      <c r="B468" s="26"/>
      <c r="C468" s="113"/>
      <c r="D468" s="39"/>
      <c r="E468" s="39"/>
      <c r="F468" s="39"/>
      <c r="G468" s="39"/>
      <c r="H468" s="39"/>
      <c r="I468" s="99"/>
      <c r="J468" s="104"/>
      <c r="K468" s="113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5">
      <c r="A469" s="25"/>
      <c r="B469" s="26"/>
      <c r="C469" s="113"/>
      <c r="D469" s="39"/>
      <c r="E469" s="39"/>
      <c r="F469" s="39"/>
      <c r="G469" s="39"/>
      <c r="H469" s="39"/>
      <c r="I469" s="99"/>
      <c r="J469" s="104"/>
      <c r="K469" s="113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5">
      <c r="A470" s="25"/>
      <c r="B470" s="26"/>
      <c r="C470" s="113"/>
      <c r="D470" s="39"/>
      <c r="E470" s="39"/>
      <c r="F470" s="39"/>
      <c r="G470" s="39"/>
      <c r="H470" s="39"/>
      <c r="I470" s="99"/>
      <c r="J470" s="104"/>
      <c r="K470" s="113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5">
      <c r="A471" s="25"/>
      <c r="B471" s="26"/>
      <c r="C471" s="113"/>
      <c r="D471" s="39"/>
      <c r="E471" s="39"/>
      <c r="F471" s="39"/>
      <c r="G471" s="39"/>
      <c r="H471" s="39"/>
      <c r="I471" s="99"/>
      <c r="J471" s="104"/>
      <c r="K471" s="113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5">
      <c r="A472" s="25"/>
      <c r="B472" s="26"/>
      <c r="C472" s="113"/>
      <c r="D472" s="39"/>
      <c r="E472" s="39"/>
      <c r="F472" s="39"/>
      <c r="G472" s="39"/>
      <c r="H472" s="39"/>
      <c r="I472" s="99"/>
      <c r="J472" s="104"/>
      <c r="K472" s="113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5">
      <c r="A473" s="25"/>
      <c r="B473" s="26"/>
      <c r="C473" s="113"/>
      <c r="D473" s="39"/>
      <c r="E473" s="39"/>
      <c r="F473" s="39"/>
      <c r="G473" s="39"/>
      <c r="H473" s="39"/>
      <c r="I473" s="99"/>
      <c r="J473" s="104"/>
      <c r="K473" s="113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5">
      <c r="A474" s="25"/>
      <c r="B474" s="26"/>
      <c r="C474" s="113"/>
      <c r="D474" s="39"/>
      <c r="E474" s="39"/>
      <c r="F474" s="39"/>
      <c r="G474" s="39"/>
      <c r="H474" s="39"/>
      <c r="I474" s="99"/>
      <c r="J474" s="104"/>
      <c r="K474" s="113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5">
      <c r="A475" s="25"/>
      <c r="B475" s="26"/>
      <c r="C475" s="113"/>
      <c r="D475" s="39"/>
      <c r="E475" s="39"/>
      <c r="F475" s="39"/>
      <c r="G475" s="39"/>
      <c r="H475" s="39"/>
      <c r="I475" s="99"/>
      <c r="J475" s="104"/>
      <c r="K475" s="113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5">
      <c r="A476" s="25"/>
      <c r="B476" s="26"/>
      <c r="C476" s="113"/>
      <c r="D476" s="39"/>
      <c r="E476" s="39"/>
      <c r="F476" s="39"/>
      <c r="G476" s="39"/>
      <c r="H476" s="39"/>
      <c r="I476" s="99"/>
      <c r="J476" s="104"/>
      <c r="K476" s="113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5">
      <c r="A477" s="25"/>
      <c r="B477" s="26"/>
      <c r="C477" s="113"/>
      <c r="D477" s="39"/>
      <c r="E477" s="39"/>
      <c r="F477" s="39"/>
      <c r="G477" s="39"/>
      <c r="H477" s="39"/>
      <c r="I477" s="99"/>
      <c r="J477" s="104"/>
      <c r="K477" s="113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5">
      <c r="A478" s="25"/>
      <c r="B478" s="26"/>
      <c r="C478" s="113"/>
      <c r="D478" s="39"/>
      <c r="E478" s="39"/>
      <c r="F478" s="39"/>
      <c r="G478" s="39"/>
      <c r="H478" s="39"/>
      <c r="I478" s="99"/>
      <c r="J478" s="104"/>
      <c r="K478" s="113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5">
      <c r="A479" s="25"/>
      <c r="B479" s="26"/>
      <c r="C479" s="113"/>
      <c r="D479" s="39"/>
      <c r="E479" s="39"/>
      <c r="F479" s="39"/>
      <c r="G479" s="39"/>
      <c r="H479" s="39"/>
      <c r="I479" s="99"/>
      <c r="J479" s="104"/>
      <c r="K479" s="113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5">
      <c r="A480" s="25"/>
      <c r="B480" s="26"/>
      <c r="C480" s="113"/>
      <c r="D480" s="39"/>
      <c r="E480" s="39"/>
      <c r="F480" s="39"/>
      <c r="G480" s="39"/>
      <c r="H480" s="39"/>
      <c r="I480" s="99"/>
      <c r="J480" s="104"/>
      <c r="K480" s="113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5">
      <c r="A481" s="25"/>
      <c r="B481" s="26"/>
      <c r="C481" s="113"/>
      <c r="D481" s="39"/>
      <c r="E481" s="39"/>
      <c r="F481" s="39"/>
      <c r="G481" s="39"/>
      <c r="H481" s="39"/>
      <c r="I481" s="99"/>
      <c r="J481" s="104"/>
      <c r="K481" s="113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5">
      <c r="A482" s="25"/>
      <c r="B482" s="26"/>
      <c r="C482" s="113"/>
      <c r="D482" s="39"/>
      <c r="E482" s="39"/>
      <c r="F482" s="39"/>
      <c r="G482" s="39"/>
      <c r="H482" s="39"/>
      <c r="I482" s="99"/>
      <c r="J482" s="104"/>
      <c r="K482" s="113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5">
      <c r="A483" s="25"/>
      <c r="B483" s="26"/>
      <c r="C483" s="113"/>
      <c r="D483" s="39"/>
      <c r="E483" s="39"/>
      <c r="F483" s="39"/>
      <c r="G483" s="39"/>
      <c r="H483" s="39"/>
      <c r="I483" s="99"/>
      <c r="J483" s="104"/>
      <c r="K483" s="113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5">
      <c r="A484" s="25"/>
      <c r="B484" s="26"/>
      <c r="C484" s="113"/>
      <c r="D484" s="39"/>
      <c r="E484" s="39"/>
      <c r="F484" s="39"/>
      <c r="G484" s="39"/>
      <c r="H484" s="39"/>
      <c r="I484" s="99"/>
      <c r="J484" s="104"/>
      <c r="K484" s="113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5">
      <c r="A485" s="25"/>
      <c r="B485" s="26"/>
      <c r="C485" s="113"/>
      <c r="D485" s="39"/>
      <c r="E485" s="39"/>
      <c r="F485" s="39"/>
      <c r="G485" s="39"/>
      <c r="H485" s="39"/>
      <c r="I485" s="99"/>
      <c r="J485" s="104"/>
      <c r="K485" s="113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5">
      <c r="A486" s="25"/>
      <c r="B486" s="26"/>
      <c r="C486" s="113"/>
      <c r="D486" s="39"/>
      <c r="E486" s="39"/>
      <c r="F486" s="39"/>
      <c r="G486" s="39"/>
      <c r="H486" s="39"/>
      <c r="I486" s="99"/>
      <c r="J486" s="104"/>
      <c r="K486" s="113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5">
      <c r="A487" s="25"/>
      <c r="B487" s="26"/>
      <c r="C487" s="113"/>
      <c r="D487" s="39"/>
      <c r="E487" s="39"/>
      <c r="F487" s="39"/>
      <c r="G487" s="39"/>
      <c r="H487" s="39"/>
      <c r="I487" s="99"/>
      <c r="J487" s="104"/>
      <c r="K487" s="113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5">
      <c r="A488" s="25"/>
      <c r="B488" s="26"/>
      <c r="C488" s="113"/>
      <c r="D488" s="39"/>
      <c r="E488" s="39"/>
      <c r="F488" s="39"/>
      <c r="G488" s="39"/>
      <c r="H488" s="39"/>
      <c r="I488" s="99"/>
      <c r="J488" s="104"/>
      <c r="K488" s="113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5">
      <c r="A489" s="25"/>
      <c r="B489" s="26"/>
      <c r="C489" s="113"/>
      <c r="D489" s="39"/>
      <c r="E489" s="39"/>
      <c r="F489" s="39"/>
      <c r="G489" s="39"/>
      <c r="H489" s="39"/>
      <c r="I489" s="99"/>
      <c r="J489" s="104"/>
      <c r="K489" s="113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5">
      <c r="A490" s="25"/>
      <c r="B490" s="26"/>
      <c r="C490" s="113"/>
      <c r="D490" s="39"/>
      <c r="E490" s="39"/>
      <c r="F490" s="39"/>
      <c r="G490" s="39"/>
      <c r="H490" s="39"/>
      <c r="I490" s="99"/>
      <c r="J490" s="104"/>
      <c r="K490" s="119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5">
      <c r="A491" s="25"/>
      <c r="B491" s="26"/>
      <c r="C491" s="113"/>
      <c r="D491" s="39"/>
      <c r="E491" s="39"/>
      <c r="F491" s="39"/>
      <c r="G491" s="39"/>
      <c r="H491" s="39"/>
      <c r="I491" s="99"/>
      <c r="J491" s="104"/>
      <c r="K491" s="119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5">
      <c r="A492" s="25"/>
      <c r="B492" s="26"/>
      <c r="C492" s="113"/>
      <c r="D492" s="39"/>
      <c r="E492" s="39"/>
      <c r="F492" s="39"/>
      <c r="G492" s="39"/>
      <c r="H492" s="39"/>
      <c r="I492" s="99"/>
      <c r="J492" s="104"/>
      <c r="K492" s="119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5">
      <c r="A493" s="25"/>
      <c r="B493" s="26"/>
      <c r="C493" s="113"/>
      <c r="D493" s="39"/>
      <c r="E493" s="39"/>
      <c r="F493" s="39"/>
      <c r="G493" s="39"/>
      <c r="H493" s="39"/>
      <c r="I493" s="99"/>
      <c r="J493" s="104"/>
      <c r="K493" s="119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5">
      <c r="A494" s="25"/>
      <c r="B494" s="26"/>
      <c r="C494" s="113"/>
      <c r="D494" s="39"/>
      <c r="E494" s="39"/>
      <c r="F494" s="39"/>
      <c r="G494" s="39"/>
      <c r="H494" s="39"/>
      <c r="I494" s="99"/>
      <c r="J494" s="104"/>
      <c r="K494" s="119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5">
      <c r="A495" s="25"/>
      <c r="B495" s="26"/>
      <c r="C495" s="113"/>
      <c r="D495" s="39"/>
      <c r="E495" s="39"/>
      <c r="F495" s="39"/>
      <c r="G495" s="39"/>
      <c r="H495" s="39"/>
      <c r="I495" s="99"/>
      <c r="J495" s="104"/>
      <c r="K495" s="119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5">
      <c r="A496" s="25"/>
      <c r="B496" s="26"/>
      <c r="C496" s="113"/>
      <c r="D496" s="39"/>
      <c r="E496" s="39"/>
      <c r="F496" s="39"/>
      <c r="G496" s="39"/>
      <c r="H496" s="39"/>
      <c r="I496" s="99"/>
      <c r="J496" s="104"/>
      <c r="K496" s="119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5">
      <c r="A497" s="25"/>
      <c r="B497" s="26"/>
      <c r="C497" s="113"/>
      <c r="D497" s="39"/>
      <c r="E497" s="39"/>
      <c r="F497" s="39"/>
      <c r="G497" s="39"/>
      <c r="H497" s="39"/>
      <c r="I497" s="99"/>
      <c r="J497" s="104"/>
      <c r="K497" s="119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5">
      <c r="A498" s="25"/>
      <c r="B498" s="26"/>
      <c r="C498" s="113"/>
      <c r="D498" s="39"/>
      <c r="E498" s="39"/>
      <c r="F498" s="39"/>
      <c r="G498" s="39"/>
      <c r="H498" s="39"/>
      <c r="I498" s="99"/>
      <c r="J498" s="104"/>
      <c r="K498" s="119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5">
      <c r="A499" s="25"/>
      <c r="B499" s="26"/>
      <c r="C499" s="113"/>
      <c r="D499" s="39"/>
      <c r="E499" s="39"/>
      <c r="F499" s="39"/>
      <c r="G499" s="39"/>
      <c r="H499" s="39"/>
      <c r="I499" s="99"/>
      <c r="J499" s="104"/>
      <c r="K499" s="119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5">
      <c r="A500" s="25"/>
      <c r="B500" s="26"/>
      <c r="C500" s="113"/>
      <c r="D500" s="39"/>
      <c r="E500" s="39"/>
      <c r="F500" s="39"/>
      <c r="G500" s="39"/>
      <c r="H500" s="39"/>
      <c r="I500" s="99"/>
      <c r="J500" s="104"/>
      <c r="K500" s="119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5">
      <c r="A501" s="25"/>
      <c r="B501" s="26"/>
      <c r="C501" s="113"/>
      <c r="D501" s="39"/>
      <c r="E501" s="39"/>
      <c r="F501" s="39"/>
      <c r="G501" s="39"/>
      <c r="H501" s="39"/>
      <c r="I501" s="99"/>
      <c r="J501" s="104"/>
      <c r="K501" s="119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5">
      <c r="A502" s="25"/>
      <c r="B502" s="26"/>
      <c r="C502" s="113"/>
      <c r="D502" s="39"/>
      <c r="E502" s="39"/>
      <c r="F502" s="39"/>
      <c r="G502" s="39"/>
      <c r="H502" s="39"/>
      <c r="I502" s="99"/>
      <c r="J502" s="104"/>
      <c r="K502" s="119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5">
      <c r="A503" s="25"/>
      <c r="B503" s="26"/>
      <c r="C503" s="113"/>
      <c r="D503" s="39"/>
      <c r="E503" s="39"/>
      <c r="F503" s="39"/>
      <c r="G503" s="39"/>
      <c r="H503" s="39"/>
      <c r="I503" s="99"/>
      <c r="J503" s="104"/>
      <c r="K503" s="119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5">
      <c r="A504" s="25"/>
      <c r="B504" s="26"/>
      <c r="C504" s="113"/>
      <c r="D504" s="39"/>
      <c r="E504" s="39"/>
      <c r="F504" s="39"/>
      <c r="G504" s="39"/>
      <c r="H504" s="39"/>
      <c r="I504" s="99"/>
      <c r="J504" s="104"/>
      <c r="K504" s="119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5">
      <c r="A505" s="25"/>
      <c r="B505" s="26"/>
      <c r="C505" s="113"/>
      <c r="D505" s="39"/>
      <c r="E505" s="39"/>
      <c r="F505" s="39"/>
      <c r="G505" s="39"/>
      <c r="H505" s="39"/>
      <c r="I505" s="99"/>
      <c r="J505" s="104"/>
      <c r="K505" s="119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5">
      <c r="A506" s="25"/>
      <c r="B506" s="26"/>
      <c r="C506" s="113"/>
      <c r="D506" s="39"/>
      <c r="E506" s="39"/>
      <c r="F506" s="39"/>
      <c r="G506" s="39"/>
      <c r="H506" s="39"/>
      <c r="I506" s="99"/>
      <c r="J506" s="104"/>
      <c r="K506" s="119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5">
      <c r="A507" s="25"/>
      <c r="B507" s="26"/>
      <c r="C507" s="113"/>
      <c r="D507" s="39"/>
      <c r="E507" s="39"/>
      <c r="F507" s="39"/>
      <c r="G507" s="39"/>
      <c r="H507" s="39"/>
      <c r="I507" s="99"/>
      <c r="J507" s="104"/>
      <c r="K507" s="119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5">
      <c r="A508" s="25"/>
      <c r="B508" s="26"/>
      <c r="C508" s="113"/>
      <c r="D508" s="39"/>
      <c r="E508" s="39"/>
      <c r="F508" s="39"/>
      <c r="G508" s="39"/>
      <c r="H508" s="39"/>
      <c r="I508" s="99"/>
      <c r="J508" s="104"/>
      <c r="K508" s="119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5">
      <c r="A509" s="25"/>
      <c r="B509" s="26"/>
      <c r="C509" s="113"/>
      <c r="D509" s="39"/>
      <c r="E509" s="39"/>
      <c r="F509" s="39"/>
      <c r="G509" s="39"/>
      <c r="H509" s="39"/>
      <c r="I509" s="99"/>
      <c r="J509" s="104"/>
      <c r="K509" s="119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5">
      <c r="A510" s="25"/>
      <c r="B510" s="26"/>
      <c r="C510" s="113"/>
      <c r="D510" s="39"/>
      <c r="E510" s="39"/>
      <c r="F510" s="39"/>
      <c r="G510" s="39"/>
      <c r="H510" s="39"/>
      <c r="I510" s="99"/>
      <c r="J510" s="104"/>
      <c r="K510" s="119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5">
      <c r="A511" s="25"/>
      <c r="B511" s="26"/>
      <c r="C511" s="113"/>
      <c r="D511" s="39"/>
      <c r="E511" s="39"/>
      <c r="F511" s="39"/>
      <c r="G511" s="39"/>
      <c r="H511" s="39"/>
      <c r="I511" s="99"/>
      <c r="J511" s="104"/>
      <c r="K511" s="119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5">
      <c r="A512" s="25"/>
      <c r="B512" s="26"/>
      <c r="C512" s="113"/>
      <c r="D512" s="39"/>
      <c r="E512" s="39"/>
      <c r="F512" s="39"/>
      <c r="G512" s="39"/>
      <c r="H512" s="39"/>
      <c r="I512" s="99"/>
      <c r="J512" s="104"/>
      <c r="K512" s="119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5">
      <c r="A513" s="25"/>
      <c r="B513" s="26"/>
      <c r="C513" s="113"/>
      <c r="D513" s="39"/>
      <c r="E513" s="39"/>
      <c r="F513" s="39"/>
      <c r="G513" s="39"/>
      <c r="H513" s="39"/>
      <c r="I513" s="99"/>
      <c r="J513" s="104"/>
      <c r="K513" s="119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5">
      <c r="A514" s="25"/>
      <c r="B514" s="26"/>
      <c r="C514" s="113"/>
      <c r="D514" s="39"/>
      <c r="E514" s="39"/>
      <c r="F514" s="39"/>
      <c r="G514" s="39"/>
      <c r="H514" s="39"/>
      <c r="I514" s="99"/>
      <c r="J514" s="104"/>
      <c r="K514" s="119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5">
      <c r="A515" s="25"/>
      <c r="B515" s="26"/>
      <c r="C515" s="113"/>
      <c r="D515" s="39"/>
      <c r="E515" s="39"/>
      <c r="F515" s="39"/>
      <c r="G515" s="39"/>
      <c r="H515" s="39"/>
      <c r="I515" s="99"/>
      <c r="J515" s="104"/>
      <c r="K515" s="119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5">
      <c r="A516" s="25"/>
      <c r="B516" s="26"/>
      <c r="C516" s="113"/>
      <c r="D516" s="39"/>
      <c r="E516" s="39"/>
      <c r="F516" s="39"/>
      <c r="G516" s="39"/>
      <c r="H516" s="39"/>
      <c r="I516" s="99"/>
      <c r="J516" s="104"/>
      <c r="K516" s="119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5">
      <c r="A517" s="25"/>
      <c r="B517" s="26"/>
      <c r="C517" s="113"/>
      <c r="D517" s="39"/>
      <c r="E517" s="39"/>
      <c r="F517" s="39"/>
      <c r="G517" s="39"/>
      <c r="H517" s="39"/>
      <c r="I517" s="99"/>
      <c r="J517" s="104"/>
      <c r="K517" s="119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5">
      <c r="A518" s="25"/>
      <c r="B518" s="26"/>
      <c r="C518" s="113"/>
      <c r="D518" s="39"/>
      <c r="E518" s="39"/>
      <c r="F518" s="39"/>
      <c r="G518" s="39"/>
      <c r="H518" s="39"/>
      <c r="I518" s="99"/>
      <c r="J518" s="104"/>
      <c r="K518" s="119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5">
      <c r="A519" s="25"/>
      <c r="B519" s="26"/>
      <c r="C519" s="113"/>
      <c r="D519" s="39"/>
      <c r="E519" s="39"/>
      <c r="F519" s="39"/>
      <c r="G519" s="39"/>
      <c r="H519" s="39"/>
      <c r="I519" s="99"/>
      <c r="J519" s="104"/>
      <c r="K519" s="119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5">
      <c r="A520" s="25"/>
      <c r="B520" s="26"/>
      <c r="C520" s="113"/>
      <c r="D520" s="39"/>
      <c r="E520" s="39"/>
      <c r="F520" s="39"/>
      <c r="G520" s="39"/>
      <c r="H520" s="39"/>
      <c r="I520" s="99"/>
      <c r="J520" s="104"/>
      <c r="K520" s="119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5">
      <c r="A521" s="25"/>
      <c r="B521" s="26"/>
      <c r="C521" s="113"/>
      <c r="D521" s="39"/>
      <c r="E521" s="39"/>
      <c r="F521" s="39"/>
      <c r="G521" s="39"/>
      <c r="H521" s="39"/>
      <c r="I521" s="99"/>
      <c r="J521" s="104"/>
      <c r="K521" s="119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5">
      <c r="A522" s="25"/>
      <c r="B522" s="26"/>
      <c r="C522" s="113"/>
      <c r="D522" s="39"/>
      <c r="E522" s="39"/>
      <c r="F522" s="39"/>
      <c r="G522" s="39"/>
      <c r="H522" s="39"/>
      <c r="I522" s="99"/>
      <c r="J522" s="104"/>
      <c r="K522" s="119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5">
      <c r="A523" s="25"/>
      <c r="B523" s="26"/>
      <c r="C523" s="113"/>
      <c r="D523" s="39"/>
      <c r="E523" s="39"/>
      <c r="F523" s="39"/>
      <c r="G523" s="39"/>
      <c r="H523" s="39"/>
      <c r="I523" s="99"/>
      <c r="J523" s="104"/>
      <c r="K523" s="119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5">
      <c r="A524" s="25"/>
      <c r="B524" s="26"/>
      <c r="C524" s="113"/>
      <c r="D524" s="39"/>
      <c r="E524" s="39"/>
      <c r="F524" s="39"/>
      <c r="G524" s="39"/>
      <c r="H524" s="39"/>
      <c r="I524" s="99"/>
      <c r="J524" s="104"/>
      <c r="K524" s="119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5">
      <c r="A525" s="25"/>
      <c r="B525" s="26"/>
      <c r="C525" s="113"/>
      <c r="D525" s="39"/>
      <c r="E525" s="39"/>
      <c r="F525" s="39"/>
      <c r="G525" s="39"/>
      <c r="H525" s="39"/>
      <c r="I525" s="99"/>
      <c r="J525" s="104"/>
      <c r="K525" s="119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5">
      <c r="A526" s="25"/>
      <c r="B526" s="26"/>
      <c r="C526" s="113"/>
      <c r="D526" s="39"/>
      <c r="E526" s="39"/>
      <c r="F526" s="39"/>
      <c r="G526" s="39"/>
      <c r="H526" s="39"/>
      <c r="I526" s="99"/>
      <c r="J526" s="104"/>
      <c r="K526" s="119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5">
      <c r="A527" s="25"/>
      <c r="B527" s="26"/>
      <c r="C527" s="113"/>
      <c r="D527" s="39"/>
      <c r="E527" s="39"/>
      <c r="F527" s="39"/>
      <c r="G527" s="39"/>
      <c r="H527" s="39"/>
      <c r="I527" s="99"/>
      <c r="J527" s="104"/>
      <c r="K527" s="119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5">
      <c r="A528" s="25"/>
      <c r="B528" s="26"/>
      <c r="C528" s="113"/>
      <c r="D528" s="39"/>
      <c r="E528" s="39"/>
      <c r="F528" s="39"/>
      <c r="G528" s="39"/>
      <c r="H528" s="39"/>
      <c r="I528" s="99"/>
      <c r="J528" s="104"/>
      <c r="K528" s="119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5">
      <c r="A529" s="25"/>
      <c r="B529" s="26"/>
      <c r="C529" s="113"/>
      <c r="D529" s="39"/>
      <c r="E529" s="39"/>
      <c r="F529" s="39"/>
      <c r="G529" s="39"/>
      <c r="H529" s="39"/>
      <c r="I529" s="99"/>
      <c r="J529" s="104"/>
      <c r="K529" s="119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5">
      <c r="A530" s="25"/>
      <c r="B530" s="26"/>
      <c r="C530" s="113"/>
      <c r="D530" s="39"/>
      <c r="E530" s="39"/>
      <c r="F530" s="39"/>
      <c r="G530" s="39"/>
      <c r="H530" s="39"/>
      <c r="I530" s="99"/>
      <c r="J530" s="104"/>
      <c r="K530" s="119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5">
      <c r="A531" s="25"/>
      <c r="B531" s="26"/>
      <c r="C531" s="113"/>
      <c r="D531" s="39"/>
      <c r="E531" s="39"/>
      <c r="F531" s="39"/>
      <c r="G531" s="39"/>
      <c r="H531" s="39"/>
      <c r="I531" s="99"/>
      <c r="J531" s="104"/>
      <c r="K531" s="119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5">
      <c r="A532" s="25"/>
      <c r="B532" s="26"/>
      <c r="C532" s="113"/>
      <c r="D532" s="39"/>
      <c r="E532" s="39"/>
      <c r="F532" s="39"/>
      <c r="G532" s="39"/>
      <c r="H532" s="39"/>
      <c r="I532" s="99"/>
      <c r="J532" s="104"/>
      <c r="K532" s="119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5">
      <c r="A533" s="25"/>
      <c r="B533" s="26"/>
      <c r="C533" s="113"/>
      <c r="D533" s="39"/>
      <c r="E533" s="39"/>
      <c r="F533" s="39"/>
      <c r="G533" s="39"/>
      <c r="H533" s="39"/>
      <c r="I533" s="99"/>
      <c r="J533" s="104"/>
      <c r="K533" s="119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5">
      <c r="A534" s="25"/>
      <c r="B534" s="26"/>
      <c r="C534" s="113"/>
      <c r="D534" s="39"/>
      <c r="E534" s="39"/>
      <c r="F534" s="39"/>
      <c r="G534" s="39"/>
      <c r="H534" s="39"/>
      <c r="I534" s="99"/>
      <c r="J534" s="104"/>
      <c r="K534" s="119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5">
      <c r="A535" s="25"/>
      <c r="B535" s="26"/>
      <c r="C535" s="113"/>
      <c r="D535" s="39"/>
      <c r="E535" s="39"/>
      <c r="F535" s="39"/>
      <c r="G535" s="39"/>
      <c r="H535" s="39"/>
      <c r="I535" s="99"/>
      <c r="J535" s="104"/>
      <c r="K535" s="119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5">
      <c r="A536" s="25"/>
      <c r="B536" s="26"/>
      <c r="C536" s="113"/>
      <c r="D536" s="39"/>
      <c r="E536" s="39"/>
      <c r="F536" s="39"/>
      <c r="G536" s="39"/>
      <c r="H536" s="39"/>
      <c r="I536" s="99"/>
      <c r="J536" s="104"/>
      <c r="K536" s="119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5">
      <c r="A537" s="25"/>
      <c r="B537" s="26"/>
      <c r="C537" s="113"/>
      <c r="D537" s="39"/>
      <c r="E537" s="39"/>
      <c r="F537" s="39"/>
      <c r="G537" s="39"/>
      <c r="H537" s="39"/>
      <c r="I537" s="99"/>
      <c r="J537" s="104"/>
      <c r="K537" s="119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5">
      <c r="A538" s="25"/>
      <c r="B538" s="26"/>
      <c r="C538" s="113"/>
      <c r="D538" s="39"/>
      <c r="E538" s="39"/>
      <c r="F538" s="39"/>
      <c r="G538" s="39"/>
      <c r="H538" s="39"/>
      <c r="I538" s="99"/>
      <c r="J538" s="104"/>
      <c r="K538" s="119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5">
      <c r="A539" s="25"/>
      <c r="B539" s="26"/>
      <c r="C539" s="113"/>
      <c r="D539" s="39"/>
      <c r="E539" s="39"/>
      <c r="F539" s="39"/>
      <c r="G539" s="39"/>
      <c r="H539" s="39"/>
      <c r="I539" s="99"/>
      <c r="J539" s="104"/>
      <c r="K539" s="119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5">
      <c r="A540" s="25"/>
      <c r="B540" s="26"/>
      <c r="C540" s="113"/>
      <c r="D540" s="39"/>
      <c r="E540" s="39"/>
      <c r="F540" s="39"/>
      <c r="G540" s="39"/>
      <c r="H540" s="39"/>
      <c r="I540" s="99"/>
      <c r="J540" s="104"/>
      <c r="K540" s="119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5">
      <c r="A541" s="25"/>
      <c r="B541" s="26"/>
      <c r="C541" s="113"/>
      <c r="D541" s="39"/>
      <c r="E541" s="39"/>
      <c r="F541" s="39"/>
      <c r="G541" s="39"/>
      <c r="H541" s="39"/>
      <c r="I541" s="99"/>
      <c r="J541" s="104"/>
      <c r="K541" s="119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5">
      <c r="A542" s="25"/>
      <c r="B542" s="26"/>
      <c r="C542" s="113"/>
      <c r="D542" s="39"/>
      <c r="E542" s="39"/>
      <c r="F542" s="39"/>
      <c r="G542" s="39"/>
      <c r="H542" s="39"/>
      <c r="I542" s="99"/>
      <c r="J542" s="104"/>
      <c r="K542" s="119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5">
      <c r="A543" s="25"/>
      <c r="B543" s="26"/>
      <c r="C543" s="113"/>
      <c r="D543" s="39"/>
      <c r="E543" s="39"/>
      <c r="F543" s="39"/>
      <c r="G543" s="39"/>
      <c r="H543" s="39"/>
      <c r="I543" s="99"/>
      <c r="J543" s="104"/>
      <c r="K543" s="119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5">
      <c r="A544" s="25"/>
      <c r="B544" s="26"/>
      <c r="C544" s="113"/>
      <c r="D544" s="39"/>
      <c r="E544" s="39"/>
      <c r="F544" s="39"/>
      <c r="G544" s="39"/>
      <c r="H544" s="39"/>
      <c r="I544" s="99"/>
      <c r="J544" s="104"/>
      <c r="K544" s="119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5">
      <c r="A545" s="25"/>
      <c r="B545" s="26"/>
      <c r="C545" s="113"/>
      <c r="D545" s="39"/>
      <c r="E545" s="39"/>
      <c r="F545" s="39"/>
      <c r="G545" s="39"/>
      <c r="H545" s="39"/>
      <c r="I545" s="99"/>
      <c r="J545" s="104"/>
      <c r="K545" s="119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5">
      <c r="A546" s="25"/>
      <c r="B546" s="26"/>
      <c r="C546" s="113"/>
      <c r="D546" s="39"/>
      <c r="E546" s="39"/>
      <c r="F546" s="39"/>
      <c r="G546" s="39"/>
      <c r="H546" s="39"/>
      <c r="I546" s="99"/>
      <c r="J546" s="104"/>
      <c r="K546" s="119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5">
      <c r="A547" s="25"/>
      <c r="B547" s="26"/>
      <c r="C547" s="113"/>
      <c r="D547" s="39"/>
      <c r="E547" s="39"/>
      <c r="F547" s="39"/>
      <c r="G547" s="39"/>
      <c r="H547" s="39"/>
      <c r="I547" s="99"/>
      <c r="J547" s="104"/>
      <c r="K547" s="119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5">
      <c r="A548" s="25"/>
      <c r="B548" s="26"/>
      <c r="C548" s="113"/>
      <c r="D548" s="39"/>
      <c r="E548" s="39"/>
      <c r="F548" s="39"/>
      <c r="G548" s="39"/>
      <c r="H548" s="39"/>
      <c r="I548" s="99"/>
      <c r="J548" s="36"/>
      <c r="K548" s="119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5">
      <c r="A549" s="25"/>
      <c r="B549" s="26"/>
      <c r="C549" s="113"/>
      <c r="D549" s="39"/>
      <c r="E549" s="39"/>
      <c r="F549" s="39"/>
      <c r="G549" s="39"/>
      <c r="H549" s="39"/>
      <c r="I549" s="99"/>
      <c r="J549" s="36"/>
      <c r="K549" s="119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5">
      <c r="A550" s="25"/>
      <c r="B550" s="26"/>
      <c r="C550" s="113"/>
      <c r="D550" s="39"/>
      <c r="E550" s="39"/>
      <c r="F550" s="39"/>
      <c r="G550" s="39"/>
      <c r="H550" s="39"/>
      <c r="I550" s="99"/>
      <c r="J550" s="36"/>
      <c r="K550" s="119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5">
      <c r="A551" s="25"/>
      <c r="B551" s="26"/>
      <c r="C551" s="113"/>
      <c r="D551" s="39"/>
      <c r="E551" s="39"/>
      <c r="F551" s="39"/>
      <c r="G551" s="39"/>
      <c r="H551" s="39"/>
      <c r="I551" s="99"/>
      <c r="J551" s="36"/>
      <c r="K551" s="119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5">
      <c r="A552" s="25"/>
      <c r="B552" s="26"/>
      <c r="C552" s="113"/>
      <c r="D552" s="39"/>
      <c r="E552" s="39"/>
      <c r="F552" s="39"/>
      <c r="G552" s="39"/>
      <c r="H552" s="39"/>
      <c r="I552" s="99"/>
      <c r="J552" s="36"/>
      <c r="K552" s="119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5">
      <c r="A553" s="25"/>
      <c r="B553" s="26"/>
      <c r="C553" s="113"/>
      <c r="D553" s="39"/>
      <c r="E553" s="39"/>
      <c r="F553" s="39"/>
      <c r="G553" s="39"/>
      <c r="H553" s="39"/>
      <c r="I553" s="99"/>
      <c r="J553" s="36"/>
      <c r="K553" s="119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5">
      <c r="A554" s="25"/>
      <c r="B554" s="26"/>
      <c r="C554" s="113"/>
      <c r="D554" s="39"/>
      <c r="E554" s="39"/>
      <c r="F554" s="39"/>
      <c r="G554" s="39"/>
      <c r="H554" s="39"/>
      <c r="I554" s="99"/>
      <c r="J554" s="36"/>
      <c r="K554" s="119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5">
      <c r="A555" s="25"/>
      <c r="B555" s="26"/>
      <c r="C555" s="113"/>
      <c r="D555" s="39"/>
      <c r="E555" s="39"/>
      <c r="F555" s="39"/>
      <c r="G555" s="39"/>
      <c r="H555" s="39"/>
      <c r="I555" s="99"/>
      <c r="J555" s="36"/>
      <c r="K555" s="119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5">
      <c r="A556" s="25"/>
      <c r="B556" s="26"/>
      <c r="C556" s="113"/>
      <c r="D556" s="39"/>
      <c r="E556" s="39"/>
      <c r="F556" s="39"/>
      <c r="G556" s="39"/>
      <c r="H556" s="39"/>
      <c r="I556" s="99"/>
      <c r="J556" s="36"/>
      <c r="K556" s="119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5">
      <c r="A557" s="25"/>
      <c r="B557" s="26"/>
      <c r="C557" s="113"/>
      <c r="D557" s="39"/>
      <c r="E557" s="39"/>
      <c r="F557" s="39"/>
      <c r="G557" s="39"/>
      <c r="H557" s="39"/>
      <c r="I557" s="99"/>
      <c r="J557" s="36"/>
      <c r="K557" s="119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5">
      <c r="A558" s="25"/>
      <c r="B558" s="26"/>
      <c r="C558" s="113"/>
      <c r="D558" s="39"/>
      <c r="E558" s="39"/>
      <c r="F558" s="39"/>
      <c r="G558" s="39"/>
      <c r="H558" s="39"/>
      <c r="I558" s="99"/>
      <c r="J558" s="36"/>
      <c r="K558" s="119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5">
      <c r="A559" s="25"/>
      <c r="B559" s="26"/>
      <c r="C559" s="113"/>
      <c r="D559" s="39"/>
      <c r="E559" s="39"/>
      <c r="F559" s="39"/>
      <c r="G559" s="39"/>
      <c r="H559" s="39"/>
      <c r="I559" s="99"/>
      <c r="J559" s="36"/>
      <c r="K559" s="119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5">
      <c r="A560" s="25"/>
      <c r="B560" s="26"/>
      <c r="C560" s="113"/>
      <c r="D560" s="39"/>
      <c r="E560" s="39"/>
      <c r="F560" s="39"/>
      <c r="G560" s="39"/>
      <c r="H560" s="39"/>
      <c r="I560" s="99"/>
      <c r="J560" s="36"/>
      <c r="K560" s="119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5">
      <c r="A561" s="25"/>
      <c r="B561" s="26"/>
      <c r="C561" s="113"/>
      <c r="D561" s="39"/>
      <c r="E561" s="39"/>
      <c r="F561" s="39"/>
      <c r="G561" s="39"/>
      <c r="H561" s="39"/>
      <c r="I561" s="99"/>
      <c r="J561" s="36"/>
      <c r="K561" s="119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5">
      <c r="A562" s="25"/>
      <c r="B562" s="26"/>
      <c r="C562" s="113"/>
      <c r="D562" s="39"/>
      <c r="E562" s="39"/>
      <c r="F562" s="39"/>
      <c r="G562" s="39"/>
      <c r="H562" s="39"/>
      <c r="I562" s="99"/>
      <c r="J562" s="36"/>
      <c r="K562" s="119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5">
      <c r="A563" s="25"/>
      <c r="B563" s="26"/>
      <c r="C563" s="113"/>
      <c r="D563" s="39"/>
      <c r="E563" s="39"/>
      <c r="F563" s="39"/>
      <c r="G563" s="39"/>
      <c r="H563" s="39"/>
      <c r="I563" s="99"/>
      <c r="J563" s="36"/>
      <c r="K563" s="119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5">
      <c r="A564" s="25"/>
      <c r="B564" s="26"/>
      <c r="C564" s="113"/>
      <c r="D564" s="39"/>
      <c r="E564" s="39"/>
      <c r="F564" s="39"/>
      <c r="G564" s="39"/>
      <c r="H564" s="39"/>
      <c r="I564" s="99"/>
      <c r="J564" s="36"/>
      <c r="K564" s="119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5">
      <c r="A565" s="25"/>
      <c r="B565" s="26"/>
      <c r="C565" s="113"/>
      <c r="D565" s="39"/>
      <c r="E565" s="39"/>
      <c r="F565" s="39"/>
      <c r="G565" s="39"/>
      <c r="H565" s="39"/>
      <c r="I565" s="99"/>
      <c r="J565" s="36"/>
      <c r="K565" s="119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5">
      <c r="A566" s="25"/>
      <c r="B566" s="26"/>
      <c r="C566" s="113"/>
      <c r="D566" s="39"/>
      <c r="E566" s="39"/>
      <c r="F566" s="39"/>
      <c r="G566" s="39"/>
      <c r="H566" s="39"/>
      <c r="I566" s="99"/>
      <c r="J566" s="36"/>
      <c r="K566" s="119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5">
      <c r="A567" s="25"/>
      <c r="B567" s="26"/>
      <c r="C567" s="113"/>
      <c r="D567" s="39"/>
      <c r="E567" s="39"/>
      <c r="F567" s="39"/>
      <c r="G567" s="39"/>
      <c r="H567" s="39"/>
      <c r="I567" s="99"/>
      <c r="J567" s="36"/>
      <c r="K567" s="119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5">
      <c r="A568" s="25"/>
      <c r="B568" s="26"/>
      <c r="C568" s="113"/>
      <c r="D568" s="39"/>
      <c r="E568" s="39"/>
      <c r="F568" s="39"/>
      <c r="G568" s="39"/>
      <c r="H568" s="39"/>
      <c r="I568" s="99"/>
      <c r="J568" s="36"/>
      <c r="K568" s="119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5">
      <c r="A569" s="25"/>
      <c r="B569" s="26"/>
      <c r="C569" s="113"/>
      <c r="D569" s="39"/>
      <c r="E569" s="39"/>
      <c r="F569" s="39"/>
      <c r="G569" s="39"/>
      <c r="H569" s="39"/>
      <c r="I569" s="99"/>
      <c r="J569" s="36"/>
      <c r="K569" s="119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5">
      <c r="A570" s="25"/>
      <c r="B570" s="26"/>
      <c r="C570" s="113"/>
      <c r="D570" s="39"/>
      <c r="E570" s="39"/>
      <c r="F570" s="39"/>
      <c r="G570" s="39"/>
      <c r="H570" s="39"/>
      <c r="I570" s="99"/>
      <c r="J570" s="36"/>
      <c r="K570" s="119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5">
      <c r="A571" s="25"/>
      <c r="B571" s="26"/>
      <c r="C571" s="113"/>
      <c r="D571" s="39"/>
      <c r="E571" s="39"/>
      <c r="F571" s="39"/>
      <c r="G571" s="39"/>
      <c r="H571" s="39"/>
      <c r="I571" s="99"/>
      <c r="J571" s="36"/>
      <c r="K571" s="119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5">
      <c r="A572" s="25"/>
      <c r="B572" s="26"/>
      <c r="C572" s="113"/>
      <c r="D572" s="39"/>
      <c r="E572" s="39"/>
      <c r="F572" s="39"/>
      <c r="G572" s="39"/>
      <c r="H572" s="39"/>
      <c r="I572" s="99"/>
      <c r="J572" s="36"/>
      <c r="K572" s="119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5">
      <c r="A573" s="25"/>
      <c r="B573" s="26"/>
      <c r="C573" s="113"/>
      <c r="D573" s="39"/>
      <c r="E573" s="39"/>
      <c r="F573" s="39"/>
      <c r="G573" s="39"/>
      <c r="H573" s="39"/>
      <c r="I573" s="99"/>
      <c r="J573" s="36"/>
      <c r="K573" s="119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5">
      <c r="A574" s="25"/>
      <c r="B574" s="26"/>
      <c r="C574" s="113"/>
      <c r="D574" s="104"/>
      <c r="E574" s="104"/>
      <c r="F574" s="104"/>
      <c r="G574" s="104"/>
      <c r="H574" s="104"/>
      <c r="I574" s="113"/>
      <c r="J574" s="36"/>
      <c r="K574" s="119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5">
      <c r="A575" s="25"/>
      <c r="B575" s="26"/>
      <c r="C575" s="113"/>
      <c r="D575" s="104"/>
      <c r="E575" s="104"/>
      <c r="F575" s="104"/>
      <c r="G575" s="104"/>
      <c r="H575" s="104"/>
      <c r="I575" s="113"/>
      <c r="J575" s="36"/>
      <c r="K575" s="119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5">
      <c r="A576" s="25"/>
      <c r="B576" s="26"/>
      <c r="C576" s="113"/>
      <c r="D576" s="104"/>
      <c r="E576" s="104"/>
      <c r="F576" s="104"/>
      <c r="G576" s="104"/>
      <c r="H576" s="104"/>
      <c r="I576" s="113"/>
      <c r="J576" s="36"/>
      <c r="K576" s="119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5">
      <c r="A577" s="25"/>
      <c r="B577" s="26"/>
      <c r="C577" s="113"/>
      <c r="D577" s="104"/>
      <c r="E577" s="104"/>
      <c r="F577" s="104"/>
      <c r="G577" s="104"/>
      <c r="H577" s="104"/>
      <c r="I577" s="113"/>
      <c r="J577" s="36"/>
      <c r="K577" s="119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5">
      <c r="A578" s="25"/>
      <c r="B578" s="26"/>
      <c r="C578" s="113"/>
      <c r="D578" s="104"/>
      <c r="E578" s="104"/>
      <c r="F578" s="104"/>
      <c r="G578" s="104"/>
      <c r="H578" s="104"/>
      <c r="I578" s="113"/>
      <c r="J578" s="36"/>
      <c r="K578" s="119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5">
      <c r="A579" s="25"/>
      <c r="B579" s="26"/>
      <c r="C579" s="113"/>
      <c r="D579" s="104"/>
      <c r="E579" s="104"/>
      <c r="F579" s="104"/>
      <c r="G579" s="104"/>
      <c r="H579" s="104"/>
      <c r="I579" s="113"/>
      <c r="J579" s="36"/>
      <c r="K579" s="119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5">
      <c r="A580" s="25"/>
      <c r="B580" s="26"/>
      <c r="C580" s="113"/>
      <c r="D580" s="104"/>
      <c r="E580" s="104"/>
      <c r="F580" s="104"/>
      <c r="G580" s="104"/>
      <c r="H580" s="104"/>
      <c r="I580" s="113"/>
      <c r="J580" s="36"/>
      <c r="K580" s="119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5">
      <c r="A581" s="25"/>
      <c r="B581" s="26"/>
      <c r="C581" s="113"/>
      <c r="D581" s="104"/>
      <c r="E581" s="104"/>
      <c r="F581" s="104"/>
      <c r="G581" s="104"/>
      <c r="H581" s="104"/>
      <c r="I581" s="113"/>
      <c r="J581" s="36"/>
      <c r="K581" s="119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5">
      <c r="A582" s="25"/>
      <c r="B582" s="26"/>
      <c r="C582" s="113"/>
      <c r="D582" s="104"/>
      <c r="E582" s="104"/>
      <c r="F582" s="104"/>
      <c r="G582" s="104"/>
      <c r="H582" s="104"/>
      <c r="I582" s="113"/>
      <c r="J582" s="36"/>
      <c r="K582" s="119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5">
      <c r="A583" s="25"/>
      <c r="B583" s="26"/>
      <c r="C583" s="113"/>
      <c r="D583" s="104"/>
      <c r="E583" s="104"/>
      <c r="F583" s="104"/>
      <c r="G583" s="104"/>
      <c r="H583" s="104"/>
      <c r="I583" s="113"/>
      <c r="J583" s="36"/>
      <c r="K583" s="119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5">
      <c r="A584" s="25"/>
      <c r="B584" s="26"/>
      <c r="C584" s="113"/>
      <c r="D584" s="104"/>
      <c r="E584" s="104"/>
      <c r="F584" s="104"/>
      <c r="G584" s="104"/>
      <c r="H584" s="104"/>
      <c r="I584" s="113"/>
      <c r="J584" s="36"/>
      <c r="K584" s="119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5">
      <c r="A585" s="25"/>
      <c r="B585" s="26"/>
      <c r="C585" s="113"/>
      <c r="D585" s="104"/>
      <c r="E585" s="104"/>
      <c r="F585" s="104"/>
      <c r="G585" s="104"/>
      <c r="H585" s="104"/>
      <c r="I585" s="113"/>
      <c r="J585" s="36"/>
      <c r="K585" s="119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5">
      <c r="A586" s="25"/>
      <c r="B586" s="26"/>
      <c r="C586" s="113"/>
      <c r="D586" s="104"/>
      <c r="E586" s="104"/>
      <c r="F586" s="104"/>
      <c r="G586" s="104"/>
      <c r="H586" s="104"/>
      <c r="I586" s="113"/>
      <c r="J586" s="36"/>
      <c r="K586" s="119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5">
      <c r="A587" s="25"/>
      <c r="B587" s="26"/>
      <c r="C587" s="113"/>
      <c r="D587" s="104"/>
      <c r="E587" s="104"/>
      <c r="F587" s="104"/>
      <c r="G587" s="104"/>
      <c r="H587" s="104"/>
      <c r="I587" s="113"/>
      <c r="J587" s="36"/>
      <c r="K587" s="119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5">
      <c r="A588" s="25"/>
      <c r="B588" s="26"/>
      <c r="C588" s="113"/>
      <c r="D588" s="104"/>
      <c r="E588" s="104"/>
      <c r="F588" s="104"/>
      <c r="G588" s="104"/>
      <c r="H588" s="104"/>
      <c r="I588" s="113"/>
      <c r="J588" s="36"/>
      <c r="K588" s="119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5">
      <c r="A589" s="25"/>
      <c r="B589" s="26"/>
      <c r="C589" s="113"/>
      <c r="D589" s="104"/>
      <c r="E589" s="104"/>
      <c r="F589" s="104"/>
      <c r="G589" s="104"/>
      <c r="H589" s="104"/>
      <c r="I589" s="113"/>
      <c r="J589" s="36"/>
      <c r="K589" s="119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5">
      <c r="A590" s="25"/>
      <c r="B590" s="26"/>
      <c r="C590" s="113"/>
      <c r="D590" s="104"/>
      <c r="E590" s="104"/>
      <c r="F590" s="104"/>
      <c r="G590" s="104"/>
      <c r="H590" s="104"/>
      <c r="I590" s="113"/>
      <c r="J590" s="36"/>
      <c r="K590" s="119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5">
      <c r="A591" s="25"/>
      <c r="B591" s="26"/>
      <c r="C591" s="113"/>
      <c r="D591" s="104"/>
      <c r="E591" s="104"/>
      <c r="F591" s="104"/>
      <c r="G591" s="104"/>
      <c r="H591" s="104"/>
      <c r="I591" s="113"/>
      <c r="J591" s="36"/>
      <c r="K591" s="119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5">
      <c r="A592" s="25"/>
      <c r="B592" s="26"/>
      <c r="C592" s="113"/>
      <c r="D592" s="39"/>
      <c r="E592" s="39"/>
      <c r="F592" s="39"/>
      <c r="G592" s="39"/>
      <c r="H592" s="39"/>
      <c r="I592" s="99"/>
      <c r="J592" s="36"/>
      <c r="K592" s="119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5">
      <c r="A593" s="25"/>
      <c r="B593" s="26"/>
      <c r="C593" s="113"/>
      <c r="D593" s="39"/>
      <c r="E593" s="39"/>
      <c r="F593" s="39"/>
      <c r="G593" s="39"/>
      <c r="H593" s="39"/>
      <c r="I593" s="99"/>
      <c r="J593" s="36"/>
      <c r="K593" s="119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5">
      <c r="A594" s="25"/>
      <c r="B594" s="26"/>
      <c r="C594" s="113"/>
      <c r="D594" s="39"/>
      <c r="E594" s="39"/>
      <c r="F594" s="39"/>
      <c r="G594" s="39"/>
      <c r="H594" s="39"/>
      <c r="I594" s="99"/>
      <c r="J594" s="36"/>
      <c r="K594" s="119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5">
      <c r="A595" s="25"/>
      <c r="B595" s="26"/>
      <c r="C595" s="113"/>
      <c r="D595" s="39"/>
      <c r="E595" s="39"/>
      <c r="F595" s="39"/>
      <c r="G595" s="39"/>
      <c r="H595" s="39"/>
      <c r="I595" s="99"/>
      <c r="J595" s="36"/>
      <c r="K595" s="119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5">
      <c r="A596" s="25"/>
      <c r="B596" s="26"/>
      <c r="C596" s="113"/>
      <c r="D596" s="39"/>
      <c r="E596" s="39"/>
      <c r="F596" s="39"/>
      <c r="G596" s="39"/>
      <c r="H596" s="39"/>
      <c r="I596" s="99"/>
      <c r="J596" s="36"/>
      <c r="K596" s="119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5">
      <c r="A597" s="25"/>
      <c r="B597" s="26"/>
      <c r="C597" s="113"/>
      <c r="D597" s="39"/>
      <c r="E597" s="39"/>
      <c r="F597" s="39"/>
      <c r="G597" s="39"/>
      <c r="H597" s="39"/>
      <c r="I597" s="99"/>
      <c r="J597" s="36"/>
      <c r="K597" s="119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5">
      <c r="A598" s="25"/>
      <c r="B598" s="26"/>
      <c r="C598" s="113"/>
      <c r="D598" s="39"/>
      <c r="E598" s="39"/>
      <c r="F598" s="39"/>
      <c r="G598" s="39"/>
      <c r="H598" s="39"/>
      <c r="I598" s="99"/>
      <c r="J598" s="36"/>
      <c r="K598" s="119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5">
      <c r="A599" s="25"/>
      <c r="B599" s="26"/>
      <c r="C599" s="113"/>
      <c r="D599" s="39"/>
      <c r="E599" s="39"/>
      <c r="F599" s="39"/>
      <c r="G599" s="39"/>
      <c r="H599" s="39"/>
      <c r="I599" s="99"/>
      <c r="J599" s="36"/>
      <c r="K599" s="119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5">
      <c r="A600" s="25"/>
      <c r="B600" s="26"/>
      <c r="C600" s="113"/>
      <c r="D600" s="39"/>
      <c r="E600" s="39"/>
      <c r="F600" s="39"/>
      <c r="G600" s="39"/>
      <c r="H600" s="39"/>
      <c r="I600" s="99"/>
      <c r="J600" s="36"/>
      <c r="K600" s="119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5">
      <c r="A601" s="25"/>
      <c r="B601" s="26"/>
      <c r="C601" s="113"/>
      <c r="D601" s="39"/>
      <c r="E601" s="39"/>
      <c r="F601" s="39"/>
      <c r="G601" s="39"/>
      <c r="H601" s="39"/>
      <c r="I601" s="99"/>
      <c r="J601" s="36"/>
      <c r="K601" s="119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5">
      <c r="A602" s="25"/>
      <c r="B602" s="26"/>
      <c r="C602" s="113"/>
      <c r="D602" s="39"/>
      <c r="E602" s="39"/>
      <c r="F602" s="39"/>
      <c r="G602" s="39"/>
      <c r="H602" s="39"/>
      <c r="I602" s="99"/>
      <c r="J602" s="36"/>
      <c r="K602" s="119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5">
      <c r="A603" s="25"/>
      <c r="B603" s="26"/>
      <c r="C603" s="113"/>
      <c r="D603" s="39"/>
      <c r="E603" s="39"/>
      <c r="F603" s="39"/>
      <c r="G603" s="39"/>
      <c r="H603" s="39"/>
      <c r="I603" s="99"/>
      <c r="J603" s="36"/>
      <c r="K603" s="119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5">
      <c r="A604" s="25"/>
      <c r="B604" s="26"/>
      <c r="C604" s="113"/>
      <c r="D604" s="39"/>
      <c r="E604" s="39"/>
      <c r="F604" s="39"/>
      <c r="G604" s="39"/>
      <c r="H604" s="39"/>
      <c r="I604" s="99"/>
      <c r="J604" s="36"/>
      <c r="K604" s="119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5">
      <c r="A605" s="25"/>
      <c r="B605" s="26"/>
      <c r="C605" s="113"/>
      <c r="D605" s="39"/>
      <c r="E605" s="39"/>
      <c r="F605" s="39"/>
      <c r="G605" s="39"/>
      <c r="H605" s="39"/>
      <c r="I605" s="99"/>
      <c r="J605" s="36"/>
      <c r="K605" s="119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5">
      <c r="A606" s="25"/>
      <c r="B606" s="26"/>
      <c r="C606" s="113"/>
      <c r="D606" s="39"/>
      <c r="E606" s="39"/>
      <c r="F606" s="39"/>
      <c r="G606" s="39"/>
      <c r="H606" s="39"/>
      <c r="I606" s="99"/>
      <c r="J606" s="36"/>
      <c r="K606" s="119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5">
      <c r="A607" s="25"/>
      <c r="B607" s="26"/>
      <c r="C607" s="113"/>
      <c r="D607" s="39"/>
      <c r="E607" s="39"/>
      <c r="F607" s="39"/>
      <c r="G607" s="39"/>
      <c r="H607" s="39"/>
      <c r="I607" s="99"/>
      <c r="J607" s="36"/>
      <c r="K607" s="119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5">
      <c r="A608" s="25"/>
      <c r="B608" s="26"/>
      <c r="C608" s="113"/>
      <c r="D608" s="39"/>
      <c r="E608" s="39"/>
      <c r="F608" s="39"/>
      <c r="G608" s="39"/>
      <c r="H608" s="39"/>
      <c r="I608" s="99"/>
      <c r="J608" s="36"/>
      <c r="K608" s="119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5">
      <c r="A609" s="25"/>
      <c r="B609" s="26"/>
      <c r="C609" s="113"/>
      <c r="D609" s="39"/>
      <c r="E609" s="39"/>
      <c r="F609" s="39"/>
      <c r="G609" s="39"/>
      <c r="H609" s="39"/>
      <c r="I609" s="99"/>
      <c r="J609" s="36"/>
      <c r="K609" s="119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5">
      <c r="A610" s="25"/>
      <c r="B610" s="26"/>
      <c r="C610" s="113"/>
      <c r="D610" s="39"/>
      <c r="E610" s="39"/>
      <c r="F610" s="39"/>
      <c r="G610" s="39"/>
      <c r="H610" s="39"/>
      <c r="I610" s="99"/>
      <c r="J610" s="36"/>
      <c r="K610" s="119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5">
      <c r="A611" s="25"/>
      <c r="B611" s="26"/>
      <c r="C611" s="113"/>
      <c r="D611" s="39"/>
      <c r="E611" s="39"/>
      <c r="F611" s="39"/>
      <c r="G611" s="39"/>
      <c r="H611" s="39"/>
      <c r="I611" s="99"/>
      <c r="J611" s="36"/>
      <c r="K611" s="119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5">
      <c r="A612" s="25"/>
      <c r="B612" s="26"/>
      <c r="C612" s="113"/>
      <c r="D612" s="39"/>
      <c r="E612" s="39"/>
      <c r="F612" s="39"/>
      <c r="G612" s="39"/>
      <c r="H612" s="39"/>
      <c r="I612" s="99"/>
      <c r="J612" s="36"/>
      <c r="K612" s="119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5">
      <c r="A613" s="25"/>
      <c r="B613" s="26"/>
      <c r="C613" s="113"/>
      <c r="D613" s="39"/>
      <c r="E613" s="39"/>
      <c r="F613" s="39"/>
      <c r="G613" s="39"/>
      <c r="H613" s="39"/>
      <c r="I613" s="99"/>
      <c r="J613" s="36"/>
      <c r="K613" s="119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5">
      <c r="A614" s="25"/>
      <c r="B614" s="26"/>
      <c r="C614" s="113"/>
      <c r="D614" s="39"/>
      <c r="E614" s="39"/>
      <c r="F614" s="39"/>
      <c r="G614" s="39"/>
      <c r="H614" s="39"/>
      <c r="I614" s="99"/>
      <c r="J614" s="36"/>
      <c r="K614" s="119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5">
      <c r="A615" s="25"/>
      <c r="B615" s="26"/>
      <c r="C615" s="113"/>
      <c r="D615" s="39"/>
      <c r="E615" s="39"/>
      <c r="F615" s="39"/>
      <c r="G615" s="39"/>
      <c r="H615" s="39"/>
      <c r="I615" s="99"/>
      <c r="J615" s="36"/>
      <c r="K615" s="119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5">
      <c r="A616" s="25"/>
      <c r="B616" s="26"/>
      <c r="C616" s="113"/>
      <c r="D616" s="39"/>
      <c r="E616" s="39"/>
      <c r="F616" s="39"/>
      <c r="G616" s="39"/>
      <c r="H616" s="39"/>
      <c r="I616" s="99"/>
      <c r="J616" s="36"/>
      <c r="K616" s="119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5">
      <c r="A617" s="25"/>
      <c r="B617" s="26"/>
      <c r="C617" s="113"/>
      <c r="D617" s="39"/>
      <c r="E617" s="39"/>
      <c r="F617" s="39"/>
      <c r="G617" s="39"/>
      <c r="H617" s="39"/>
      <c r="I617" s="99"/>
      <c r="J617" s="36"/>
      <c r="K617" s="119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5">
      <c r="A618" s="25"/>
      <c r="B618" s="26"/>
      <c r="C618" s="113"/>
      <c r="D618" s="39"/>
      <c r="E618" s="39"/>
      <c r="F618" s="39"/>
      <c r="G618" s="39"/>
      <c r="H618" s="39"/>
      <c r="I618" s="99"/>
      <c r="J618" s="36"/>
      <c r="K618" s="119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5">
      <c r="A619" s="25"/>
      <c r="B619" s="26"/>
      <c r="C619" s="113"/>
      <c r="D619" s="39"/>
      <c r="E619" s="39"/>
      <c r="F619" s="39"/>
      <c r="G619" s="39"/>
      <c r="H619" s="39"/>
      <c r="I619" s="99"/>
      <c r="J619" s="36"/>
      <c r="K619" s="119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5">
      <c r="A620" s="25"/>
      <c r="B620" s="26"/>
      <c r="C620" s="113"/>
      <c r="D620" s="39"/>
      <c r="E620" s="39"/>
      <c r="F620" s="39"/>
      <c r="G620" s="39"/>
      <c r="H620" s="39"/>
      <c r="I620" s="99"/>
      <c r="J620" s="36"/>
      <c r="K620" s="119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5">
      <c r="A621" s="25"/>
      <c r="B621" s="26"/>
      <c r="C621" s="113"/>
      <c r="D621" s="39"/>
      <c r="E621" s="39"/>
      <c r="F621" s="39"/>
      <c r="G621" s="39"/>
      <c r="H621" s="39"/>
      <c r="I621" s="99"/>
      <c r="J621" s="36"/>
      <c r="K621" s="119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5">
      <c r="A622" s="25"/>
      <c r="B622" s="26"/>
      <c r="C622" s="113"/>
      <c r="D622" s="39"/>
      <c r="E622" s="39"/>
      <c r="F622" s="39"/>
      <c r="G622" s="39"/>
      <c r="H622" s="39"/>
      <c r="I622" s="99"/>
      <c r="J622" s="36"/>
      <c r="K622" s="119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5">
      <c r="A623" s="25"/>
      <c r="B623" s="26"/>
      <c r="C623" s="113"/>
      <c r="D623" s="39"/>
      <c r="E623" s="39"/>
      <c r="F623" s="39"/>
      <c r="G623" s="39"/>
      <c r="H623" s="39"/>
      <c r="I623" s="99"/>
      <c r="J623" s="36"/>
      <c r="K623" s="119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5">
      <c r="A624" s="25"/>
      <c r="B624" s="26"/>
      <c r="C624" s="113"/>
      <c r="D624" s="39"/>
      <c r="E624" s="39"/>
      <c r="F624" s="39"/>
      <c r="G624" s="39"/>
      <c r="H624" s="39"/>
      <c r="I624" s="99"/>
      <c r="J624" s="36"/>
      <c r="K624" s="119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5">
      <c r="A625" s="25"/>
      <c r="B625" s="26"/>
      <c r="C625" s="113"/>
      <c r="D625" s="39"/>
      <c r="E625" s="39"/>
      <c r="F625" s="39"/>
      <c r="G625" s="39"/>
      <c r="H625" s="39"/>
      <c r="I625" s="99"/>
      <c r="J625" s="36"/>
      <c r="K625" s="119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5">
      <c r="A626" s="25"/>
      <c r="B626" s="26"/>
      <c r="C626" s="113"/>
      <c r="D626" s="39"/>
      <c r="E626" s="39"/>
      <c r="F626" s="39"/>
      <c r="G626" s="39"/>
      <c r="H626" s="39"/>
      <c r="I626" s="99"/>
      <c r="J626" s="36"/>
      <c r="K626" s="119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5">
      <c r="A627" s="25"/>
      <c r="B627" s="26"/>
      <c r="C627" s="113"/>
      <c r="D627" s="39"/>
      <c r="E627" s="39"/>
      <c r="F627" s="39"/>
      <c r="G627" s="39"/>
      <c r="H627" s="39"/>
      <c r="I627" s="99"/>
      <c r="J627" s="36"/>
      <c r="K627" s="119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5">
      <c r="A628" s="25"/>
      <c r="B628" s="26"/>
      <c r="C628" s="113"/>
      <c r="D628" s="39"/>
      <c r="E628" s="39"/>
      <c r="F628" s="39"/>
      <c r="G628" s="39"/>
      <c r="H628" s="39"/>
      <c r="I628" s="99"/>
      <c r="J628" s="36"/>
      <c r="K628" s="119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5">
      <c r="A629" s="25"/>
      <c r="B629" s="26"/>
      <c r="C629" s="113"/>
      <c r="D629" s="104"/>
      <c r="E629" s="104"/>
      <c r="F629" s="104"/>
      <c r="G629" s="104"/>
      <c r="H629" s="104"/>
      <c r="I629" s="113"/>
      <c r="J629" s="36"/>
      <c r="K629" s="119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5">
      <c r="A630" s="25"/>
      <c r="B630" s="26"/>
      <c r="C630" s="113"/>
      <c r="D630" s="104"/>
      <c r="E630" s="104"/>
      <c r="F630" s="104"/>
      <c r="G630" s="104"/>
      <c r="H630" s="104"/>
      <c r="I630" s="113"/>
      <c r="J630" s="36"/>
      <c r="K630" s="119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5">
      <c r="A631" s="25"/>
      <c r="B631" s="26"/>
      <c r="C631" s="113"/>
      <c r="D631" s="104"/>
      <c r="E631" s="104"/>
      <c r="F631" s="104"/>
      <c r="G631" s="104"/>
      <c r="H631" s="104"/>
      <c r="I631" s="113"/>
      <c r="J631" s="36"/>
      <c r="K631" s="119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5">
      <c r="A632" s="25"/>
      <c r="B632" s="26"/>
      <c r="C632" s="113"/>
      <c r="D632" s="104"/>
      <c r="E632" s="104"/>
      <c r="F632" s="104"/>
      <c r="G632" s="104"/>
      <c r="H632" s="104"/>
      <c r="I632" s="113"/>
      <c r="J632" s="36"/>
      <c r="K632" s="119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5">
      <c r="A633" s="25"/>
      <c r="B633" s="26"/>
      <c r="C633" s="113"/>
      <c r="D633" s="104"/>
      <c r="E633" s="104"/>
      <c r="F633" s="104"/>
      <c r="G633" s="104"/>
      <c r="H633" s="104"/>
      <c r="I633" s="113"/>
      <c r="J633" s="36"/>
      <c r="K633" s="119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5">
      <c r="A634" s="25"/>
      <c r="B634" s="26"/>
      <c r="C634" s="113"/>
      <c r="D634" s="104"/>
      <c r="E634" s="104"/>
      <c r="F634" s="104"/>
      <c r="G634" s="104"/>
      <c r="H634" s="104"/>
      <c r="I634" s="113"/>
      <c r="J634" s="36"/>
      <c r="K634" s="119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5">
      <c r="A635" s="25"/>
      <c r="B635" s="26"/>
      <c r="C635" s="113"/>
      <c r="D635" s="104"/>
      <c r="E635" s="104"/>
      <c r="F635" s="104"/>
      <c r="G635" s="104"/>
      <c r="H635" s="104"/>
      <c r="I635" s="113"/>
      <c r="J635" s="36"/>
      <c r="K635" s="119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5">
      <c r="A636" s="25"/>
      <c r="B636" s="26"/>
      <c r="C636" s="113"/>
      <c r="D636" s="104"/>
      <c r="E636" s="104"/>
      <c r="F636" s="104"/>
      <c r="G636" s="104"/>
      <c r="H636" s="104"/>
      <c r="I636" s="113"/>
      <c r="J636" s="36"/>
      <c r="K636" s="119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5">
      <c r="A637" s="25"/>
      <c r="B637" s="26"/>
      <c r="C637" s="113"/>
      <c r="D637" s="104"/>
      <c r="E637" s="104"/>
      <c r="F637" s="104"/>
      <c r="G637" s="104"/>
      <c r="H637" s="104"/>
      <c r="I637" s="113"/>
      <c r="J637" s="36"/>
      <c r="K637" s="119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5">
      <c r="A638" s="25"/>
      <c r="B638" s="26"/>
      <c r="C638" s="113"/>
      <c r="D638" s="104"/>
      <c r="E638" s="104"/>
      <c r="F638" s="104"/>
      <c r="G638" s="104"/>
      <c r="H638" s="104"/>
      <c r="I638" s="113"/>
      <c r="J638" s="36"/>
      <c r="K638" s="119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5">
      <c r="A639" s="25"/>
      <c r="B639" s="26"/>
      <c r="C639" s="113"/>
      <c r="D639" s="104"/>
      <c r="E639" s="104"/>
      <c r="F639" s="104"/>
      <c r="G639" s="104"/>
      <c r="H639" s="104"/>
      <c r="I639" s="113"/>
      <c r="J639" s="36"/>
      <c r="K639" s="119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5">
      <c r="A640" s="25"/>
      <c r="B640" s="26"/>
      <c r="C640" s="113"/>
      <c r="D640" s="104"/>
      <c r="E640" s="104"/>
      <c r="F640" s="104"/>
      <c r="G640" s="104"/>
      <c r="H640" s="104"/>
      <c r="I640" s="113"/>
      <c r="J640" s="36"/>
      <c r="K640" s="119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5">
      <c r="A641" s="25"/>
      <c r="B641" s="26"/>
      <c r="C641" s="113"/>
      <c r="D641" s="104"/>
      <c r="E641" s="104"/>
      <c r="F641" s="104"/>
      <c r="G641" s="104"/>
      <c r="H641" s="104"/>
      <c r="I641" s="113"/>
      <c r="J641" s="36"/>
      <c r="K641" s="119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5">
      <c r="A642" s="25"/>
      <c r="B642" s="26"/>
      <c r="C642" s="113"/>
      <c r="D642" s="104"/>
      <c r="E642" s="104"/>
      <c r="F642" s="104"/>
      <c r="G642" s="104"/>
      <c r="H642" s="104"/>
      <c r="I642" s="113"/>
      <c r="J642" s="36"/>
      <c r="K642" s="119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5">
      <c r="A643" s="25"/>
      <c r="B643" s="26"/>
      <c r="C643" s="113"/>
      <c r="D643" s="104"/>
      <c r="E643" s="104"/>
      <c r="F643" s="104"/>
      <c r="G643" s="104"/>
      <c r="H643" s="104"/>
      <c r="I643" s="113"/>
      <c r="J643" s="36"/>
      <c r="K643" s="119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5">
      <c r="A644" s="25"/>
      <c r="B644" s="26"/>
      <c r="C644" s="113"/>
      <c r="D644" s="104"/>
      <c r="E644" s="104"/>
      <c r="F644" s="104"/>
      <c r="G644" s="104"/>
      <c r="H644" s="104"/>
      <c r="I644" s="113"/>
      <c r="J644" s="36"/>
      <c r="K644" s="119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5">
      <c r="A645" s="25"/>
      <c r="B645" s="26"/>
      <c r="C645" s="113"/>
      <c r="D645" s="104"/>
      <c r="E645" s="104"/>
      <c r="F645" s="104"/>
      <c r="G645" s="104"/>
      <c r="H645" s="104"/>
      <c r="I645" s="113"/>
      <c r="J645" s="36"/>
      <c r="K645" s="119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5">
      <c r="A646" s="25"/>
      <c r="B646" s="26"/>
      <c r="C646" s="113"/>
      <c r="D646" s="104"/>
      <c r="E646" s="104"/>
      <c r="F646" s="104"/>
      <c r="G646" s="104"/>
      <c r="H646" s="104"/>
      <c r="I646" s="113"/>
      <c r="J646" s="36"/>
      <c r="K646" s="119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5">
      <c r="A647" s="25"/>
      <c r="B647" s="26"/>
      <c r="C647" s="113"/>
      <c r="D647" s="104"/>
      <c r="E647" s="104"/>
      <c r="F647" s="104"/>
      <c r="G647" s="104"/>
      <c r="H647" s="104"/>
      <c r="I647" s="113"/>
      <c r="J647" s="36"/>
      <c r="K647" s="119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5">
      <c r="A648" s="25"/>
      <c r="B648" s="26"/>
      <c r="C648" s="113"/>
      <c r="D648" s="104"/>
      <c r="E648" s="104"/>
      <c r="F648" s="104"/>
      <c r="G648" s="104"/>
      <c r="H648" s="104"/>
      <c r="I648" s="113"/>
      <c r="J648" s="36"/>
      <c r="K648" s="119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5">
      <c r="A649" s="25"/>
      <c r="B649" s="26"/>
      <c r="C649" s="113"/>
      <c r="D649" s="104"/>
      <c r="E649" s="104"/>
      <c r="F649" s="104"/>
      <c r="G649" s="104"/>
      <c r="H649" s="104"/>
      <c r="I649" s="113"/>
      <c r="J649" s="36"/>
      <c r="K649" s="119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5">
      <c r="A650" s="25"/>
      <c r="B650" s="26"/>
      <c r="C650" s="113"/>
      <c r="D650" s="104"/>
      <c r="E650" s="104"/>
      <c r="F650" s="104"/>
      <c r="G650" s="104"/>
      <c r="H650" s="104"/>
      <c r="I650" s="113"/>
      <c r="J650" s="36"/>
      <c r="K650" s="119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5">
      <c r="A651" s="25"/>
      <c r="B651" s="26"/>
      <c r="C651" s="113"/>
      <c r="D651" s="104"/>
      <c r="E651" s="104"/>
      <c r="F651" s="104"/>
      <c r="G651" s="104"/>
      <c r="H651" s="104"/>
      <c r="I651" s="113"/>
      <c r="J651" s="36"/>
      <c r="K651" s="119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5">
      <c r="A652" s="25"/>
      <c r="B652" s="26"/>
      <c r="C652" s="113"/>
      <c r="D652" s="104"/>
      <c r="E652" s="104"/>
      <c r="F652" s="104"/>
      <c r="G652" s="104"/>
      <c r="H652" s="104"/>
      <c r="I652" s="113"/>
      <c r="J652" s="36"/>
      <c r="K652" s="119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5">
      <c r="A653" s="25"/>
      <c r="B653" s="26"/>
      <c r="C653" s="113"/>
      <c r="D653" s="104"/>
      <c r="E653" s="104"/>
      <c r="F653" s="104"/>
      <c r="G653" s="104"/>
      <c r="H653" s="104"/>
      <c r="I653" s="113"/>
      <c r="J653" s="36"/>
      <c r="K653" s="119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5">
      <c r="A654" s="25"/>
      <c r="B654" s="26"/>
      <c r="C654" s="113"/>
      <c r="D654" s="104"/>
      <c r="E654" s="104"/>
      <c r="F654" s="104"/>
      <c r="G654" s="104"/>
      <c r="H654" s="104"/>
      <c r="I654" s="113"/>
      <c r="J654" s="36"/>
      <c r="K654" s="119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5">
      <c r="A655" s="25"/>
      <c r="B655" s="26"/>
      <c r="C655" s="113"/>
      <c r="D655" s="104"/>
      <c r="E655" s="104"/>
      <c r="F655" s="104"/>
      <c r="G655" s="104"/>
      <c r="H655" s="104"/>
      <c r="I655" s="113"/>
      <c r="J655" s="36"/>
      <c r="K655" s="119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5">
      <c r="A656" s="25"/>
      <c r="B656" s="26"/>
      <c r="C656" s="113"/>
      <c r="D656" s="104"/>
      <c r="E656" s="104"/>
      <c r="F656" s="104"/>
      <c r="G656" s="104"/>
      <c r="H656" s="104"/>
      <c r="I656" s="113"/>
      <c r="J656" s="36"/>
      <c r="K656" s="119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5">
      <c r="A657" s="25"/>
      <c r="B657" s="26"/>
      <c r="C657" s="113"/>
      <c r="D657" s="104"/>
      <c r="E657" s="104"/>
      <c r="F657" s="104"/>
      <c r="G657" s="104"/>
      <c r="H657" s="104"/>
      <c r="I657" s="113"/>
      <c r="J657" s="36"/>
      <c r="K657" s="119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5">
      <c r="A658" s="25"/>
      <c r="B658" s="26"/>
      <c r="C658" s="113"/>
      <c r="D658" s="104"/>
      <c r="E658" s="104"/>
      <c r="F658" s="104"/>
      <c r="G658" s="104"/>
      <c r="H658" s="104"/>
      <c r="I658" s="113"/>
      <c r="J658" s="36"/>
      <c r="K658" s="119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5">
      <c r="A659" s="25"/>
      <c r="B659" s="26"/>
      <c r="C659" s="113"/>
      <c r="D659" s="104"/>
      <c r="E659" s="104"/>
      <c r="F659" s="104"/>
      <c r="G659" s="104"/>
      <c r="H659" s="104"/>
      <c r="I659" s="113"/>
      <c r="J659" s="36"/>
      <c r="K659" s="119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5">
      <c r="A660" s="25"/>
      <c r="B660" s="26"/>
      <c r="C660" s="113"/>
      <c r="D660" s="104"/>
      <c r="E660" s="104"/>
      <c r="F660" s="104"/>
      <c r="G660" s="104"/>
      <c r="H660" s="104"/>
      <c r="I660" s="113"/>
      <c r="J660" s="36"/>
      <c r="K660" s="119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5">
      <c r="A661" s="25"/>
      <c r="B661" s="26"/>
      <c r="C661" s="113"/>
      <c r="D661" s="104"/>
      <c r="E661" s="104"/>
      <c r="F661" s="104"/>
      <c r="G661" s="104"/>
      <c r="H661" s="104"/>
      <c r="I661" s="113"/>
      <c r="J661" s="36"/>
      <c r="K661" s="119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5">
      <c r="A662" s="25"/>
      <c r="B662" s="26"/>
      <c r="C662" s="113"/>
      <c r="D662" s="104"/>
      <c r="E662" s="104"/>
      <c r="F662" s="104"/>
      <c r="G662" s="104"/>
      <c r="H662" s="104"/>
      <c r="I662" s="113"/>
      <c r="J662" s="36"/>
      <c r="K662" s="119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5">
      <c r="A663" s="25"/>
      <c r="B663" s="26"/>
      <c r="C663" s="113"/>
      <c r="D663" s="104"/>
      <c r="E663" s="104"/>
      <c r="F663" s="104"/>
      <c r="G663" s="104"/>
      <c r="H663" s="104"/>
      <c r="I663" s="113"/>
      <c r="J663" s="36"/>
      <c r="K663" s="119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5">
      <c r="A664" s="25"/>
      <c r="B664" s="26"/>
      <c r="C664" s="113"/>
      <c r="D664" s="104"/>
      <c r="E664" s="104"/>
      <c r="F664" s="104"/>
      <c r="G664" s="104"/>
      <c r="H664" s="104"/>
      <c r="I664" s="113"/>
      <c r="J664" s="36"/>
      <c r="K664" s="119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5">
      <c r="A665" s="25"/>
      <c r="B665" s="26"/>
      <c r="C665" s="113"/>
      <c r="D665" s="104"/>
      <c r="E665" s="104"/>
      <c r="F665" s="104"/>
      <c r="G665" s="104"/>
      <c r="H665" s="104"/>
      <c r="I665" s="113"/>
      <c r="J665" s="36"/>
      <c r="K665" s="119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5">
      <c r="A666" s="25"/>
      <c r="B666" s="26"/>
      <c r="C666" s="113"/>
      <c r="D666" s="104"/>
      <c r="E666" s="104"/>
      <c r="F666" s="104"/>
      <c r="G666" s="104"/>
      <c r="H666" s="104"/>
      <c r="I666" s="113"/>
      <c r="J666" s="36"/>
      <c r="K666" s="119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5">
      <c r="A667" s="25"/>
      <c r="B667" s="26"/>
      <c r="C667" s="113"/>
      <c r="D667" s="104"/>
      <c r="E667" s="104"/>
      <c r="F667" s="104"/>
      <c r="G667" s="104"/>
      <c r="H667" s="104"/>
      <c r="I667" s="113"/>
      <c r="J667" s="36"/>
      <c r="K667" s="119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5">
      <c r="A668" s="25"/>
      <c r="B668" s="26"/>
      <c r="C668" s="113"/>
      <c r="D668" s="104"/>
      <c r="E668" s="104"/>
      <c r="F668" s="104"/>
      <c r="G668" s="104"/>
      <c r="H668" s="104"/>
      <c r="I668" s="113"/>
      <c r="J668" s="36"/>
      <c r="K668" s="119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5">
      <c r="A669" s="25"/>
      <c r="B669" s="26"/>
      <c r="C669" s="113"/>
      <c r="D669" s="104"/>
      <c r="E669" s="104"/>
      <c r="F669" s="104"/>
      <c r="G669" s="104"/>
      <c r="H669" s="104"/>
      <c r="I669" s="113"/>
      <c r="J669" s="36"/>
      <c r="K669" s="119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5">
      <c r="A670" s="25"/>
      <c r="B670" s="26"/>
      <c r="C670" s="113"/>
      <c r="D670" s="104"/>
      <c r="E670" s="104"/>
      <c r="F670" s="104"/>
      <c r="G670" s="104"/>
      <c r="H670" s="104"/>
      <c r="I670" s="113"/>
      <c r="J670" s="36"/>
      <c r="K670" s="119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5">
      <c r="A671" s="25"/>
      <c r="B671" s="26"/>
      <c r="C671" s="113"/>
      <c r="D671" s="104"/>
      <c r="E671" s="104"/>
      <c r="F671" s="104"/>
      <c r="G671" s="104"/>
      <c r="H671" s="104"/>
      <c r="I671" s="113"/>
      <c r="J671" s="36"/>
      <c r="K671" s="119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">
      <c r="A672" s="36"/>
      <c r="B672" s="26"/>
      <c r="C672" s="113"/>
      <c r="D672" s="104"/>
      <c r="E672" s="104"/>
      <c r="F672" s="104"/>
      <c r="G672" s="104"/>
      <c r="H672" s="104"/>
      <c r="I672" s="113"/>
      <c r="J672" s="36"/>
      <c r="K672" s="119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">
      <c r="A673" s="36"/>
      <c r="B673" s="36"/>
      <c r="C673" s="119"/>
      <c r="D673" s="36"/>
      <c r="E673" s="36"/>
      <c r="F673" s="36"/>
      <c r="G673" s="36"/>
      <c r="H673" s="36"/>
      <c r="I673" s="119"/>
      <c r="J673" s="36"/>
      <c r="K673" s="119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">
      <c r="A674" s="36"/>
      <c r="B674" s="36"/>
      <c r="C674" s="119"/>
      <c r="D674" s="36"/>
      <c r="E674" s="36"/>
      <c r="F674" s="36"/>
      <c r="G674" s="36"/>
      <c r="H674" s="36"/>
      <c r="I674" s="119"/>
      <c r="J674" s="36"/>
      <c r="K674" s="119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">
      <c r="A675" s="36"/>
      <c r="B675" s="36"/>
      <c r="C675" s="119"/>
      <c r="D675" s="36"/>
      <c r="E675" s="36"/>
      <c r="F675" s="36"/>
      <c r="G675" s="36"/>
      <c r="H675" s="36"/>
      <c r="I675" s="119"/>
      <c r="J675" s="36"/>
      <c r="K675" s="119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">
      <c r="A676" s="36"/>
      <c r="B676" s="36"/>
      <c r="C676" s="119"/>
      <c r="D676" s="36"/>
      <c r="E676" s="36"/>
      <c r="F676" s="36"/>
      <c r="G676" s="36"/>
      <c r="H676" s="36"/>
      <c r="I676" s="119"/>
      <c r="J676" s="36"/>
      <c r="K676" s="119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">
      <c r="A677" s="36"/>
      <c r="B677" s="36"/>
      <c r="C677" s="119"/>
      <c r="D677" s="36"/>
      <c r="E677" s="36"/>
      <c r="F677" s="36"/>
      <c r="G677" s="36"/>
      <c r="H677" s="36"/>
      <c r="I677" s="119"/>
      <c r="J677" s="36"/>
      <c r="K677" s="119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">
      <c r="A678" s="36"/>
      <c r="B678" s="36"/>
      <c r="C678" s="119"/>
      <c r="D678" s="36"/>
      <c r="E678" s="36"/>
      <c r="F678" s="36"/>
      <c r="G678" s="36"/>
      <c r="H678" s="36"/>
      <c r="I678" s="119"/>
      <c r="J678" s="36"/>
      <c r="K678" s="119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">
      <c r="A679" s="36"/>
      <c r="B679" s="36"/>
      <c r="C679" s="119"/>
      <c r="D679" s="36"/>
      <c r="E679" s="36"/>
      <c r="F679" s="36"/>
      <c r="G679" s="36"/>
      <c r="H679" s="36"/>
      <c r="I679" s="119"/>
      <c r="J679" s="36"/>
      <c r="K679" s="119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">
      <c r="A680" s="36"/>
      <c r="B680" s="36"/>
      <c r="C680" s="119"/>
      <c r="D680" s="36"/>
      <c r="E680" s="36"/>
      <c r="F680" s="36"/>
      <c r="G680" s="36"/>
      <c r="H680" s="36"/>
      <c r="I680" s="119"/>
      <c r="J680" s="36"/>
      <c r="K680" s="119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">
      <c r="A681" s="36"/>
      <c r="B681" s="36"/>
      <c r="C681" s="119"/>
      <c r="D681" s="36"/>
      <c r="E681" s="36"/>
      <c r="F681" s="36"/>
      <c r="G681" s="36"/>
      <c r="H681" s="36"/>
      <c r="I681" s="119"/>
      <c r="J681" s="36"/>
      <c r="K681" s="119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">
      <c r="A682" s="36"/>
      <c r="B682" s="36"/>
      <c r="C682" s="119"/>
      <c r="D682" s="36"/>
      <c r="E682" s="36"/>
      <c r="F682" s="36"/>
      <c r="G682" s="36"/>
      <c r="H682" s="36"/>
      <c r="I682" s="119"/>
      <c r="J682" s="36"/>
      <c r="K682" s="119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">
      <c r="A683" s="36"/>
      <c r="B683" s="36"/>
      <c r="C683" s="119"/>
      <c r="D683" s="36"/>
      <c r="E683" s="36"/>
      <c r="F683" s="36"/>
      <c r="G683" s="36"/>
      <c r="H683" s="36"/>
      <c r="I683" s="119"/>
      <c r="J683" s="36"/>
      <c r="K683" s="119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">
      <c r="A684" s="36"/>
      <c r="B684" s="36"/>
      <c r="C684" s="119"/>
      <c r="D684" s="36"/>
      <c r="E684" s="36"/>
      <c r="F684" s="36"/>
      <c r="G684" s="36"/>
      <c r="H684" s="36"/>
      <c r="I684" s="119"/>
      <c r="J684" s="36"/>
      <c r="K684" s="119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">
      <c r="A685" s="36"/>
      <c r="B685" s="36"/>
      <c r="C685" s="119"/>
      <c r="D685" s="36"/>
      <c r="E685" s="36"/>
      <c r="F685" s="36"/>
      <c r="G685" s="36"/>
      <c r="H685" s="36"/>
      <c r="I685" s="119"/>
      <c r="J685" s="36"/>
      <c r="K685" s="119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">
      <c r="A686" s="36"/>
      <c r="B686" s="36"/>
      <c r="C686" s="119"/>
      <c r="D686" s="36"/>
      <c r="E686" s="36"/>
      <c r="F686" s="36"/>
      <c r="G686" s="36"/>
      <c r="H686" s="36"/>
      <c r="I686" s="119"/>
      <c r="J686" s="36"/>
      <c r="K686" s="119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">
      <c r="A687" s="36"/>
      <c r="B687" s="36"/>
      <c r="C687" s="119"/>
      <c r="D687" s="36"/>
      <c r="E687" s="36"/>
      <c r="F687" s="36"/>
      <c r="G687" s="36"/>
      <c r="H687" s="36"/>
      <c r="I687" s="119"/>
      <c r="J687" s="36"/>
      <c r="K687" s="119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">
      <c r="A688" s="36"/>
      <c r="B688" s="36"/>
      <c r="C688" s="119"/>
      <c r="D688" s="36"/>
      <c r="E688" s="36"/>
      <c r="F688" s="36"/>
      <c r="G688" s="36"/>
      <c r="H688" s="36"/>
      <c r="I688" s="119"/>
      <c r="J688" s="36"/>
      <c r="K688" s="119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">
      <c r="A689" s="36"/>
      <c r="B689" s="36"/>
      <c r="C689" s="119"/>
      <c r="D689" s="36"/>
      <c r="E689" s="36"/>
      <c r="F689" s="36"/>
      <c r="G689" s="36"/>
      <c r="H689" s="36"/>
      <c r="I689" s="119"/>
      <c r="J689" s="36"/>
      <c r="K689" s="119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">
      <c r="A690" s="36"/>
      <c r="B690" s="36"/>
      <c r="C690" s="119"/>
      <c r="D690" s="36"/>
      <c r="E690" s="36"/>
      <c r="F690" s="36"/>
      <c r="G690" s="36"/>
      <c r="H690" s="36"/>
      <c r="I690" s="119"/>
      <c r="J690" s="36"/>
      <c r="K690" s="119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">
      <c r="A691" s="36"/>
      <c r="B691" s="36"/>
      <c r="C691" s="119"/>
      <c r="D691" s="36"/>
      <c r="E691" s="36"/>
      <c r="F691" s="36"/>
      <c r="G691" s="36"/>
      <c r="H691" s="36"/>
      <c r="I691" s="119"/>
      <c r="J691" s="36"/>
      <c r="K691" s="119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">
      <c r="A692" s="36"/>
      <c r="B692" s="36"/>
      <c r="C692" s="119"/>
      <c r="D692" s="36"/>
      <c r="E692" s="36"/>
      <c r="F692" s="36"/>
      <c r="G692" s="36"/>
      <c r="H692" s="36"/>
      <c r="I692" s="119"/>
      <c r="J692" s="36"/>
      <c r="K692" s="119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">
      <c r="A693" s="36"/>
      <c r="B693" s="36"/>
      <c r="C693" s="119"/>
      <c r="D693" s="36"/>
      <c r="E693" s="36"/>
      <c r="F693" s="36"/>
      <c r="G693" s="36"/>
      <c r="H693" s="36"/>
      <c r="I693" s="119"/>
      <c r="J693" s="36"/>
      <c r="K693" s="119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">
      <c r="A694" s="36"/>
      <c r="B694" s="36"/>
      <c r="C694" s="119"/>
      <c r="D694" s="36"/>
      <c r="E694" s="36"/>
      <c r="F694" s="36"/>
      <c r="G694" s="36"/>
      <c r="H694" s="36"/>
      <c r="I694" s="119"/>
      <c r="J694" s="36"/>
      <c r="K694" s="119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">
      <c r="A695" s="36"/>
      <c r="B695" s="36"/>
      <c r="C695" s="119"/>
      <c r="D695" s="36"/>
      <c r="E695" s="36"/>
      <c r="F695" s="36"/>
      <c r="G695" s="36"/>
      <c r="H695" s="36"/>
      <c r="I695" s="119"/>
      <c r="J695" s="36"/>
      <c r="K695" s="119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">
      <c r="A696" s="36"/>
      <c r="B696" s="36"/>
      <c r="C696" s="119"/>
      <c r="D696" s="36"/>
      <c r="E696" s="36"/>
      <c r="F696" s="36"/>
      <c r="G696" s="36"/>
      <c r="H696" s="36"/>
      <c r="I696" s="119"/>
      <c r="J696" s="36"/>
      <c r="K696" s="119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">
      <c r="A697" s="36"/>
      <c r="B697" s="36"/>
      <c r="C697" s="119"/>
      <c r="D697" s="36"/>
      <c r="E697" s="36"/>
      <c r="F697" s="36"/>
      <c r="G697" s="36"/>
      <c r="H697" s="36"/>
      <c r="I697" s="119"/>
      <c r="J697" s="36"/>
      <c r="K697" s="119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">
      <c r="A698" s="36"/>
      <c r="B698" s="36"/>
      <c r="C698" s="119"/>
      <c r="D698" s="36"/>
      <c r="E698" s="36"/>
      <c r="F698" s="36"/>
      <c r="G698" s="36"/>
      <c r="H698" s="36"/>
      <c r="I698" s="119"/>
      <c r="J698" s="36"/>
      <c r="K698" s="119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">
      <c r="A699" s="36"/>
      <c r="B699" s="36"/>
      <c r="C699" s="119"/>
      <c r="D699" s="36"/>
      <c r="E699" s="36"/>
      <c r="F699" s="36"/>
      <c r="G699" s="36"/>
      <c r="H699" s="36"/>
      <c r="I699" s="119"/>
      <c r="J699" s="36"/>
      <c r="K699" s="119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">
      <c r="A700" s="36"/>
      <c r="B700" s="36"/>
      <c r="C700" s="119"/>
      <c r="D700" s="36"/>
      <c r="E700" s="36"/>
      <c r="F700" s="36"/>
      <c r="G700" s="36"/>
      <c r="H700" s="36"/>
      <c r="I700" s="119"/>
      <c r="J700" s="36"/>
      <c r="K700" s="119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">
      <c r="A701" s="36"/>
      <c r="B701" s="36"/>
      <c r="C701" s="119"/>
      <c r="D701" s="36"/>
      <c r="E701" s="36"/>
      <c r="F701" s="36"/>
      <c r="G701" s="36"/>
      <c r="H701" s="36"/>
      <c r="I701" s="119"/>
      <c r="J701" s="36"/>
      <c r="K701" s="119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">
      <c r="A702" s="36"/>
      <c r="B702" s="36"/>
      <c r="C702" s="119"/>
      <c r="D702" s="36"/>
      <c r="E702" s="36"/>
      <c r="F702" s="36"/>
      <c r="G702" s="36"/>
      <c r="H702" s="36"/>
      <c r="I702" s="119"/>
      <c r="J702" s="36"/>
      <c r="K702" s="119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">
      <c r="A703" s="36"/>
      <c r="B703" s="36"/>
      <c r="C703" s="119"/>
      <c r="D703" s="36"/>
      <c r="E703" s="36"/>
      <c r="F703" s="36"/>
      <c r="G703" s="36"/>
      <c r="H703" s="36"/>
      <c r="I703" s="119"/>
      <c r="J703" s="36"/>
      <c r="K703" s="119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">
      <c r="A704" s="36"/>
      <c r="B704" s="36"/>
      <c r="C704" s="119"/>
      <c r="D704" s="36"/>
      <c r="E704" s="36"/>
      <c r="F704" s="36"/>
      <c r="G704" s="36"/>
      <c r="H704" s="36"/>
      <c r="I704" s="119"/>
      <c r="J704" s="36"/>
      <c r="K704" s="119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">
      <c r="A705" s="36"/>
      <c r="B705" s="36"/>
      <c r="C705" s="119"/>
      <c r="D705" s="36"/>
      <c r="E705" s="36"/>
      <c r="F705" s="36"/>
      <c r="G705" s="36"/>
      <c r="H705" s="36"/>
      <c r="I705" s="119"/>
      <c r="J705" s="36"/>
      <c r="K705" s="119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">
      <c r="A706" s="36"/>
      <c r="B706" s="36"/>
      <c r="C706" s="119"/>
      <c r="D706" s="36"/>
      <c r="E706" s="36"/>
      <c r="F706" s="36"/>
      <c r="G706" s="36"/>
      <c r="H706" s="36"/>
      <c r="I706" s="119"/>
      <c r="J706" s="36"/>
      <c r="K706" s="119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">
      <c r="A707" s="36"/>
      <c r="B707" s="36"/>
      <c r="C707" s="119"/>
      <c r="D707" s="36"/>
      <c r="E707" s="36"/>
      <c r="F707" s="36"/>
      <c r="G707" s="36"/>
      <c r="H707" s="36"/>
      <c r="I707" s="119"/>
      <c r="J707" s="36"/>
      <c r="K707" s="119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">
      <c r="A708" s="36"/>
      <c r="B708" s="36"/>
      <c r="C708" s="119"/>
      <c r="D708" s="36"/>
      <c r="E708" s="36"/>
      <c r="F708" s="36"/>
      <c r="G708" s="36"/>
      <c r="H708" s="36"/>
      <c r="I708" s="119"/>
      <c r="J708" s="36"/>
      <c r="K708" s="119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">
      <c r="A709" s="36"/>
      <c r="B709" s="36"/>
      <c r="C709" s="119"/>
      <c r="D709" s="36"/>
      <c r="E709" s="36"/>
      <c r="F709" s="36"/>
      <c r="G709" s="36"/>
      <c r="H709" s="36"/>
      <c r="I709" s="119"/>
      <c r="J709" s="36"/>
      <c r="K709" s="119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">
      <c r="A710" s="36"/>
      <c r="B710" s="36"/>
      <c r="C710" s="119"/>
      <c r="D710" s="36"/>
      <c r="E710" s="36"/>
      <c r="F710" s="36"/>
      <c r="G710" s="36"/>
      <c r="H710" s="36"/>
      <c r="I710" s="119"/>
      <c r="J710" s="36"/>
      <c r="K710" s="119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">
      <c r="A711" s="36"/>
      <c r="B711" s="36"/>
      <c r="C711" s="119"/>
      <c r="D711" s="36"/>
      <c r="E711" s="36"/>
      <c r="F711" s="36"/>
      <c r="G711" s="36"/>
      <c r="H711" s="36"/>
      <c r="I711" s="119"/>
      <c r="J711" s="36"/>
      <c r="K711" s="119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">
      <c r="A712" s="36"/>
      <c r="B712" s="36"/>
      <c r="C712" s="119"/>
      <c r="D712" s="36"/>
      <c r="E712" s="36"/>
      <c r="F712" s="36"/>
      <c r="G712" s="36"/>
      <c r="H712" s="36"/>
      <c r="I712" s="119"/>
      <c r="J712" s="36"/>
      <c r="K712" s="119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">
      <c r="A713" s="36"/>
      <c r="B713" s="36"/>
      <c r="C713" s="119"/>
      <c r="D713" s="36"/>
      <c r="E713" s="36"/>
      <c r="F713" s="36"/>
      <c r="G713" s="36"/>
      <c r="H713" s="36"/>
      <c r="I713" s="119"/>
      <c r="J713" s="36"/>
      <c r="K713" s="119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">
      <c r="A714" s="36"/>
      <c r="B714" s="36"/>
      <c r="C714" s="119"/>
      <c r="D714" s="36"/>
      <c r="E714" s="36"/>
      <c r="F714" s="36"/>
      <c r="G714" s="36"/>
      <c r="H714" s="36"/>
      <c r="I714" s="119"/>
      <c r="J714" s="36"/>
      <c r="K714" s="119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">
      <c r="A715" s="36"/>
      <c r="B715" s="36"/>
      <c r="C715" s="119"/>
      <c r="D715" s="36"/>
      <c r="E715" s="36"/>
      <c r="F715" s="36"/>
      <c r="G715" s="36"/>
      <c r="H715" s="36"/>
      <c r="I715" s="119"/>
      <c r="J715" s="36"/>
      <c r="K715" s="119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">
      <c r="A716" s="36"/>
      <c r="B716" s="36"/>
      <c r="C716" s="119"/>
      <c r="D716" s="36"/>
      <c r="E716" s="36"/>
      <c r="F716" s="36"/>
      <c r="G716" s="36"/>
      <c r="H716" s="36"/>
      <c r="I716" s="119"/>
      <c r="J716" s="36"/>
      <c r="K716" s="119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">
      <c r="A717" s="36"/>
      <c r="B717" s="36"/>
      <c r="C717" s="119"/>
      <c r="D717" s="36"/>
      <c r="E717" s="36"/>
      <c r="F717" s="36"/>
      <c r="G717" s="36"/>
      <c r="H717" s="36"/>
      <c r="I717" s="119"/>
      <c r="J717" s="36"/>
      <c r="K717" s="119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">
      <c r="A718" s="36"/>
      <c r="B718" s="36"/>
      <c r="C718" s="119"/>
      <c r="D718" s="36"/>
      <c r="E718" s="36"/>
      <c r="F718" s="36"/>
      <c r="G718" s="36"/>
      <c r="H718" s="36"/>
      <c r="I718" s="119"/>
      <c r="J718" s="36"/>
      <c r="K718" s="119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">
      <c r="A719" s="36"/>
      <c r="B719" s="36"/>
      <c r="C719" s="119"/>
      <c r="D719" s="36"/>
      <c r="E719" s="36"/>
      <c r="F719" s="36"/>
      <c r="G719" s="36"/>
      <c r="H719" s="36"/>
      <c r="I719" s="119"/>
      <c r="J719" s="36"/>
      <c r="K719" s="119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">
      <c r="A720" s="36"/>
      <c r="B720" s="36"/>
      <c r="C720" s="119"/>
      <c r="D720" s="36"/>
      <c r="E720" s="36"/>
      <c r="F720" s="36"/>
      <c r="G720" s="36"/>
      <c r="H720" s="36"/>
      <c r="I720" s="119"/>
      <c r="J720" s="36"/>
      <c r="K720" s="119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">
      <c r="A721" s="36"/>
      <c r="B721" s="36"/>
      <c r="C721" s="119"/>
      <c r="D721" s="36"/>
      <c r="E721" s="36"/>
      <c r="F721" s="36"/>
      <c r="G721" s="36"/>
      <c r="H721" s="36"/>
      <c r="I721" s="119"/>
      <c r="J721" s="36"/>
      <c r="K721" s="119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">
      <c r="A722" s="36"/>
      <c r="B722" s="36"/>
      <c r="C722" s="119"/>
      <c r="D722" s="36"/>
      <c r="E722" s="36"/>
      <c r="F722" s="36"/>
      <c r="G722" s="36"/>
      <c r="H722" s="36"/>
      <c r="I722" s="119"/>
      <c r="J722" s="36"/>
      <c r="K722" s="119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">
      <c r="A723" s="36"/>
      <c r="B723" s="36"/>
      <c r="C723" s="119"/>
      <c r="D723" s="36"/>
      <c r="E723" s="36"/>
      <c r="F723" s="36"/>
      <c r="G723" s="36"/>
      <c r="H723" s="36"/>
      <c r="I723" s="119"/>
      <c r="J723" s="36"/>
      <c r="K723" s="119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">
      <c r="A724" s="36"/>
      <c r="B724" s="36"/>
      <c r="C724" s="119"/>
      <c r="D724" s="36"/>
      <c r="E724" s="36"/>
      <c r="F724" s="36"/>
      <c r="G724" s="36"/>
      <c r="H724" s="36"/>
      <c r="I724" s="119"/>
      <c r="J724" s="36"/>
      <c r="K724" s="119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">
      <c r="A725" s="36"/>
      <c r="B725" s="36"/>
      <c r="C725" s="119"/>
      <c r="D725" s="36"/>
      <c r="E725" s="36"/>
      <c r="F725" s="36"/>
      <c r="G725" s="36"/>
      <c r="H725" s="36"/>
      <c r="I725" s="119"/>
      <c r="J725" s="36"/>
      <c r="K725" s="119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">
      <c r="A726" s="36"/>
      <c r="B726" s="36"/>
      <c r="C726" s="119"/>
      <c r="D726" s="36"/>
      <c r="E726" s="36"/>
      <c r="F726" s="36"/>
      <c r="G726" s="36"/>
      <c r="H726" s="36"/>
      <c r="I726" s="119"/>
      <c r="J726" s="36"/>
      <c r="K726" s="119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">
      <c r="A727" s="36"/>
      <c r="B727" s="36"/>
      <c r="C727" s="119"/>
      <c r="D727" s="36"/>
      <c r="E727" s="36"/>
      <c r="F727" s="36"/>
      <c r="G727" s="36"/>
      <c r="H727" s="36"/>
      <c r="I727" s="119"/>
      <c r="J727" s="36"/>
      <c r="K727" s="119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">
      <c r="A728" s="36"/>
      <c r="B728" s="36"/>
      <c r="C728" s="119"/>
      <c r="D728" s="36"/>
      <c r="E728" s="36"/>
      <c r="F728" s="36"/>
      <c r="G728" s="36"/>
      <c r="H728" s="36"/>
      <c r="I728" s="119"/>
      <c r="J728" s="36"/>
      <c r="K728" s="119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">
      <c r="A729" s="36"/>
      <c r="B729" s="36"/>
      <c r="C729" s="119"/>
      <c r="D729" s="36"/>
      <c r="E729" s="36"/>
      <c r="F729" s="36"/>
      <c r="G729" s="36"/>
      <c r="H729" s="36"/>
      <c r="I729" s="119"/>
      <c r="J729" s="36"/>
      <c r="K729" s="119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">
      <c r="A730" s="36"/>
      <c r="B730" s="36"/>
      <c r="C730" s="119"/>
      <c r="D730" s="36"/>
      <c r="E730" s="36"/>
      <c r="F730" s="36"/>
      <c r="G730" s="36"/>
      <c r="H730" s="36"/>
      <c r="I730" s="119"/>
      <c r="J730" s="36"/>
      <c r="K730" s="119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">
      <c r="A731" s="36"/>
      <c r="B731" s="36"/>
      <c r="C731" s="119"/>
      <c r="D731" s="36"/>
      <c r="E731" s="36"/>
      <c r="F731" s="36"/>
      <c r="G731" s="36"/>
      <c r="H731" s="36"/>
      <c r="I731" s="119"/>
      <c r="J731" s="36"/>
      <c r="K731" s="119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">
      <c r="A732" s="36"/>
      <c r="B732" s="36"/>
      <c r="C732" s="119"/>
      <c r="D732" s="36"/>
      <c r="E732" s="36"/>
      <c r="F732" s="36"/>
      <c r="G732" s="36"/>
      <c r="H732" s="36"/>
      <c r="I732" s="119"/>
      <c r="J732" s="36"/>
      <c r="K732" s="119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">
      <c r="A733" s="36"/>
      <c r="B733" s="36"/>
      <c r="C733" s="119"/>
      <c r="D733" s="36"/>
      <c r="E733" s="36"/>
      <c r="F733" s="36"/>
      <c r="G733" s="36"/>
      <c r="H733" s="36"/>
      <c r="I733" s="119"/>
      <c r="J733" s="36"/>
      <c r="K733" s="119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">
      <c r="A734" s="36"/>
      <c r="B734" s="36"/>
      <c r="C734" s="119"/>
      <c r="D734" s="36"/>
      <c r="E734" s="36"/>
      <c r="F734" s="36"/>
      <c r="G734" s="36"/>
      <c r="H734" s="36"/>
      <c r="I734" s="119"/>
      <c r="J734" s="36"/>
      <c r="K734" s="119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">
      <c r="A735" s="36"/>
      <c r="B735" s="36"/>
      <c r="C735" s="119"/>
      <c r="D735" s="36"/>
      <c r="E735" s="36"/>
      <c r="F735" s="36"/>
      <c r="G735" s="36"/>
      <c r="H735" s="36"/>
      <c r="I735" s="119"/>
      <c r="J735" s="36"/>
      <c r="K735" s="119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">
      <c r="A736" s="36"/>
      <c r="B736" s="36"/>
      <c r="C736" s="119"/>
      <c r="D736" s="36"/>
      <c r="E736" s="36"/>
      <c r="F736" s="36"/>
      <c r="G736" s="36"/>
      <c r="H736" s="36"/>
      <c r="I736" s="119"/>
      <c r="J736" s="36"/>
      <c r="K736" s="119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">
      <c r="A737" s="36"/>
      <c r="B737" s="36"/>
      <c r="C737" s="119"/>
      <c r="D737" s="36"/>
      <c r="E737" s="36"/>
      <c r="F737" s="36"/>
      <c r="G737" s="36"/>
      <c r="H737" s="36"/>
      <c r="I737" s="119"/>
      <c r="J737" s="36"/>
      <c r="K737" s="119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">
      <c r="A738" s="36"/>
      <c r="B738" s="36"/>
      <c r="C738" s="119"/>
      <c r="D738" s="36"/>
      <c r="E738" s="36"/>
      <c r="F738" s="36"/>
      <c r="G738" s="36"/>
      <c r="H738" s="36"/>
      <c r="I738" s="119"/>
      <c r="J738" s="36"/>
      <c r="K738" s="119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">
      <c r="A739" s="36"/>
      <c r="B739" s="36"/>
      <c r="C739" s="119"/>
      <c r="D739" s="36"/>
      <c r="E739" s="36"/>
      <c r="F739" s="36"/>
      <c r="G739" s="36"/>
      <c r="H739" s="36"/>
      <c r="I739" s="119"/>
      <c r="J739" s="36"/>
      <c r="K739" s="119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">
      <c r="A740" s="36"/>
      <c r="B740" s="36"/>
      <c r="C740" s="119"/>
      <c r="D740" s="36"/>
      <c r="E740" s="36"/>
      <c r="F740" s="36"/>
      <c r="G740" s="36"/>
      <c r="H740" s="36"/>
      <c r="I740" s="119"/>
      <c r="J740" s="36"/>
      <c r="K740" s="119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">
      <c r="A741" s="36"/>
      <c r="B741" s="36"/>
      <c r="C741" s="119"/>
      <c r="D741" s="36"/>
      <c r="E741" s="36"/>
      <c r="F741" s="36"/>
      <c r="G741" s="36"/>
      <c r="H741" s="36"/>
      <c r="I741" s="119"/>
      <c r="J741" s="36"/>
      <c r="K741" s="119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">
      <c r="A742" s="36"/>
      <c r="B742" s="36"/>
      <c r="C742" s="119"/>
      <c r="D742" s="36"/>
      <c r="E742" s="36"/>
      <c r="F742" s="36"/>
      <c r="G742" s="36"/>
      <c r="H742" s="36"/>
      <c r="I742" s="119"/>
      <c r="J742" s="36"/>
      <c r="K742" s="119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">
      <c r="A743" s="36"/>
      <c r="B743" s="36"/>
      <c r="C743" s="119"/>
      <c r="D743" s="36"/>
      <c r="E743" s="36"/>
      <c r="F743" s="36"/>
      <c r="G743" s="36"/>
      <c r="H743" s="36"/>
      <c r="I743" s="119"/>
      <c r="J743" s="36"/>
      <c r="K743" s="119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">
      <c r="A744" s="36"/>
      <c r="B744" s="36"/>
      <c r="C744" s="119"/>
      <c r="D744" s="36"/>
      <c r="E744" s="36"/>
      <c r="F744" s="36"/>
      <c r="G744" s="36"/>
      <c r="H744" s="36"/>
      <c r="I744" s="119"/>
      <c r="J744" s="36"/>
      <c r="K744" s="119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">
      <c r="A745" s="36"/>
      <c r="B745" s="36"/>
      <c r="C745" s="119"/>
      <c r="D745" s="36"/>
      <c r="E745" s="36"/>
      <c r="F745" s="36"/>
      <c r="G745" s="36"/>
      <c r="H745" s="36"/>
      <c r="I745" s="119"/>
      <c r="J745" s="36"/>
      <c r="K745" s="119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">
      <c r="A746" s="36"/>
      <c r="B746" s="36"/>
      <c r="C746" s="119"/>
      <c r="D746" s="36"/>
      <c r="E746" s="36"/>
      <c r="F746" s="36"/>
      <c r="G746" s="36"/>
      <c r="H746" s="36"/>
      <c r="I746" s="119"/>
      <c r="J746" s="36"/>
      <c r="K746" s="119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">
      <c r="A747" s="36"/>
      <c r="B747" s="36"/>
      <c r="C747" s="119"/>
      <c r="D747" s="36"/>
      <c r="E747" s="36"/>
      <c r="F747" s="36"/>
      <c r="G747" s="36"/>
      <c r="H747" s="36"/>
      <c r="I747" s="119"/>
      <c r="J747" s="36"/>
      <c r="K747" s="119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">
      <c r="A748" s="36"/>
      <c r="B748" s="36"/>
      <c r="C748" s="119"/>
      <c r="D748" s="36"/>
      <c r="E748" s="36"/>
      <c r="F748" s="36"/>
      <c r="G748" s="36"/>
      <c r="H748" s="36"/>
      <c r="I748" s="119"/>
      <c r="J748" s="36"/>
      <c r="K748" s="119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">
      <c r="A749" s="36"/>
      <c r="B749" s="36"/>
      <c r="C749" s="119"/>
      <c r="D749" s="36"/>
      <c r="E749" s="36"/>
      <c r="F749" s="36"/>
      <c r="G749" s="36"/>
      <c r="H749" s="36"/>
      <c r="I749" s="119"/>
      <c r="J749" s="36"/>
      <c r="K749" s="119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">
      <c r="A750" s="36"/>
      <c r="B750" s="36"/>
      <c r="C750" s="119"/>
      <c r="D750" s="36"/>
      <c r="E750" s="36"/>
      <c r="F750" s="36"/>
      <c r="G750" s="36"/>
      <c r="H750" s="36"/>
      <c r="I750" s="119"/>
      <c r="J750" s="36"/>
      <c r="K750" s="119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">
      <c r="A751" s="36"/>
      <c r="B751" s="36"/>
      <c r="C751" s="119"/>
      <c r="D751" s="36"/>
      <c r="E751" s="36"/>
      <c r="F751" s="36"/>
      <c r="G751" s="36"/>
      <c r="H751" s="36"/>
      <c r="I751" s="119"/>
      <c r="J751" s="36"/>
      <c r="K751" s="119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">
      <c r="A752" s="36"/>
      <c r="B752" s="36"/>
      <c r="C752" s="119"/>
      <c r="D752" s="36"/>
      <c r="E752" s="36"/>
      <c r="F752" s="36"/>
      <c r="G752" s="36"/>
      <c r="H752" s="36"/>
      <c r="I752" s="119"/>
      <c r="J752" s="36"/>
      <c r="K752" s="119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">
      <c r="A753" s="36"/>
      <c r="B753" s="36"/>
      <c r="C753" s="119"/>
      <c r="D753" s="36"/>
      <c r="E753" s="36"/>
      <c r="F753" s="36"/>
      <c r="G753" s="36"/>
      <c r="H753" s="36"/>
      <c r="I753" s="119"/>
      <c r="J753" s="36"/>
      <c r="K753" s="119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">
      <c r="A754" s="36"/>
      <c r="B754" s="36"/>
      <c r="C754" s="119"/>
      <c r="D754" s="36"/>
      <c r="E754" s="36"/>
      <c r="F754" s="36"/>
      <c r="G754" s="36"/>
      <c r="H754" s="36"/>
      <c r="I754" s="119"/>
      <c r="J754" s="36"/>
      <c r="K754" s="119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">
      <c r="A755" s="36"/>
      <c r="B755" s="36"/>
      <c r="C755" s="119"/>
      <c r="D755" s="36"/>
      <c r="E755" s="36"/>
      <c r="F755" s="36"/>
      <c r="G755" s="36"/>
      <c r="H755" s="36"/>
      <c r="I755" s="119"/>
      <c r="J755" s="36"/>
      <c r="K755" s="119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">
      <c r="A756" s="36"/>
      <c r="B756" s="36"/>
      <c r="C756" s="119"/>
      <c r="D756" s="36"/>
      <c r="E756" s="36"/>
      <c r="F756" s="36"/>
      <c r="G756" s="36"/>
      <c r="H756" s="36"/>
      <c r="I756" s="119"/>
      <c r="J756" s="36"/>
      <c r="K756" s="119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">
      <c r="A757" s="36"/>
      <c r="B757" s="36"/>
      <c r="C757" s="119"/>
      <c r="D757" s="36"/>
      <c r="E757" s="36"/>
      <c r="F757" s="36"/>
      <c r="G757" s="36"/>
      <c r="H757" s="36"/>
      <c r="I757" s="119"/>
      <c r="J757" s="36"/>
      <c r="K757" s="119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">
      <c r="A758" s="36"/>
      <c r="B758" s="36"/>
      <c r="C758" s="119"/>
      <c r="D758" s="36"/>
      <c r="E758" s="36"/>
      <c r="F758" s="36"/>
      <c r="G758" s="36"/>
      <c r="H758" s="36"/>
      <c r="I758" s="119"/>
      <c r="J758" s="36"/>
      <c r="K758" s="119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">
      <c r="A759" s="36"/>
      <c r="B759" s="36"/>
      <c r="C759" s="119"/>
      <c r="D759" s="36"/>
      <c r="E759" s="36"/>
      <c r="F759" s="36"/>
      <c r="G759" s="36"/>
      <c r="H759" s="36"/>
      <c r="I759" s="119"/>
      <c r="J759" s="36"/>
      <c r="K759" s="119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">
      <c r="A760" s="36"/>
      <c r="B760" s="36"/>
      <c r="C760" s="119"/>
      <c r="D760" s="36"/>
      <c r="E760" s="36"/>
      <c r="F760" s="36"/>
      <c r="G760" s="36"/>
      <c r="H760" s="36"/>
      <c r="I760" s="119"/>
      <c r="J760" s="36"/>
      <c r="K760" s="119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">
      <c r="A761" s="36"/>
      <c r="B761" s="36"/>
      <c r="C761" s="119"/>
      <c r="D761" s="36"/>
      <c r="E761" s="36"/>
      <c r="F761" s="36"/>
      <c r="G761" s="36"/>
      <c r="H761" s="36"/>
      <c r="I761" s="119"/>
      <c r="J761" s="36"/>
      <c r="K761" s="119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">
      <c r="A762" s="36"/>
      <c r="B762" s="36"/>
      <c r="C762" s="119"/>
      <c r="D762" s="36"/>
      <c r="E762" s="36"/>
      <c r="F762" s="36"/>
      <c r="G762" s="36"/>
      <c r="H762" s="36"/>
      <c r="I762" s="119"/>
      <c r="J762" s="36"/>
      <c r="K762" s="119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">
      <c r="A763" s="36"/>
      <c r="B763" s="36"/>
      <c r="C763" s="119"/>
      <c r="D763" s="36"/>
      <c r="E763" s="36"/>
      <c r="F763" s="36"/>
      <c r="G763" s="36"/>
      <c r="H763" s="36"/>
      <c r="I763" s="119"/>
      <c r="J763" s="36"/>
      <c r="K763" s="119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">
      <c r="A764" s="36"/>
      <c r="B764" s="36"/>
      <c r="C764" s="119"/>
      <c r="D764" s="36"/>
      <c r="E764" s="36"/>
      <c r="F764" s="36"/>
      <c r="G764" s="36"/>
      <c r="H764" s="36"/>
      <c r="I764" s="119"/>
      <c r="J764" s="36"/>
      <c r="K764" s="119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">
      <c r="A765" s="36"/>
      <c r="B765" s="36"/>
      <c r="C765" s="119"/>
      <c r="D765" s="36"/>
      <c r="E765" s="36"/>
      <c r="F765" s="36"/>
      <c r="G765" s="36"/>
      <c r="H765" s="36"/>
      <c r="I765" s="119"/>
      <c r="J765" s="36"/>
      <c r="K765" s="119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">
      <c r="A766" s="36"/>
      <c r="B766" s="36"/>
      <c r="C766" s="119"/>
      <c r="D766" s="36"/>
      <c r="E766" s="36"/>
      <c r="F766" s="36"/>
      <c r="G766" s="36"/>
      <c r="H766" s="36"/>
      <c r="I766" s="119"/>
      <c r="J766" s="36"/>
      <c r="K766" s="119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">
      <c r="A767" s="36"/>
      <c r="B767" s="36"/>
      <c r="C767" s="119"/>
      <c r="D767" s="36"/>
      <c r="E767" s="36"/>
      <c r="F767" s="36"/>
      <c r="G767" s="36"/>
      <c r="H767" s="36"/>
      <c r="I767" s="119"/>
      <c r="J767" s="36"/>
      <c r="K767" s="119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">
      <c r="A768" s="36"/>
      <c r="B768" s="36"/>
      <c r="C768" s="119"/>
      <c r="D768" s="36"/>
      <c r="E768" s="36"/>
      <c r="F768" s="36"/>
      <c r="G768" s="36"/>
      <c r="H768" s="36"/>
      <c r="I768" s="119"/>
      <c r="J768" s="36"/>
      <c r="K768" s="119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">
      <c r="A769" s="36"/>
      <c r="B769" s="36"/>
      <c r="C769" s="119"/>
      <c r="D769" s="36"/>
      <c r="E769" s="36"/>
      <c r="F769" s="36"/>
      <c r="G769" s="36"/>
      <c r="H769" s="36"/>
      <c r="I769" s="119"/>
      <c r="J769" s="36"/>
      <c r="K769" s="119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">
      <c r="A770" s="36"/>
      <c r="B770" s="36"/>
      <c r="C770" s="119"/>
      <c r="D770" s="36"/>
      <c r="E770" s="36"/>
      <c r="F770" s="36"/>
      <c r="G770" s="36"/>
      <c r="H770" s="36"/>
      <c r="I770" s="119"/>
      <c r="J770" s="36"/>
      <c r="K770" s="119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">
      <c r="A771" s="36"/>
      <c r="B771" s="36"/>
      <c r="C771" s="119"/>
      <c r="D771" s="36"/>
      <c r="E771" s="36"/>
      <c r="F771" s="36"/>
      <c r="G771" s="36"/>
      <c r="H771" s="36"/>
      <c r="I771" s="119"/>
      <c r="J771" s="36"/>
      <c r="K771" s="119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">
      <c r="A772" s="36"/>
      <c r="B772" s="36"/>
      <c r="C772" s="119"/>
      <c r="D772" s="36"/>
      <c r="E772" s="36"/>
      <c r="F772" s="36"/>
      <c r="G772" s="36"/>
      <c r="H772" s="36"/>
      <c r="I772" s="119"/>
      <c r="J772" s="36"/>
      <c r="K772" s="119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">
      <c r="A773" s="36"/>
      <c r="B773" s="36"/>
      <c r="C773" s="119"/>
      <c r="D773" s="36"/>
      <c r="E773" s="36"/>
      <c r="F773" s="36"/>
      <c r="G773" s="36"/>
      <c r="H773" s="36"/>
      <c r="I773" s="119"/>
      <c r="J773" s="36"/>
      <c r="K773" s="119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">
      <c r="A774" s="36"/>
      <c r="B774" s="36"/>
      <c r="C774" s="119"/>
      <c r="D774" s="36"/>
      <c r="E774" s="36"/>
      <c r="F774" s="36"/>
      <c r="G774" s="36"/>
      <c r="H774" s="36"/>
      <c r="I774" s="119"/>
      <c r="J774" s="36"/>
      <c r="K774" s="119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">
      <c r="A775" s="36"/>
      <c r="B775" s="36"/>
      <c r="C775" s="119"/>
      <c r="D775" s="36"/>
      <c r="E775" s="36"/>
      <c r="F775" s="36"/>
      <c r="G775" s="36"/>
      <c r="H775" s="36"/>
      <c r="I775" s="119"/>
      <c r="J775" s="36"/>
      <c r="K775" s="119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">
      <c r="A776" s="36"/>
      <c r="B776" s="36"/>
      <c r="C776" s="119"/>
      <c r="D776" s="36"/>
      <c r="E776" s="36"/>
      <c r="F776" s="36"/>
      <c r="G776" s="36"/>
      <c r="H776" s="36"/>
      <c r="I776" s="119"/>
      <c r="J776" s="36"/>
      <c r="K776" s="119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">
      <c r="A777" s="36"/>
      <c r="B777" s="36"/>
      <c r="C777" s="119"/>
      <c r="D777" s="36"/>
      <c r="E777" s="36"/>
      <c r="F777" s="36"/>
      <c r="G777" s="36"/>
      <c r="H777" s="36"/>
      <c r="I777" s="119"/>
      <c r="J777" s="36"/>
      <c r="K777" s="119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">
      <c r="A778" s="36"/>
      <c r="B778" s="36"/>
      <c r="C778" s="119"/>
      <c r="D778" s="36"/>
      <c r="E778" s="36"/>
      <c r="F778" s="36"/>
      <c r="G778" s="36"/>
      <c r="H778" s="36"/>
      <c r="I778" s="119"/>
      <c r="J778" s="36"/>
      <c r="K778" s="119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">
      <c r="A779" s="36"/>
      <c r="B779" s="36"/>
      <c r="C779" s="119"/>
      <c r="D779" s="36"/>
      <c r="E779" s="36"/>
      <c r="F779" s="36"/>
      <c r="G779" s="36"/>
      <c r="H779" s="36"/>
      <c r="I779" s="119"/>
      <c r="J779" s="36"/>
      <c r="K779" s="119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">
      <c r="A780" s="36"/>
      <c r="B780" s="36"/>
      <c r="C780" s="119"/>
      <c r="D780" s="36"/>
      <c r="E780" s="36"/>
      <c r="F780" s="36"/>
      <c r="G780" s="36"/>
      <c r="H780" s="36"/>
      <c r="I780" s="119"/>
      <c r="J780" s="36"/>
      <c r="K780" s="119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">
      <c r="A781" s="36"/>
      <c r="B781" s="36"/>
      <c r="C781" s="119"/>
      <c r="D781" s="36"/>
      <c r="E781" s="36"/>
      <c r="F781" s="36"/>
      <c r="G781" s="36"/>
      <c r="H781" s="36"/>
      <c r="I781" s="119"/>
      <c r="J781" s="36"/>
      <c r="K781" s="119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">
      <c r="A782" s="36"/>
      <c r="B782" s="36"/>
      <c r="C782" s="119"/>
      <c r="D782" s="36"/>
      <c r="E782" s="36"/>
      <c r="F782" s="36"/>
      <c r="G782" s="36"/>
      <c r="H782" s="36"/>
      <c r="I782" s="119"/>
      <c r="J782" s="36"/>
      <c r="K782" s="119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">
      <c r="A783" s="36"/>
      <c r="B783" s="36"/>
      <c r="C783" s="119"/>
      <c r="D783" s="36"/>
      <c r="E783" s="36"/>
      <c r="F783" s="36"/>
      <c r="G783" s="36"/>
      <c r="H783" s="36"/>
      <c r="I783" s="119"/>
      <c r="J783" s="36"/>
      <c r="K783" s="119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">
      <c r="A784" s="36"/>
      <c r="B784" s="36"/>
      <c r="C784" s="119"/>
      <c r="D784" s="36"/>
      <c r="E784" s="36"/>
      <c r="F784" s="36"/>
      <c r="G784" s="36"/>
      <c r="H784" s="36"/>
      <c r="I784" s="119"/>
      <c r="J784" s="36"/>
      <c r="K784" s="119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">
      <c r="A785" s="36"/>
      <c r="B785" s="36"/>
      <c r="C785" s="119"/>
      <c r="D785" s="36"/>
      <c r="E785" s="36"/>
      <c r="F785" s="36"/>
      <c r="G785" s="36"/>
      <c r="H785" s="36"/>
      <c r="I785" s="119"/>
      <c r="J785" s="36"/>
      <c r="K785" s="119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">
      <c r="A786" s="36"/>
      <c r="B786" s="36"/>
      <c r="C786" s="119"/>
      <c r="D786" s="36"/>
      <c r="E786" s="36"/>
      <c r="F786" s="36"/>
      <c r="G786" s="36"/>
      <c r="H786" s="36"/>
      <c r="I786" s="119"/>
      <c r="J786" s="36"/>
      <c r="K786" s="119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">
      <c r="A787" s="36"/>
      <c r="B787" s="36"/>
      <c r="C787" s="119"/>
      <c r="D787" s="36"/>
      <c r="E787" s="36"/>
      <c r="F787" s="36"/>
      <c r="G787" s="36"/>
      <c r="H787" s="36"/>
      <c r="I787" s="119"/>
      <c r="J787" s="36"/>
      <c r="K787" s="119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">
      <c r="A788" s="36"/>
      <c r="B788" s="36"/>
      <c r="C788" s="119"/>
      <c r="D788" s="36"/>
      <c r="E788" s="36"/>
      <c r="F788" s="36"/>
      <c r="G788" s="36"/>
      <c r="H788" s="36"/>
      <c r="I788" s="119"/>
      <c r="J788" s="36"/>
      <c r="K788" s="119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">
      <c r="A789" s="36"/>
      <c r="B789" s="36"/>
      <c r="C789" s="119"/>
      <c r="D789" s="36"/>
      <c r="E789" s="36"/>
      <c r="F789" s="36"/>
      <c r="G789" s="36"/>
      <c r="H789" s="36"/>
      <c r="I789" s="119"/>
      <c r="J789" s="36"/>
      <c r="K789" s="119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">
      <c r="A790" s="36"/>
      <c r="B790" s="36"/>
      <c r="C790" s="119"/>
      <c r="D790" s="36"/>
      <c r="E790" s="36"/>
      <c r="F790" s="36"/>
      <c r="G790" s="36"/>
      <c r="H790" s="36"/>
      <c r="I790" s="119"/>
      <c r="J790" s="36"/>
      <c r="K790" s="119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">
      <c r="A791" s="36"/>
      <c r="B791" s="36"/>
      <c r="C791" s="119"/>
      <c r="D791" s="36"/>
      <c r="E791" s="36"/>
      <c r="F791" s="36"/>
      <c r="G791" s="36"/>
      <c r="H791" s="36"/>
      <c r="I791" s="119"/>
      <c r="J791" s="36"/>
      <c r="K791" s="119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">
      <c r="A792" s="36"/>
      <c r="B792" s="36"/>
      <c r="C792" s="119"/>
      <c r="D792" s="36"/>
      <c r="E792" s="36"/>
      <c r="F792" s="36"/>
      <c r="G792" s="36"/>
      <c r="H792" s="36"/>
      <c r="I792" s="119"/>
      <c r="J792" s="36"/>
      <c r="K792" s="119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">
      <c r="A793" s="36"/>
      <c r="B793" s="36"/>
      <c r="C793" s="119"/>
      <c r="D793" s="36"/>
      <c r="E793" s="36"/>
      <c r="F793" s="36"/>
      <c r="G793" s="36"/>
      <c r="H793" s="36"/>
      <c r="I793" s="119"/>
      <c r="J793" s="36"/>
      <c r="K793" s="119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">
      <c r="A794" s="36"/>
      <c r="B794" s="36"/>
      <c r="C794" s="119"/>
      <c r="D794" s="36"/>
      <c r="E794" s="36"/>
      <c r="F794" s="36"/>
      <c r="G794" s="36"/>
      <c r="H794" s="36"/>
      <c r="I794" s="119"/>
      <c r="J794" s="36"/>
      <c r="K794" s="119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">
      <c r="A795" s="36"/>
      <c r="B795" s="36"/>
      <c r="C795" s="119"/>
      <c r="D795" s="36"/>
      <c r="E795" s="36"/>
      <c r="F795" s="36"/>
      <c r="G795" s="36"/>
      <c r="H795" s="36"/>
      <c r="I795" s="119"/>
      <c r="J795" s="36"/>
      <c r="K795" s="119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">
      <c r="A796" s="36"/>
      <c r="B796" s="36"/>
      <c r="C796" s="119"/>
      <c r="D796" s="36"/>
      <c r="E796" s="36"/>
      <c r="F796" s="36"/>
      <c r="G796" s="36"/>
      <c r="H796" s="36"/>
      <c r="I796" s="119"/>
      <c r="J796" s="36"/>
      <c r="K796" s="119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">
      <c r="A797" s="36"/>
      <c r="B797" s="36"/>
      <c r="C797" s="119"/>
      <c r="D797" s="36"/>
      <c r="E797" s="36"/>
      <c r="F797" s="36"/>
      <c r="G797" s="36"/>
      <c r="H797" s="36"/>
      <c r="I797" s="119"/>
      <c r="J797" s="36"/>
      <c r="K797" s="119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">
      <c r="A798" s="36"/>
      <c r="B798" s="36"/>
      <c r="C798" s="119"/>
      <c r="D798" s="36"/>
      <c r="E798" s="36"/>
      <c r="F798" s="36"/>
      <c r="G798" s="36"/>
      <c r="H798" s="36"/>
      <c r="I798" s="119"/>
      <c r="J798" s="36"/>
      <c r="K798" s="119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">
      <c r="A799" s="36"/>
      <c r="B799" s="36"/>
      <c r="C799" s="119"/>
      <c r="D799" s="36"/>
      <c r="E799" s="36"/>
      <c r="F799" s="36"/>
      <c r="G799" s="36"/>
      <c r="H799" s="36"/>
      <c r="I799" s="119"/>
      <c r="J799" s="36"/>
      <c r="K799" s="119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">
      <c r="A800" s="36"/>
      <c r="B800" s="36"/>
      <c r="C800" s="119"/>
      <c r="D800" s="36"/>
      <c r="E800" s="36"/>
      <c r="F800" s="36"/>
      <c r="G800" s="36"/>
      <c r="H800" s="36"/>
      <c r="I800" s="119"/>
      <c r="J800" s="36"/>
      <c r="K800" s="119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">
      <c r="A801" s="36"/>
      <c r="B801" s="36"/>
      <c r="C801" s="119"/>
      <c r="D801" s="36"/>
      <c r="E801" s="36"/>
      <c r="F801" s="36"/>
      <c r="G801" s="36"/>
      <c r="H801" s="36"/>
      <c r="I801" s="119"/>
      <c r="J801" s="36"/>
      <c r="K801" s="119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">
      <c r="A802" s="36"/>
      <c r="B802" s="36"/>
      <c r="C802" s="119"/>
      <c r="D802" s="36"/>
      <c r="E802" s="36"/>
      <c r="F802" s="36"/>
      <c r="G802" s="36"/>
      <c r="H802" s="36"/>
      <c r="I802" s="119"/>
      <c r="J802" s="36"/>
      <c r="K802" s="119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">
      <c r="A803" s="36"/>
      <c r="B803" s="36"/>
      <c r="C803" s="119"/>
      <c r="D803" s="36"/>
      <c r="E803" s="36"/>
      <c r="F803" s="36"/>
      <c r="G803" s="36"/>
      <c r="H803" s="36"/>
      <c r="I803" s="119"/>
      <c r="J803" s="36"/>
      <c r="K803" s="119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">
      <c r="A804" s="36"/>
      <c r="B804" s="36"/>
      <c r="C804" s="119"/>
      <c r="D804" s="36"/>
      <c r="E804" s="36"/>
      <c r="F804" s="36"/>
      <c r="G804" s="36"/>
      <c r="H804" s="36"/>
      <c r="I804" s="119"/>
      <c r="J804" s="36"/>
      <c r="K804" s="119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">
      <c r="A805" s="36"/>
      <c r="B805" s="36"/>
      <c r="C805" s="119"/>
      <c r="D805" s="36"/>
      <c r="E805" s="36"/>
      <c r="F805" s="36"/>
      <c r="G805" s="36"/>
      <c r="H805" s="36"/>
      <c r="I805" s="119"/>
      <c r="J805" s="36"/>
      <c r="K805" s="119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">
      <c r="A806" s="36"/>
      <c r="B806" s="36"/>
      <c r="C806" s="119"/>
      <c r="D806" s="36"/>
      <c r="E806" s="36"/>
      <c r="F806" s="36"/>
      <c r="G806" s="36"/>
      <c r="H806" s="36"/>
      <c r="I806" s="119"/>
      <c r="J806" s="36"/>
      <c r="K806" s="119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">
      <c r="A807" s="36"/>
      <c r="B807" s="36"/>
      <c r="C807" s="119"/>
      <c r="D807" s="36"/>
      <c r="E807" s="36"/>
      <c r="F807" s="36"/>
      <c r="G807" s="36"/>
      <c r="H807" s="36"/>
      <c r="I807" s="119"/>
      <c r="J807" s="36"/>
      <c r="K807" s="119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">
      <c r="A808" s="36"/>
      <c r="B808" s="36"/>
      <c r="C808" s="119"/>
      <c r="D808" s="36"/>
      <c r="E808" s="36"/>
      <c r="F808" s="36"/>
      <c r="G808" s="36"/>
      <c r="H808" s="36"/>
      <c r="I808" s="119"/>
      <c r="J808" s="36"/>
      <c r="K808" s="119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">
      <c r="A809" s="36"/>
      <c r="B809" s="36"/>
      <c r="C809" s="119"/>
      <c r="D809" s="36"/>
      <c r="E809" s="36"/>
      <c r="F809" s="36"/>
      <c r="G809" s="36"/>
      <c r="H809" s="36"/>
      <c r="I809" s="119"/>
      <c r="J809" s="36"/>
      <c r="K809" s="119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">
      <c r="A810" s="36"/>
      <c r="B810" s="36"/>
      <c r="C810" s="119"/>
      <c r="D810" s="36"/>
      <c r="E810" s="36"/>
      <c r="F810" s="36"/>
      <c r="G810" s="36"/>
      <c r="H810" s="36"/>
      <c r="I810" s="119"/>
      <c r="J810" s="36"/>
      <c r="K810" s="119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">
      <c r="A811" s="36"/>
      <c r="B811" s="36"/>
      <c r="C811" s="119"/>
      <c r="D811" s="36"/>
      <c r="E811" s="36"/>
      <c r="F811" s="36"/>
      <c r="G811" s="36"/>
      <c r="H811" s="36"/>
      <c r="I811" s="119"/>
      <c r="J811" s="36"/>
      <c r="K811" s="119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" customHeight="1" x14ac:dyDescent="0.2">
      <c r="A812" s="36"/>
      <c r="B812" s="36"/>
      <c r="C812" s="119"/>
      <c r="D812" s="36"/>
      <c r="E812" s="36"/>
      <c r="F812" s="36"/>
      <c r="G812" s="36"/>
      <c r="H812" s="36"/>
      <c r="I812" s="119"/>
      <c r="J812" s="36"/>
    </row>
    <row r="813" spans="1:26" ht="15" customHeight="1" x14ac:dyDescent="0.2">
      <c r="A813" s="36"/>
      <c r="B813" s="36"/>
      <c r="C813" s="119"/>
      <c r="D813" s="36"/>
      <c r="E813" s="36"/>
      <c r="F813" s="36"/>
      <c r="G813" s="36"/>
      <c r="H813" s="36"/>
      <c r="I813" s="119"/>
      <c r="J813" s="36"/>
    </row>
    <row r="814" spans="1:26" ht="15" customHeight="1" x14ac:dyDescent="0.2">
      <c r="A814" s="36"/>
      <c r="B814" s="36"/>
      <c r="C814" s="119"/>
      <c r="D814" s="36"/>
      <c r="E814" s="36"/>
      <c r="F814" s="36"/>
      <c r="G814" s="36"/>
      <c r="H814" s="36"/>
      <c r="I814" s="119"/>
      <c r="J814" s="36"/>
    </row>
    <row r="815" spans="1:26" ht="15" customHeight="1" x14ac:dyDescent="0.2">
      <c r="A815" s="36"/>
      <c r="B815" s="36"/>
      <c r="C815" s="119"/>
      <c r="D815" s="36"/>
      <c r="E815" s="36"/>
      <c r="F815" s="36"/>
      <c r="G815" s="36"/>
      <c r="H815" s="36"/>
      <c r="I815" s="119"/>
      <c r="J815" s="36"/>
    </row>
    <row r="816" spans="1:26" ht="15" customHeight="1" x14ac:dyDescent="0.2">
      <c r="A816" s="36"/>
      <c r="B816" s="36"/>
      <c r="C816" s="119"/>
      <c r="D816" s="36"/>
      <c r="E816" s="36"/>
      <c r="F816" s="36"/>
      <c r="G816" s="36"/>
      <c r="H816" s="36"/>
      <c r="I816" s="119"/>
      <c r="J816" s="36"/>
    </row>
    <row r="817" spans="1:10" ht="15" customHeight="1" x14ac:dyDescent="0.2">
      <c r="A817" s="36"/>
      <c r="B817" s="36"/>
      <c r="C817" s="119"/>
      <c r="D817" s="36"/>
      <c r="E817" s="36"/>
      <c r="F817" s="36"/>
      <c r="G817" s="36"/>
      <c r="H817" s="36"/>
      <c r="I817" s="119"/>
      <c r="J817" s="36"/>
    </row>
    <row r="818" spans="1:10" ht="15" customHeight="1" x14ac:dyDescent="0.2">
      <c r="A818" s="36"/>
      <c r="B818" s="36"/>
      <c r="C818" s="119"/>
      <c r="D818" s="36"/>
      <c r="E818" s="36"/>
      <c r="F818" s="36"/>
      <c r="G818" s="36"/>
      <c r="H818" s="36"/>
      <c r="I818" s="119"/>
      <c r="J818" s="36"/>
    </row>
    <row r="819" spans="1:10" ht="15" customHeight="1" x14ac:dyDescent="0.2">
      <c r="A819" s="36"/>
      <c r="B819" s="36"/>
      <c r="C819" s="119"/>
      <c r="D819" s="36"/>
      <c r="E819" s="36"/>
      <c r="F819" s="36"/>
      <c r="G819" s="36"/>
      <c r="H819" s="36"/>
      <c r="I819" s="119"/>
      <c r="J819" s="36"/>
    </row>
    <row r="820" spans="1:10" ht="15" customHeight="1" x14ac:dyDescent="0.2">
      <c r="A820" s="36"/>
      <c r="B820" s="36"/>
      <c r="C820" s="119"/>
      <c r="D820" s="36"/>
      <c r="E820" s="36"/>
      <c r="F820" s="36"/>
      <c r="G820" s="36"/>
      <c r="H820" s="36"/>
      <c r="I820" s="119"/>
      <c r="J820" s="36"/>
    </row>
    <row r="821" spans="1:10" ht="15" customHeight="1" x14ac:dyDescent="0.2">
      <c r="A821" s="36"/>
      <c r="B821" s="36"/>
      <c r="C821" s="119"/>
      <c r="D821" s="36"/>
      <c r="E821" s="36"/>
      <c r="F821" s="36"/>
      <c r="G821" s="36"/>
      <c r="H821" s="36"/>
      <c r="I821" s="119"/>
      <c r="J821" s="36"/>
    </row>
    <row r="822" spans="1:10" ht="15" customHeight="1" x14ac:dyDescent="0.2">
      <c r="A822" s="36"/>
      <c r="B822" s="36"/>
      <c r="C822" s="119"/>
      <c r="D822" s="36"/>
      <c r="E822" s="36"/>
      <c r="F822" s="36"/>
      <c r="G822" s="36"/>
      <c r="H822" s="36"/>
      <c r="I822" s="119"/>
      <c r="J822" s="36"/>
    </row>
    <row r="823" spans="1:10" ht="15" customHeight="1" x14ac:dyDescent="0.2">
      <c r="A823" s="36"/>
      <c r="B823" s="36"/>
      <c r="C823" s="119"/>
      <c r="D823" s="36"/>
      <c r="E823" s="36"/>
      <c r="F823" s="36"/>
      <c r="G823" s="36"/>
      <c r="H823" s="36"/>
      <c r="I823" s="119"/>
      <c r="J823" s="36"/>
    </row>
    <row r="824" spans="1:10" ht="15" customHeight="1" x14ac:dyDescent="0.2">
      <c r="A824" s="36"/>
      <c r="B824" s="36"/>
      <c r="C824" s="119"/>
      <c r="D824" s="36"/>
      <c r="E824" s="36"/>
      <c r="F824" s="36"/>
      <c r="G824" s="36"/>
      <c r="H824" s="36"/>
      <c r="I824" s="119"/>
      <c r="J824" s="36"/>
    </row>
    <row r="825" spans="1:10" ht="15" customHeight="1" x14ac:dyDescent="0.2">
      <c r="A825" s="36"/>
      <c r="B825" s="36"/>
      <c r="C825" s="119"/>
      <c r="D825" s="36"/>
      <c r="E825" s="36"/>
      <c r="F825" s="36"/>
      <c r="G825" s="36"/>
      <c r="H825" s="36"/>
      <c r="I825" s="119"/>
      <c r="J825" s="36"/>
    </row>
    <row r="826" spans="1:10" ht="15" customHeight="1" x14ac:dyDescent="0.2">
      <c r="A826" s="36"/>
      <c r="B826" s="36"/>
      <c r="C826" s="119"/>
      <c r="D826" s="36"/>
      <c r="E826" s="36"/>
      <c r="F826" s="36"/>
      <c r="G826" s="36"/>
      <c r="H826" s="36"/>
      <c r="I826" s="119"/>
      <c r="J826" s="36"/>
    </row>
    <row r="827" spans="1:10" ht="15" customHeight="1" x14ac:dyDescent="0.2">
      <c r="A827" s="36"/>
      <c r="B827" s="36"/>
      <c r="C827" s="119"/>
      <c r="D827" s="36"/>
      <c r="E827" s="36"/>
      <c r="F827" s="36"/>
      <c r="G827" s="36"/>
      <c r="H827" s="36"/>
      <c r="I827" s="119"/>
      <c r="J827" s="36"/>
    </row>
    <row r="828" spans="1:10" ht="15" customHeight="1" x14ac:dyDescent="0.2">
      <c r="A828" s="36"/>
      <c r="B828" s="36"/>
      <c r="C828" s="119"/>
      <c r="D828" s="36"/>
      <c r="E828" s="36"/>
      <c r="F828" s="36"/>
      <c r="G828" s="36"/>
      <c r="H828" s="36"/>
      <c r="I828" s="119"/>
      <c r="J828" s="36"/>
    </row>
    <row r="829" spans="1:10" ht="15" customHeight="1" x14ac:dyDescent="0.2">
      <c r="A829" s="36"/>
      <c r="B829" s="36"/>
      <c r="C829" s="119"/>
      <c r="D829" s="36"/>
      <c r="E829" s="36"/>
      <c r="F829" s="36"/>
      <c r="G829" s="36"/>
      <c r="H829" s="36"/>
      <c r="I829" s="119"/>
      <c r="J829" s="36"/>
    </row>
    <row r="830" spans="1:10" ht="15" customHeight="1" x14ac:dyDescent="0.2">
      <c r="A830" s="36"/>
      <c r="B830" s="36"/>
      <c r="C830" s="119"/>
      <c r="D830" s="36"/>
      <c r="E830" s="36"/>
      <c r="F830" s="36"/>
      <c r="G830" s="36"/>
      <c r="H830" s="36"/>
      <c r="I830" s="119"/>
      <c r="J830" s="36"/>
    </row>
    <row r="831" spans="1:10" ht="15" customHeight="1" x14ac:dyDescent="0.2">
      <c r="A831" s="36"/>
      <c r="B831" s="36"/>
      <c r="C831" s="119"/>
      <c r="D831" s="36"/>
      <c r="E831" s="36"/>
      <c r="F831" s="36"/>
      <c r="G831" s="36"/>
      <c r="H831" s="36"/>
      <c r="I831" s="119"/>
      <c r="J831" s="36"/>
    </row>
    <row r="832" spans="1:10" ht="15" customHeight="1" x14ac:dyDescent="0.2">
      <c r="A832" s="36"/>
      <c r="B832" s="36"/>
      <c r="C832" s="119"/>
      <c r="D832" s="36"/>
      <c r="E832" s="36"/>
      <c r="F832" s="36"/>
      <c r="G832" s="36"/>
      <c r="H832" s="36"/>
      <c r="I832" s="119"/>
      <c r="J832" s="36"/>
    </row>
    <row r="833" spans="1:10" ht="15" customHeight="1" x14ac:dyDescent="0.2">
      <c r="A833" s="36"/>
      <c r="B833" s="36"/>
      <c r="C833" s="119"/>
      <c r="D833" s="36"/>
      <c r="E833" s="36"/>
      <c r="F833" s="36"/>
      <c r="G833" s="36"/>
      <c r="H833" s="36"/>
      <c r="I833" s="119"/>
      <c r="J833" s="36"/>
    </row>
    <row r="834" spans="1:10" ht="15" customHeight="1" x14ac:dyDescent="0.2">
      <c r="A834" s="36"/>
      <c r="B834" s="36"/>
      <c r="C834" s="119"/>
      <c r="D834" s="36"/>
      <c r="E834" s="36"/>
      <c r="F834" s="36"/>
      <c r="G834" s="36"/>
      <c r="H834" s="36"/>
      <c r="I834" s="119"/>
      <c r="J834" s="36"/>
    </row>
    <row r="835" spans="1:10" ht="15" customHeight="1" x14ac:dyDescent="0.2">
      <c r="A835" s="36"/>
      <c r="B835" s="36"/>
      <c r="C835" s="119"/>
      <c r="D835" s="36"/>
      <c r="E835" s="36"/>
      <c r="F835" s="36"/>
      <c r="G835" s="36"/>
      <c r="H835" s="36"/>
      <c r="I835" s="119"/>
      <c r="J835" s="36"/>
    </row>
    <row r="836" spans="1:10" ht="15" customHeight="1" x14ac:dyDescent="0.2">
      <c r="A836" s="36"/>
      <c r="B836" s="36"/>
      <c r="C836" s="119"/>
      <c r="D836" s="36"/>
      <c r="E836" s="36"/>
      <c r="F836" s="36"/>
      <c r="G836" s="36"/>
      <c r="H836" s="36"/>
      <c r="I836" s="119"/>
      <c r="J836" s="36"/>
    </row>
    <row r="837" spans="1:10" ht="15" customHeight="1" x14ac:dyDescent="0.2">
      <c r="A837" s="36"/>
      <c r="B837" s="36"/>
      <c r="C837" s="119"/>
      <c r="D837" s="36"/>
      <c r="E837" s="36"/>
      <c r="F837" s="36"/>
      <c r="G837" s="36"/>
      <c r="H837" s="36"/>
      <c r="I837" s="119"/>
      <c r="J837" s="36"/>
    </row>
    <row r="838" spans="1:10" ht="15" customHeight="1" x14ac:dyDescent="0.2">
      <c r="A838" s="36"/>
      <c r="B838" s="36"/>
      <c r="C838" s="119"/>
      <c r="D838" s="36"/>
      <c r="E838" s="36"/>
      <c r="F838" s="36"/>
      <c r="G838" s="36"/>
      <c r="H838" s="36"/>
      <c r="I838" s="119"/>
      <c r="J838" s="36"/>
    </row>
    <row r="839" spans="1:10" ht="15" customHeight="1" x14ac:dyDescent="0.2">
      <c r="A839" s="36"/>
      <c r="B839" s="36"/>
      <c r="C839" s="119"/>
      <c r="D839" s="36"/>
      <c r="E839" s="36"/>
      <c r="F839" s="36"/>
      <c r="G839" s="36"/>
      <c r="H839" s="36"/>
      <c r="I839" s="119"/>
      <c r="J839" s="36"/>
    </row>
    <row r="840" spans="1:10" ht="15" customHeight="1" x14ac:dyDescent="0.2">
      <c r="A840" s="36"/>
      <c r="B840" s="36"/>
      <c r="C840" s="119"/>
      <c r="D840" s="36"/>
      <c r="E840" s="36"/>
      <c r="F840" s="36"/>
      <c r="G840" s="36"/>
      <c r="H840" s="36"/>
      <c r="I840" s="119"/>
      <c r="J840" s="36"/>
    </row>
    <row r="841" spans="1:10" ht="15" customHeight="1" x14ac:dyDescent="0.2">
      <c r="A841" s="36"/>
      <c r="B841" s="36"/>
      <c r="C841" s="119"/>
      <c r="D841" s="36"/>
      <c r="E841" s="36"/>
      <c r="F841" s="36"/>
      <c r="G841" s="36"/>
      <c r="H841" s="36"/>
      <c r="I841" s="119"/>
      <c r="J841" s="36"/>
    </row>
    <row r="842" spans="1:10" ht="15" customHeight="1" x14ac:dyDescent="0.2">
      <c r="A842" s="36"/>
      <c r="B842" s="36"/>
      <c r="C842" s="119"/>
      <c r="D842" s="36"/>
      <c r="E842" s="36"/>
      <c r="F842" s="36"/>
      <c r="G842" s="36"/>
      <c r="H842" s="36"/>
      <c r="I842" s="119"/>
      <c r="J842" s="36"/>
    </row>
    <row r="843" spans="1:10" ht="15" customHeight="1" x14ac:dyDescent="0.2">
      <c r="A843" s="36"/>
      <c r="B843" s="36"/>
      <c r="C843" s="119"/>
      <c r="D843" s="36"/>
      <c r="E843" s="36"/>
      <c r="F843" s="36"/>
      <c r="G843" s="36"/>
      <c r="H843" s="36"/>
      <c r="I843" s="119"/>
      <c r="J843" s="36"/>
    </row>
    <row r="844" spans="1:10" ht="15" customHeight="1" x14ac:dyDescent="0.2">
      <c r="A844" s="36"/>
      <c r="B844" s="36"/>
      <c r="C844" s="119"/>
      <c r="D844" s="36"/>
      <c r="E844" s="36"/>
      <c r="F844" s="36"/>
      <c r="G844" s="36"/>
      <c r="H844" s="36"/>
      <c r="I844" s="119"/>
      <c r="J844" s="36"/>
    </row>
    <row r="845" spans="1:10" ht="15" customHeight="1" x14ac:dyDescent="0.2">
      <c r="A845" s="36"/>
      <c r="B845" s="36"/>
      <c r="C845" s="119"/>
      <c r="D845" s="36"/>
      <c r="E845" s="36"/>
      <c r="F845" s="36"/>
      <c r="G845" s="36"/>
      <c r="H845" s="36"/>
      <c r="I845" s="119"/>
      <c r="J845" s="36"/>
    </row>
    <row r="846" spans="1:10" ht="15" customHeight="1" x14ac:dyDescent="0.2">
      <c r="A846" s="36"/>
      <c r="B846" s="36"/>
      <c r="C846" s="119"/>
      <c r="D846" s="36"/>
      <c r="E846" s="36"/>
      <c r="F846" s="36"/>
      <c r="G846" s="36"/>
      <c r="H846" s="36"/>
      <c r="I846" s="119"/>
      <c r="J846" s="36"/>
    </row>
    <row r="847" spans="1:10" ht="15" customHeight="1" x14ac:dyDescent="0.2">
      <c r="A847" s="36"/>
      <c r="B847" s="36"/>
      <c r="C847" s="119"/>
      <c r="D847" s="36"/>
      <c r="E847" s="36"/>
      <c r="F847" s="36"/>
      <c r="G847" s="36"/>
      <c r="H847" s="36"/>
      <c r="I847" s="119"/>
      <c r="J847" s="36"/>
    </row>
    <row r="848" spans="1:10" ht="15" customHeight="1" x14ac:dyDescent="0.2">
      <c r="A848" s="36"/>
      <c r="B848" s="36"/>
      <c r="C848" s="119"/>
      <c r="D848" s="36"/>
      <c r="E848" s="36"/>
      <c r="F848" s="36"/>
      <c r="G848" s="36"/>
      <c r="H848" s="36"/>
      <c r="I848" s="119"/>
      <c r="J848" s="36"/>
    </row>
    <row r="849" spans="1:10" ht="15" customHeight="1" x14ac:dyDescent="0.2">
      <c r="A849" s="36"/>
      <c r="B849" s="36"/>
      <c r="C849" s="119"/>
      <c r="D849" s="36"/>
      <c r="E849" s="36"/>
      <c r="F849" s="36"/>
      <c r="G849" s="36"/>
      <c r="H849" s="36"/>
      <c r="I849" s="119"/>
      <c r="J849" s="36"/>
    </row>
    <row r="850" spans="1:10" ht="15" customHeight="1" x14ac:dyDescent="0.2">
      <c r="A850" s="36"/>
      <c r="B850" s="36"/>
      <c r="C850" s="119"/>
      <c r="D850" s="36"/>
      <c r="E850" s="36"/>
      <c r="F850" s="36"/>
      <c r="G850" s="36"/>
      <c r="H850" s="36"/>
      <c r="I850" s="119"/>
      <c r="J850" s="36"/>
    </row>
    <row r="851" spans="1:10" ht="15" customHeight="1" x14ac:dyDescent="0.2">
      <c r="A851" s="36"/>
      <c r="B851" s="36"/>
      <c r="C851" s="119"/>
      <c r="D851" s="36"/>
      <c r="E851" s="36"/>
      <c r="F851" s="36"/>
      <c r="G851" s="36"/>
      <c r="H851" s="36"/>
      <c r="I851" s="119"/>
      <c r="J851" s="36"/>
    </row>
    <row r="852" spans="1:10" ht="15" customHeight="1" x14ac:dyDescent="0.2">
      <c r="A852" s="36"/>
      <c r="B852" s="36"/>
      <c r="C852" s="119"/>
      <c r="D852" s="36"/>
      <c r="E852" s="36"/>
      <c r="F852" s="36"/>
      <c r="G852" s="36"/>
      <c r="H852" s="36"/>
      <c r="I852" s="119"/>
      <c r="J852" s="36"/>
    </row>
    <row r="853" spans="1:10" ht="15" customHeight="1" x14ac:dyDescent="0.2">
      <c r="A853" s="36"/>
      <c r="B853" s="36"/>
      <c r="C853" s="119"/>
      <c r="D853" s="36"/>
      <c r="E853" s="36"/>
      <c r="F853" s="36"/>
      <c r="G853" s="36"/>
      <c r="H853" s="36"/>
      <c r="I853" s="119"/>
      <c r="J853" s="36"/>
    </row>
    <row r="854" spans="1:10" ht="15" customHeight="1" x14ac:dyDescent="0.2">
      <c r="A854" s="36"/>
      <c r="B854" s="36"/>
      <c r="C854" s="119"/>
      <c r="D854" s="36"/>
      <c r="E854" s="36"/>
      <c r="F854" s="36"/>
      <c r="G854" s="36"/>
      <c r="H854" s="36"/>
      <c r="I854" s="119"/>
      <c r="J854" s="36"/>
    </row>
    <row r="855" spans="1:10" ht="15" customHeight="1" x14ac:dyDescent="0.2">
      <c r="A855" s="36"/>
      <c r="B855" s="36"/>
      <c r="C855" s="119"/>
      <c r="D855" s="36"/>
      <c r="E855" s="36"/>
      <c r="F855" s="36"/>
      <c r="G855" s="36"/>
      <c r="H855" s="36"/>
      <c r="I855" s="119"/>
      <c r="J855" s="36"/>
    </row>
    <row r="856" spans="1:10" ht="15" customHeight="1" x14ac:dyDescent="0.2">
      <c r="A856" s="36"/>
      <c r="B856" s="36"/>
      <c r="C856" s="119"/>
      <c r="D856" s="36"/>
      <c r="E856" s="36"/>
      <c r="F856" s="36"/>
      <c r="G856" s="36"/>
      <c r="H856" s="36"/>
      <c r="I856" s="119"/>
      <c r="J856" s="36"/>
    </row>
    <row r="857" spans="1:10" ht="15" customHeight="1" x14ac:dyDescent="0.2">
      <c r="A857" s="36"/>
      <c r="B857" s="36"/>
      <c r="C857" s="119"/>
      <c r="D857" s="36"/>
      <c r="E857" s="36"/>
      <c r="F857" s="36"/>
      <c r="G857" s="36"/>
      <c r="H857" s="36"/>
      <c r="I857" s="119"/>
      <c r="J857" s="36"/>
    </row>
    <row r="858" spans="1:10" ht="15" customHeight="1" x14ac:dyDescent="0.2">
      <c r="A858" s="36"/>
      <c r="B858" s="36"/>
      <c r="C858" s="119"/>
      <c r="D858" s="36"/>
      <c r="E858" s="36"/>
      <c r="F858" s="36"/>
      <c r="G858" s="36"/>
      <c r="H858" s="36"/>
      <c r="I858" s="119"/>
      <c r="J858" s="36"/>
    </row>
    <row r="859" spans="1:10" ht="15" customHeight="1" x14ac:dyDescent="0.2">
      <c r="A859" s="36"/>
      <c r="B859" s="36"/>
      <c r="C859" s="119"/>
      <c r="D859" s="36"/>
      <c r="E859" s="36"/>
      <c r="F859" s="36"/>
      <c r="G859" s="36"/>
      <c r="H859" s="36"/>
      <c r="I859" s="119"/>
      <c r="J859" s="36"/>
    </row>
    <row r="860" spans="1:10" ht="15" customHeight="1" x14ac:dyDescent="0.2">
      <c r="A860" s="36"/>
      <c r="B860" s="36"/>
      <c r="C860" s="119"/>
      <c r="D860" s="36"/>
      <c r="E860" s="36"/>
      <c r="F860" s="36"/>
      <c r="G860" s="36"/>
      <c r="H860" s="36"/>
      <c r="I860" s="119"/>
      <c r="J860" s="36"/>
    </row>
    <row r="861" spans="1:10" ht="15" customHeight="1" x14ac:dyDescent="0.2">
      <c r="A861" s="36"/>
      <c r="B861" s="36"/>
      <c r="C861" s="119"/>
      <c r="D861" s="36"/>
      <c r="E861" s="36"/>
      <c r="F861" s="36"/>
      <c r="G861" s="36"/>
      <c r="H861" s="36"/>
      <c r="I861" s="119"/>
      <c r="J861" s="36"/>
    </row>
    <row r="862" spans="1:10" ht="15" customHeight="1" x14ac:dyDescent="0.2">
      <c r="A862" s="36"/>
      <c r="B862" s="36"/>
      <c r="C862" s="119"/>
      <c r="D862" s="36"/>
      <c r="E862" s="36"/>
      <c r="F862" s="36"/>
      <c r="G862" s="36"/>
      <c r="H862" s="36"/>
      <c r="I862" s="119"/>
      <c r="J862" s="36"/>
    </row>
    <row r="863" spans="1:10" ht="15" customHeight="1" x14ac:dyDescent="0.2">
      <c r="A863" s="36"/>
      <c r="B863" s="36"/>
      <c r="C863" s="119"/>
      <c r="D863" s="36"/>
      <c r="E863" s="36"/>
      <c r="F863" s="36"/>
      <c r="G863" s="36"/>
      <c r="H863" s="36"/>
      <c r="I863" s="119"/>
      <c r="J863" s="36"/>
    </row>
    <row r="864" spans="1:10" ht="15" customHeight="1" x14ac:dyDescent="0.2">
      <c r="A864" s="36"/>
      <c r="B864" s="36"/>
      <c r="C864" s="119"/>
      <c r="D864" s="36"/>
      <c r="E864" s="36"/>
      <c r="F864" s="36"/>
      <c r="G864" s="36"/>
      <c r="H864" s="36"/>
      <c r="I864" s="119"/>
      <c r="J864" s="36"/>
    </row>
    <row r="865" spans="1:10" ht="15" customHeight="1" x14ac:dyDescent="0.2">
      <c r="A865" s="36"/>
      <c r="B865" s="36"/>
      <c r="C865" s="119"/>
      <c r="D865" s="36"/>
      <c r="E865" s="36"/>
      <c r="F865" s="36"/>
      <c r="G865" s="36"/>
      <c r="H865" s="36"/>
      <c r="I865" s="119"/>
      <c r="J865" s="36"/>
    </row>
    <row r="866" spans="1:10" ht="15" customHeight="1" x14ac:dyDescent="0.2">
      <c r="A866" s="36"/>
      <c r="B866" s="36"/>
      <c r="C866" s="119"/>
      <c r="D866" s="36"/>
      <c r="E866" s="36"/>
      <c r="F866" s="36"/>
      <c r="G866" s="36"/>
      <c r="H866" s="36"/>
      <c r="I866" s="119"/>
      <c r="J866" s="36"/>
    </row>
    <row r="867" spans="1:10" ht="15" customHeight="1" x14ac:dyDescent="0.2">
      <c r="A867" s="36"/>
      <c r="B867" s="36"/>
      <c r="C867" s="119"/>
      <c r="D867" s="36"/>
      <c r="E867" s="36"/>
      <c r="F867" s="36"/>
      <c r="G867" s="36"/>
      <c r="H867" s="36"/>
      <c r="I867" s="119"/>
      <c r="J867" s="36"/>
    </row>
    <row r="868" spans="1:10" ht="15" customHeight="1" x14ac:dyDescent="0.2">
      <c r="A868" s="36"/>
      <c r="B868" s="36"/>
      <c r="C868" s="119"/>
      <c r="D868" s="36"/>
      <c r="E868" s="36"/>
      <c r="F868" s="36"/>
      <c r="G868" s="36"/>
      <c r="H868" s="36"/>
      <c r="I868" s="119"/>
      <c r="J868" s="36"/>
    </row>
    <row r="869" spans="1:10" ht="15" customHeight="1" x14ac:dyDescent="0.2">
      <c r="A869" s="36"/>
      <c r="B869" s="36"/>
      <c r="C869" s="119"/>
      <c r="D869" s="36"/>
      <c r="E869" s="36"/>
      <c r="F869" s="36"/>
      <c r="G869" s="36"/>
      <c r="H869" s="36"/>
      <c r="I869" s="119"/>
      <c r="J869" s="36"/>
    </row>
    <row r="870" spans="1:10" ht="15" customHeight="1" x14ac:dyDescent="0.2">
      <c r="A870" s="36"/>
      <c r="B870" s="36"/>
      <c r="C870" s="119"/>
      <c r="D870" s="36"/>
      <c r="E870" s="36"/>
      <c r="F870" s="36"/>
      <c r="G870" s="36"/>
      <c r="H870" s="36"/>
      <c r="I870" s="119"/>
      <c r="J870" s="36"/>
    </row>
    <row r="871" spans="1:10" ht="15" customHeight="1" x14ac:dyDescent="0.2">
      <c r="A871" s="36"/>
      <c r="B871" s="36"/>
      <c r="C871" s="119"/>
      <c r="D871" s="36"/>
      <c r="E871" s="36"/>
      <c r="F871" s="36"/>
      <c r="G871" s="36"/>
      <c r="H871" s="36"/>
      <c r="I871" s="119"/>
      <c r="J871" s="36"/>
    </row>
    <row r="872" spans="1:10" ht="15" customHeight="1" x14ac:dyDescent="0.2">
      <c r="A872" s="36"/>
      <c r="B872" s="36"/>
      <c r="C872" s="119"/>
      <c r="D872" s="36"/>
      <c r="E872" s="36"/>
      <c r="F872" s="36"/>
      <c r="G872" s="36"/>
      <c r="H872" s="36"/>
      <c r="I872" s="119"/>
      <c r="J872" s="36"/>
    </row>
    <row r="873" spans="1:10" ht="15" customHeight="1" x14ac:dyDescent="0.2">
      <c r="A873" s="36"/>
      <c r="B873" s="36"/>
      <c r="C873" s="119"/>
      <c r="D873" s="36"/>
      <c r="E873" s="36"/>
      <c r="F873" s="36"/>
      <c r="G873" s="36"/>
      <c r="H873" s="36"/>
      <c r="I873" s="119"/>
      <c r="J873" s="36"/>
    </row>
    <row r="874" spans="1:10" ht="15" customHeight="1" x14ac:dyDescent="0.2">
      <c r="A874" s="36"/>
      <c r="B874" s="36"/>
      <c r="C874" s="119"/>
      <c r="D874" s="36"/>
      <c r="E874" s="36"/>
      <c r="F874" s="36"/>
      <c r="G874" s="36"/>
      <c r="H874" s="36"/>
      <c r="I874" s="119"/>
      <c r="J874" s="36"/>
    </row>
    <row r="875" spans="1:10" ht="15" customHeight="1" x14ac:dyDescent="0.2">
      <c r="A875" s="36"/>
      <c r="B875" s="36"/>
      <c r="C875" s="119"/>
      <c r="D875" s="36"/>
      <c r="E875" s="36"/>
      <c r="F875" s="36"/>
      <c r="G875" s="36"/>
      <c r="H875" s="36"/>
      <c r="I875" s="119"/>
      <c r="J875" s="36"/>
    </row>
    <row r="876" spans="1:10" ht="15" customHeight="1" x14ac:dyDescent="0.2">
      <c r="A876" s="36"/>
      <c r="B876" s="36"/>
      <c r="C876" s="119"/>
      <c r="D876" s="36"/>
      <c r="E876" s="36"/>
      <c r="F876" s="36"/>
      <c r="G876" s="36"/>
      <c r="H876" s="36"/>
      <c r="I876" s="119"/>
      <c r="J876" s="36"/>
    </row>
    <row r="877" spans="1:10" ht="15" customHeight="1" x14ac:dyDescent="0.2">
      <c r="A877" s="36"/>
      <c r="B877" s="36"/>
      <c r="C877" s="119"/>
      <c r="D877" s="36"/>
      <c r="E877" s="36"/>
      <c r="F877" s="36"/>
      <c r="G877" s="36"/>
      <c r="H877" s="36"/>
      <c r="I877" s="119"/>
      <c r="J877" s="36"/>
    </row>
    <row r="878" spans="1:10" ht="15" customHeight="1" x14ac:dyDescent="0.2">
      <c r="A878" s="36"/>
      <c r="B878" s="36"/>
      <c r="C878" s="119"/>
      <c r="D878" s="36"/>
      <c r="E878" s="36"/>
      <c r="F878" s="36"/>
      <c r="G878" s="36"/>
      <c r="H878" s="36"/>
      <c r="I878" s="119"/>
      <c r="J878" s="36"/>
    </row>
    <row r="879" spans="1:10" ht="15" customHeight="1" x14ac:dyDescent="0.2">
      <c r="A879" s="36"/>
      <c r="B879" s="36"/>
      <c r="C879" s="119"/>
      <c r="D879" s="36"/>
      <c r="E879" s="36"/>
      <c r="F879" s="36"/>
      <c r="G879" s="36"/>
      <c r="H879" s="36"/>
      <c r="I879" s="119"/>
      <c r="J879" s="36"/>
    </row>
    <row r="880" spans="1:10" ht="15" customHeight="1" x14ac:dyDescent="0.2">
      <c r="A880" s="36"/>
      <c r="B880" s="36"/>
      <c r="C880" s="119"/>
      <c r="D880" s="36"/>
      <c r="E880" s="36"/>
      <c r="F880" s="36"/>
      <c r="G880" s="36"/>
      <c r="H880" s="36"/>
      <c r="I880" s="119"/>
      <c r="J880" s="36"/>
    </row>
    <row r="881" spans="1:10" ht="15" customHeight="1" x14ac:dyDescent="0.2">
      <c r="A881" s="36"/>
      <c r="B881" s="36"/>
      <c r="C881" s="119"/>
      <c r="D881" s="36"/>
      <c r="E881" s="36"/>
      <c r="F881" s="36"/>
      <c r="G881" s="36"/>
      <c r="H881" s="36"/>
      <c r="I881" s="119"/>
      <c r="J881" s="36"/>
    </row>
    <row r="882" spans="1:10" ht="15" customHeight="1" x14ac:dyDescent="0.2">
      <c r="A882" s="36"/>
      <c r="B882" s="36"/>
      <c r="C882" s="119"/>
      <c r="D882" s="36"/>
      <c r="E882" s="36"/>
      <c r="F882" s="36"/>
      <c r="G882" s="36"/>
      <c r="H882" s="36"/>
      <c r="I882" s="119"/>
      <c r="J882" s="36"/>
    </row>
    <row r="883" spans="1:10" ht="15" customHeight="1" x14ac:dyDescent="0.2">
      <c r="A883" s="36"/>
      <c r="B883" s="36"/>
      <c r="C883" s="119"/>
      <c r="D883" s="36"/>
      <c r="E883" s="36"/>
      <c r="F883" s="36"/>
      <c r="G883" s="36"/>
      <c r="H883" s="36"/>
      <c r="I883" s="119"/>
      <c r="J883" s="36"/>
    </row>
    <row r="884" spans="1:10" ht="15" customHeight="1" x14ac:dyDescent="0.2">
      <c r="A884" s="36"/>
      <c r="B884" s="36"/>
      <c r="C884" s="119"/>
      <c r="D884" s="36"/>
      <c r="E884" s="36"/>
      <c r="F884" s="36"/>
      <c r="G884" s="36"/>
      <c r="H884" s="36"/>
      <c r="I884" s="119"/>
      <c r="J884" s="36"/>
    </row>
    <row r="885" spans="1:10" ht="15" customHeight="1" x14ac:dyDescent="0.2">
      <c r="A885" s="36"/>
      <c r="B885" s="36"/>
      <c r="C885" s="119"/>
      <c r="D885" s="36"/>
      <c r="E885" s="36"/>
      <c r="F885" s="36"/>
      <c r="G885" s="36"/>
      <c r="H885" s="36"/>
      <c r="I885" s="119"/>
      <c r="J885" s="36"/>
    </row>
    <row r="886" spans="1:10" ht="15" customHeight="1" x14ac:dyDescent="0.2">
      <c r="A886" s="36"/>
      <c r="B886" s="36"/>
      <c r="C886" s="119"/>
      <c r="D886" s="36"/>
      <c r="E886" s="36"/>
      <c r="F886" s="36"/>
      <c r="G886" s="36"/>
      <c r="H886" s="36"/>
      <c r="I886" s="119"/>
      <c r="J886" s="36"/>
    </row>
    <row r="887" spans="1:10" ht="15" customHeight="1" x14ac:dyDescent="0.2">
      <c r="A887" s="36"/>
      <c r="B887" s="36"/>
      <c r="C887" s="119"/>
      <c r="D887" s="36"/>
      <c r="E887" s="36"/>
      <c r="F887" s="36"/>
      <c r="G887" s="36"/>
      <c r="H887" s="36"/>
      <c r="I887" s="119"/>
      <c r="J887" s="36"/>
    </row>
    <row r="888" spans="1:10" ht="15" customHeight="1" x14ac:dyDescent="0.2">
      <c r="A888" s="36"/>
      <c r="B888" s="36"/>
      <c r="C888" s="119"/>
      <c r="D888" s="36"/>
      <c r="E888" s="36"/>
      <c r="F888" s="36"/>
      <c r="G888" s="36"/>
      <c r="H888" s="36"/>
      <c r="I888" s="119"/>
      <c r="J888" s="36"/>
    </row>
    <row r="889" spans="1:10" ht="15" customHeight="1" x14ac:dyDescent="0.2">
      <c r="A889" s="36"/>
      <c r="B889" s="36"/>
      <c r="C889" s="119"/>
      <c r="D889" s="36"/>
      <c r="E889" s="36"/>
      <c r="F889" s="36"/>
      <c r="G889" s="36"/>
      <c r="H889" s="36"/>
      <c r="I889" s="119"/>
      <c r="J889" s="36"/>
    </row>
    <row r="890" spans="1:10" ht="15" customHeight="1" x14ac:dyDescent="0.2">
      <c r="A890" s="36"/>
      <c r="B890" s="36"/>
      <c r="C890" s="119"/>
      <c r="D890" s="36"/>
      <c r="E890" s="36"/>
      <c r="F890" s="36"/>
      <c r="G890" s="36"/>
      <c r="H890" s="36"/>
      <c r="I890" s="119"/>
      <c r="J890" s="36"/>
    </row>
    <row r="891" spans="1:10" ht="15" customHeight="1" x14ac:dyDescent="0.2">
      <c r="A891" s="36"/>
      <c r="B891" s="36"/>
      <c r="C891" s="119"/>
      <c r="D891" s="36"/>
      <c r="E891" s="36"/>
      <c r="F891" s="36"/>
      <c r="G891" s="36"/>
      <c r="H891" s="36"/>
      <c r="I891" s="119"/>
      <c r="J891" s="36"/>
    </row>
    <row r="892" spans="1:10" ht="15" customHeight="1" x14ac:dyDescent="0.2">
      <c r="A892" s="36"/>
      <c r="B892" s="36"/>
      <c r="C892" s="119"/>
      <c r="D892" s="36"/>
      <c r="E892" s="36"/>
      <c r="F892" s="36"/>
      <c r="G892" s="36"/>
      <c r="H892" s="36"/>
      <c r="I892" s="119"/>
      <c r="J892" s="36"/>
    </row>
    <row r="893" spans="1:10" ht="15" customHeight="1" x14ac:dyDescent="0.2">
      <c r="A893" s="36"/>
      <c r="B893" s="36"/>
      <c r="C893" s="119"/>
      <c r="D893" s="36"/>
      <c r="E893" s="36"/>
      <c r="F893" s="36"/>
      <c r="G893" s="36"/>
      <c r="H893" s="36"/>
      <c r="I893" s="119"/>
      <c r="J893" s="36"/>
    </row>
    <row r="894" spans="1:10" ht="15" customHeight="1" x14ac:dyDescent="0.2">
      <c r="A894" s="36"/>
      <c r="B894" s="36"/>
      <c r="C894" s="119"/>
      <c r="D894" s="36"/>
      <c r="E894" s="36"/>
      <c r="F894" s="36"/>
      <c r="G894" s="36"/>
      <c r="H894" s="36"/>
      <c r="I894" s="119"/>
      <c r="J894" s="36"/>
    </row>
    <row r="895" spans="1:10" ht="15" customHeight="1" x14ac:dyDescent="0.2">
      <c r="A895" s="36"/>
      <c r="B895" s="36"/>
      <c r="C895" s="119"/>
      <c r="D895" s="36"/>
      <c r="E895" s="36"/>
      <c r="F895" s="36"/>
      <c r="G895" s="36"/>
      <c r="H895" s="36"/>
      <c r="I895" s="119"/>
      <c r="J895" s="36"/>
    </row>
    <row r="896" spans="1:10" ht="15" customHeight="1" x14ac:dyDescent="0.2">
      <c r="A896" s="36"/>
      <c r="B896" s="36"/>
      <c r="C896" s="119"/>
      <c r="D896" s="36"/>
      <c r="E896" s="36"/>
      <c r="F896" s="36"/>
      <c r="G896" s="36"/>
      <c r="H896" s="36"/>
      <c r="I896" s="119"/>
      <c r="J896" s="36"/>
    </row>
    <row r="897" spans="1:10" ht="15" customHeight="1" x14ac:dyDescent="0.2">
      <c r="A897" s="36"/>
      <c r="B897" s="36"/>
      <c r="C897" s="119"/>
      <c r="D897" s="36"/>
      <c r="E897" s="36"/>
      <c r="F897" s="36"/>
      <c r="G897" s="36"/>
      <c r="H897" s="36"/>
      <c r="I897" s="119"/>
      <c r="J897" s="36"/>
    </row>
    <row r="898" spans="1:10" ht="15" customHeight="1" x14ac:dyDescent="0.2">
      <c r="A898" s="36"/>
      <c r="B898" s="36"/>
      <c r="C898" s="119"/>
      <c r="D898" s="36"/>
      <c r="E898" s="36"/>
      <c r="F898" s="36"/>
      <c r="G898" s="36"/>
      <c r="H898" s="36"/>
      <c r="I898" s="119"/>
      <c r="J898" s="36"/>
    </row>
    <row r="899" spans="1:10" ht="15" customHeight="1" x14ac:dyDescent="0.2">
      <c r="A899" s="36"/>
      <c r="B899" s="36"/>
      <c r="C899" s="119"/>
      <c r="D899" s="36"/>
      <c r="E899" s="36"/>
      <c r="F899" s="36"/>
      <c r="G899" s="36"/>
      <c r="H899" s="36"/>
      <c r="I899" s="119"/>
      <c r="J899" s="36"/>
    </row>
    <row r="900" spans="1:10" ht="15" customHeight="1" x14ac:dyDescent="0.2">
      <c r="A900" s="36"/>
      <c r="B900" s="36"/>
      <c r="C900" s="119"/>
      <c r="D900" s="36"/>
      <c r="E900" s="36"/>
      <c r="F900" s="36"/>
      <c r="G900" s="36"/>
      <c r="H900" s="36"/>
      <c r="I900" s="119"/>
      <c r="J900" s="36"/>
    </row>
    <row r="901" spans="1:10" ht="15" customHeight="1" x14ac:dyDescent="0.2">
      <c r="A901" s="36"/>
      <c r="B901" s="36"/>
      <c r="C901" s="119"/>
      <c r="D901" s="36"/>
      <c r="E901" s="36"/>
      <c r="F901" s="36"/>
      <c r="G901" s="36"/>
      <c r="H901" s="36"/>
      <c r="I901" s="119"/>
      <c r="J901" s="36"/>
    </row>
    <row r="902" spans="1:10" ht="15" customHeight="1" x14ac:dyDescent="0.2">
      <c r="A902" s="36"/>
      <c r="B902" s="36"/>
      <c r="C902" s="119"/>
      <c r="D902" s="36"/>
      <c r="E902" s="36"/>
      <c r="F902" s="36"/>
      <c r="G902" s="36"/>
      <c r="H902" s="36"/>
      <c r="I902" s="119"/>
      <c r="J902" s="36"/>
    </row>
    <row r="903" spans="1:10" ht="15" customHeight="1" x14ac:dyDescent="0.2">
      <c r="A903" s="36"/>
      <c r="B903" s="36"/>
      <c r="C903" s="119"/>
      <c r="D903" s="36"/>
      <c r="E903" s="36"/>
      <c r="F903" s="36"/>
      <c r="G903" s="36"/>
      <c r="H903" s="36"/>
      <c r="I903" s="119"/>
      <c r="J903" s="36"/>
    </row>
    <row r="904" spans="1:10" ht="15" customHeight="1" x14ac:dyDescent="0.2">
      <c r="A904" s="36"/>
      <c r="B904" s="36"/>
      <c r="C904" s="119"/>
      <c r="D904" s="36"/>
      <c r="E904" s="36"/>
      <c r="F904" s="36"/>
      <c r="G904" s="36"/>
      <c r="H904" s="36"/>
      <c r="I904" s="119"/>
      <c r="J904" s="36"/>
    </row>
    <row r="905" spans="1:10" ht="15" customHeight="1" x14ac:dyDescent="0.2">
      <c r="A905" s="36"/>
      <c r="B905" s="36"/>
      <c r="C905" s="119"/>
      <c r="D905" s="36"/>
      <c r="E905" s="36"/>
      <c r="F905" s="36"/>
      <c r="G905" s="36"/>
      <c r="H905" s="36"/>
      <c r="I905" s="119"/>
      <c r="J905" s="36"/>
    </row>
    <row r="906" spans="1:10" ht="15" customHeight="1" x14ac:dyDescent="0.2">
      <c r="A906" s="36"/>
      <c r="B906" s="36"/>
      <c r="C906" s="119"/>
      <c r="D906" s="36"/>
      <c r="E906" s="36"/>
      <c r="F906" s="36"/>
      <c r="G906" s="36"/>
      <c r="H906" s="36"/>
      <c r="I906" s="119"/>
      <c r="J906" s="36"/>
    </row>
    <row r="907" spans="1:10" ht="15" customHeight="1" x14ac:dyDescent="0.2">
      <c r="A907" s="36"/>
      <c r="B907" s="36"/>
      <c r="C907" s="119"/>
      <c r="D907" s="36"/>
      <c r="E907" s="36"/>
      <c r="F907" s="36"/>
      <c r="G907" s="36"/>
      <c r="H907" s="36"/>
      <c r="I907" s="119"/>
      <c r="J907" s="36"/>
    </row>
    <row r="908" spans="1:10" ht="15" customHeight="1" x14ac:dyDescent="0.2">
      <c r="A908" s="36"/>
      <c r="B908" s="36"/>
      <c r="C908" s="119"/>
      <c r="D908" s="36"/>
      <c r="E908" s="36"/>
      <c r="F908" s="36"/>
      <c r="G908" s="36"/>
      <c r="H908" s="36"/>
      <c r="I908" s="119"/>
      <c r="J908" s="36"/>
    </row>
    <row r="909" spans="1:10" ht="15" customHeight="1" x14ac:dyDescent="0.2">
      <c r="A909" s="36"/>
      <c r="B909" s="36"/>
      <c r="C909" s="119"/>
      <c r="D909" s="36"/>
      <c r="E909" s="36"/>
      <c r="F909" s="36"/>
      <c r="G909" s="36"/>
      <c r="H909" s="36"/>
      <c r="I909" s="119"/>
      <c r="J909" s="36"/>
    </row>
    <row r="910" spans="1:10" ht="15" customHeight="1" x14ac:dyDescent="0.2">
      <c r="A910" s="36"/>
      <c r="B910" s="36"/>
      <c r="C910" s="119"/>
      <c r="D910" s="36"/>
      <c r="E910" s="36"/>
      <c r="F910" s="36"/>
      <c r="G910" s="36"/>
      <c r="H910" s="36"/>
      <c r="I910" s="119"/>
      <c r="J910" s="36"/>
    </row>
    <row r="911" spans="1:10" ht="15" customHeight="1" x14ac:dyDescent="0.2">
      <c r="A911" s="36"/>
      <c r="B911" s="36"/>
      <c r="C911" s="119"/>
      <c r="D911" s="36"/>
      <c r="E911" s="36"/>
      <c r="F911" s="36"/>
      <c r="G911" s="36"/>
      <c r="H911" s="36"/>
      <c r="I911" s="119"/>
      <c r="J911" s="36"/>
    </row>
    <row r="912" spans="1:10" ht="15" customHeight="1" x14ac:dyDescent="0.2">
      <c r="A912" s="36"/>
      <c r="B912" s="36"/>
      <c r="C912" s="119"/>
      <c r="D912" s="36"/>
      <c r="E912" s="36"/>
      <c r="F912" s="36"/>
      <c r="G912" s="36"/>
      <c r="H912" s="36"/>
      <c r="I912" s="119"/>
      <c r="J912" s="36"/>
    </row>
    <row r="913" spans="1:10" ht="15" customHeight="1" x14ac:dyDescent="0.2">
      <c r="A913" s="36"/>
      <c r="B913" s="36"/>
      <c r="C913" s="119"/>
      <c r="D913" s="36"/>
      <c r="E913" s="36"/>
      <c r="F913" s="36"/>
      <c r="G913" s="36"/>
      <c r="H913" s="36"/>
      <c r="I913" s="119"/>
      <c r="J913" s="36"/>
    </row>
    <row r="914" spans="1:10" ht="15" customHeight="1" x14ac:dyDescent="0.2">
      <c r="A914" s="36"/>
      <c r="B914" s="36"/>
      <c r="C914" s="119"/>
      <c r="D914" s="36"/>
      <c r="E914" s="36"/>
      <c r="F914" s="36"/>
      <c r="G914" s="36"/>
      <c r="H914" s="36"/>
      <c r="I914" s="119"/>
      <c r="J914" s="36"/>
    </row>
    <row r="915" spans="1:10" ht="15" customHeight="1" x14ac:dyDescent="0.2">
      <c r="A915" s="36"/>
      <c r="B915" s="36"/>
      <c r="C915" s="119"/>
      <c r="D915" s="36"/>
      <c r="E915" s="36"/>
      <c r="F915" s="36"/>
      <c r="G915" s="36"/>
      <c r="H915" s="36"/>
      <c r="I915" s="119"/>
      <c r="J915" s="36"/>
    </row>
    <row r="916" spans="1:10" ht="15" customHeight="1" x14ac:dyDescent="0.2">
      <c r="A916" s="36"/>
      <c r="B916" s="36"/>
      <c r="C916" s="119"/>
      <c r="D916" s="36"/>
      <c r="E916" s="36"/>
      <c r="F916" s="36"/>
      <c r="G916" s="36"/>
      <c r="H916" s="36"/>
      <c r="I916" s="119"/>
      <c r="J916" s="36"/>
    </row>
    <row r="917" spans="1:10" ht="15" customHeight="1" x14ac:dyDescent="0.2">
      <c r="A917" s="36"/>
      <c r="B917" s="36"/>
      <c r="C917" s="119"/>
      <c r="D917" s="36"/>
      <c r="E917" s="36"/>
      <c r="F917" s="36"/>
      <c r="G917" s="36"/>
      <c r="H917" s="36"/>
      <c r="I917" s="119"/>
      <c r="J917" s="36"/>
    </row>
    <row r="918" spans="1:10" ht="15" customHeight="1" x14ac:dyDescent="0.2">
      <c r="A918" s="36"/>
      <c r="B918" s="36"/>
      <c r="C918" s="119"/>
      <c r="D918" s="36"/>
      <c r="E918" s="36"/>
      <c r="F918" s="36"/>
      <c r="G918" s="36"/>
      <c r="H918" s="36"/>
      <c r="I918" s="119"/>
      <c r="J918" s="36"/>
    </row>
    <row r="919" spans="1:10" ht="15" customHeight="1" x14ac:dyDescent="0.2">
      <c r="A919" s="36"/>
      <c r="B919" s="36"/>
      <c r="C919" s="119"/>
      <c r="D919" s="36"/>
      <c r="E919" s="36"/>
      <c r="F919" s="36"/>
      <c r="G919" s="36"/>
      <c r="H919" s="36"/>
      <c r="I919" s="119"/>
      <c r="J919" s="36"/>
    </row>
    <row r="920" spans="1:10" ht="15" customHeight="1" x14ac:dyDescent="0.2">
      <c r="A920" s="36"/>
      <c r="B920" s="36"/>
      <c r="C920" s="119"/>
      <c r="D920" s="36"/>
      <c r="E920" s="36"/>
      <c r="F920" s="36"/>
      <c r="G920" s="36"/>
      <c r="H920" s="36"/>
      <c r="I920" s="119"/>
      <c r="J920" s="36"/>
    </row>
    <row r="921" spans="1:10" ht="15" customHeight="1" x14ac:dyDescent="0.2">
      <c r="A921" s="36"/>
      <c r="B921" s="36"/>
      <c r="C921" s="119"/>
      <c r="D921" s="36"/>
      <c r="E921" s="36"/>
      <c r="F921" s="36"/>
      <c r="G921" s="36"/>
      <c r="H921" s="36"/>
      <c r="I921" s="119"/>
      <c r="J921" s="36"/>
    </row>
    <row r="922" spans="1:10" ht="15" customHeight="1" x14ac:dyDescent="0.2">
      <c r="A922" s="36"/>
      <c r="B922" s="36"/>
      <c r="C922" s="119"/>
      <c r="D922" s="36"/>
      <c r="E922" s="36"/>
      <c r="F922" s="36"/>
      <c r="G922" s="36"/>
      <c r="H922" s="36"/>
      <c r="I922" s="119"/>
      <c r="J922" s="36"/>
    </row>
    <row r="923" spans="1:10" ht="15" customHeight="1" x14ac:dyDescent="0.2">
      <c r="A923" s="36"/>
      <c r="B923" s="36"/>
      <c r="C923" s="119"/>
      <c r="D923" s="36"/>
      <c r="E923" s="36"/>
      <c r="F923" s="36"/>
      <c r="G923" s="36"/>
      <c r="H923" s="36"/>
      <c r="I923" s="119"/>
      <c r="J923" s="36"/>
    </row>
    <row r="924" spans="1:10" ht="15" customHeight="1" x14ac:dyDescent="0.2">
      <c r="A924" s="36"/>
      <c r="B924" s="36"/>
      <c r="C924" s="119"/>
      <c r="D924" s="36"/>
      <c r="E924" s="36"/>
      <c r="F924" s="36"/>
      <c r="G924" s="36"/>
      <c r="H924" s="36"/>
      <c r="I924" s="119"/>
      <c r="J924" s="36"/>
    </row>
    <row r="925" spans="1:10" ht="15" customHeight="1" x14ac:dyDescent="0.2">
      <c r="A925" s="36"/>
      <c r="B925" s="36"/>
      <c r="C925" s="119"/>
      <c r="D925" s="36"/>
      <c r="E925" s="36"/>
      <c r="F925" s="36"/>
      <c r="G925" s="36"/>
      <c r="H925" s="36"/>
      <c r="I925" s="119"/>
      <c r="J925" s="36"/>
    </row>
    <row r="926" spans="1:10" ht="15" customHeight="1" x14ac:dyDescent="0.2">
      <c r="A926" s="36"/>
      <c r="B926" s="36"/>
      <c r="C926" s="119"/>
      <c r="D926" s="36"/>
      <c r="E926" s="36"/>
      <c r="F926" s="36"/>
      <c r="G926" s="36"/>
      <c r="H926" s="36"/>
      <c r="I926" s="119"/>
      <c r="J926" s="36"/>
    </row>
    <row r="927" spans="1:10" ht="15" customHeight="1" x14ac:dyDescent="0.2">
      <c r="A927" s="36"/>
      <c r="B927" s="36"/>
      <c r="C927" s="119"/>
      <c r="D927" s="36"/>
      <c r="E927" s="36"/>
      <c r="F927" s="36"/>
      <c r="G927" s="36"/>
      <c r="H927" s="36"/>
      <c r="I927" s="119"/>
      <c r="J927" s="36"/>
    </row>
    <row r="928" spans="1:10" ht="15" customHeight="1" x14ac:dyDescent="0.2">
      <c r="A928" s="36"/>
      <c r="B928" s="36"/>
      <c r="C928" s="119"/>
      <c r="D928" s="36"/>
      <c r="E928" s="36"/>
      <c r="F928" s="36"/>
      <c r="G928" s="36"/>
      <c r="H928" s="36"/>
      <c r="I928" s="119"/>
      <c r="J928" s="36"/>
    </row>
    <row r="929" spans="1:10" ht="15" customHeight="1" x14ac:dyDescent="0.2">
      <c r="A929" s="36"/>
      <c r="B929" s="36"/>
      <c r="C929" s="119"/>
      <c r="D929" s="36"/>
      <c r="E929" s="36"/>
      <c r="F929" s="36"/>
      <c r="G929" s="36"/>
      <c r="H929" s="36"/>
      <c r="I929" s="119"/>
      <c r="J929" s="36"/>
    </row>
    <row r="930" spans="1:10" ht="15" customHeight="1" x14ac:dyDescent="0.2">
      <c r="A930" s="36"/>
      <c r="B930" s="36"/>
      <c r="C930" s="119"/>
      <c r="D930" s="36"/>
      <c r="E930" s="36"/>
      <c r="F930" s="36"/>
      <c r="G930" s="36"/>
      <c r="H930" s="36"/>
      <c r="I930" s="119"/>
    </row>
    <row r="931" spans="1:10" ht="15" customHeight="1" x14ac:dyDescent="0.2">
      <c r="A931" s="36"/>
      <c r="B931" s="36"/>
      <c r="C931" s="119"/>
      <c r="D931" s="36"/>
      <c r="E931" s="36"/>
      <c r="F931" s="36"/>
      <c r="G931" s="36"/>
      <c r="H931" s="36"/>
      <c r="I931" s="119"/>
    </row>
    <row r="932" spans="1:10" ht="15" customHeight="1" x14ac:dyDescent="0.2">
      <c r="A932" s="36"/>
      <c r="B932" s="36"/>
      <c r="C932" s="119"/>
      <c r="D932" s="36"/>
      <c r="E932" s="36"/>
      <c r="F932" s="36"/>
      <c r="G932" s="36"/>
      <c r="H932" s="36"/>
      <c r="I932" s="119"/>
    </row>
    <row r="933" spans="1:10" ht="15" customHeight="1" x14ac:dyDescent="0.2">
      <c r="A933" s="36"/>
      <c r="B933" s="36"/>
      <c r="C933" s="119"/>
      <c r="D933" s="36"/>
      <c r="E933" s="36"/>
      <c r="F933" s="36"/>
      <c r="G933" s="36"/>
      <c r="H933" s="36"/>
      <c r="I933" s="119"/>
    </row>
    <row r="934" spans="1:10" ht="15" customHeight="1" x14ac:dyDescent="0.2">
      <c r="A934" s="36"/>
      <c r="B934" s="36"/>
      <c r="C934" s="119"/>
      <c r="D934" s="36"/>
      <c r="E934" s="36"/>
      <c r="F934" s="36"/>
      <c r="G934" s="36"/>
      <c r="H934" s="36"/>
      <c r="I934" s="119"/>
    </row>
    <row r="935" spans="1:10" ht="15" customHeight="1" x14ac:dyDescent="0.2">
      <c r="A935" s="36"/>
      <c r="B935" s="36"/>
      <c r="C935" s="119"/>
      <c r="D935" s="36"/>
      <c r="E935" s="36"/>
      <c r="F935" s="36"/>
      <c r="G935" s="36"/>
      <c r="H935" s="36"/>
      <c r="I935" s="119"/>
    </row>
    <row r="936" spans="1:10" ht="15" customHeight="1" x14ac:dyDescent="0.2">
      <c r="A936" s="36"/>
      <c r="B936" s="36"/>
      <c r="C936" s="119"/>
      <c r="D936" s="36"/>
      <c r="E936" s="36"/>
      <c r="F936" s="36"/>
      <c r="G936" s="36"/>
      <c r="H936" s="36"/>
      <c r="I936" s="119"/>
    </row>
    <row r="937" spans="1:10" ht="15" customHeight="1" x14ac:dyDescent="0.2">
      <c r="A937" s="36"/>
      <c r="B937" s="36"/>
      <c r="C937" s="119"/>
      <c r="D937" s="36"/>
      <c r="E937" s="36"/>
      <c r="F937" s="36"/>
      <c r="G937" s="36"/>
      <c r="H937" s="36"/>
      <c r="I937" s="119"/>
    </row>
    <row r="938" spans="1:10" ht="15" customHeight="1" x14ac:dyDescent="0.2">
      <c r="A938" s="36"/>
      <c r="B938" s="36"/>
      <c r="C938" s="119"/>
      <c r="D938" s="36"/>
      <c r="E938" s="36"/>
      <c r="F938" s="36"/>
      <c r="G938" s="36"/>
      <c r="H938" s="36"/>
      <c r="I938" s="119"/>
    </row>
    <row r="939" spans="1:10" ht="15" customHeight="1" x14ac:dyDescent="0.2">
      <c r="A939" s="36"/>
      <c r="B939" s="36"/>
      <c r="C939" s="119"/>
      <c r="D939" s="36"/>
      <c r="E939" s="36"/>
      <c r="F939" s="36"/>
      <c r="G939" s="36"/>
      <c r="H939" s="36"/>
      <c r="I939" s="119"/>
    </row>
    <row r="940" spans="1:10" ht="15" customHeight="1" x14ac:dyDescent="0.2">
      <c r="A940" s="36"/>
      <c r="B940" s="36"/>
      <c r="C940" s="119"/>
      <c r="D940" s="36"/>
      <c r="E940" s="36"/>
      <c r="F940" s="36"/>
      <c r="G940" s="36"/>
      <c r="H940" s="36"/>
      <c r="I940" s="119"/>
    </row>
    <row r="941" spans="1:10" ht="15" customHeight="1" x14ac:dyDescent="0.2">
      <c r="A941" s="36"/>
      <c r="B941" s="36"/>
      <c r="C941" s="119"/>
      <c r="D941" s="36"/>
      <c r="E941" s="36"/>
      <c r="F941" s="36"/>
      <c r="G941" s="36"/>
      <c r="H941" s="36"/>
      <c r="I941" s="119"/>
    </row>
    <row r="942" spans="1:10" ht="15" customHeight="1" x14ac:dyDescent="0.2">
      <c r="A942" s="36"/>
      <c r="B942" s="36"/>
      <c r="C942" s="119"/>
      <c r="D942" s="36"/>
      <c r="E942" s="36"/>
      <c r="F942" s="36"/>
      <c r="G942" s="36"/>
      <c r="H942" s="36"/>
      <c r="I942" s="119"/>
    </row>
    <row r="943" spans="1:10" ht="15" customHeight="1" x14ac:dyDescent="0.2">
      <c r="A943" s="36"/>
      <c r="B943" s="36"/>
      <c r="C943" s="119"/>
      <c r="D943" s="36"/>
      <c r="E943" s="36"/>
      <c r="F943" s="36"/>
      <c r="G943" s="36"/>
      <c r="H943" s="36"/>
      <c r="I943" s="119"/>
    </row>
    <row r="944" spans="1:10" ht="15" customHeight="1" x14ac:dyDescent="0.2">
      <c r="A944" s="36"/>
      <c r="B944" s="36"/>
      <c r="C944" s="119"/>
      <c r="D944" s="36"/>
      <c r="E944" s="36"/>
      <c r="F944" s="36"/>
      <c r="G944" s="36"/>
      <c r="H944" s="36"/>
      <c r="I944" s="119"/>
    </row>
    <row r="945" spans="1:9" ht="15" customHeight="1" x14ac:dyDescent="0.2">
      <c r="A945" s="36"/>
      <c r="B945" s="36"/>
      <c r="C945" s="119"/>
      <c r="D945" s="36"/>
      <c r="E945" s="36"/>
      <c r="F945" s="36"/>
      <c r="G945" s="36"/>
      <c r="H945" s="36"/>
      <c r="I945" s="119"/>
    </row>
    <row r="946" spans="1:9" ht="15" customHeight="1" x14ac:dyDescent="0.2">
      <c r="A946" s="36"/>
      <c r="B946" s="36"/>
      <c r="C946" s="119"/>
      <c r="D946" s="36"/>
      <c r="E946" s="36"/>
      <c r="F946" s="36"/>
      <c r="G946" s="36"/>
      <c r="H946" s="36"/>
      <c r="I946" s="119"/>
    </row>
    <row r="947" spans="1:9" ht="15" customHeight="1" x14ac:dyDescent="0.2">
      <c r="A947" s="36"/>
      <c r="B947" s="36"/>
      <c r="C947" s="119"/>
      <c r="D947" s="36"/>
      <c r="E947" s="36"/>
      <c r="F947" s="36"/>
      <c r="G947" s="36"/>
      <c r="H947" s="36"/>
      <c r="I947" s="119"/>
    </row>
    <row r="948" spans="1:9" ht="15" customHeight="1" x14ac:dyDescent="0.2">
      <c r="A948" s="36"/>
      <c r="B948" s="36"/>
      <c r="C948" s="119"/>
      <c r="D948" s="36"/>
      <c r="E948" s="36"/>
      <c r="F948" s="36"/>
      <c r="G948" s="36"/>
      <c r="H948" s="36"/>
      <c r="I948" s="119"/>
    </row>
    <row r="949" spans="1:9" ht="15" customHeight="1" x14ac:dyDescent="0.2">
      <c r="A949" s="36"/>
      <c r="B949" s="36"/>
      <c r="C949" s="119"/>
      <c r="D949" s="36"/>
      <c r="E949" s="36"/>
      <c r="F949" s="36"/>
      <c r="G949" s="36"/>
      <c r="H949" s="36"/>
      <c r="I949" s="119"/>
    </row>
    <row r="950" spans="1:9" ht="15" customHeight="1" x14ac:dyDescent="0.2">
      <c r="A950" s="36"/>
      <c r="B950" s="36"/>
      <c r="C950" s="119"/>
      <c r="D950" s="36"/>
      <c r="E950" s="36"/>
      <c r="F950" s="36"/>
      <c r="G950" s="36"/>
      <c r="H950" s="36"/>
      <c r="I950" s="119"/>
    </row>
    <row r="951" spans="1:9" ht="15" customHeight="1" x14ac:dyDescent="0.2">
      <c r="A951" s="36"/>
      <c r="B951" s="36"/>
      <c r="C951" s="119"/>
      <c r="D951" s="36"/>
      <c r="E951" s="36"/>
      <c r="F951" s="36"/>
      <c r="G951" s="36"/>
      <c r="H951" s="36"/>
      <c r="I951" s="119"/>
    </row>
    <row r="952" spans="1:9" ht="15" customHeight="1" x14ac:dyDescent="0.2">
      <c r="A952" s="36"/>
      <c r="B952" s="36"/>
      <c r="C952" s="119"/>
      <c r="D952" s="36"/>
      <c r="E952" s="36"/>
      <c r="F952" s="36"/>
      <c r="G952" s="36"/>
      <c r="H952" s="36"/>
      <c r="I952" s="119"/>
    </row>
    <row r="953" spans="1:9" ht="15" customHeight="1" x14ac:dyDescent="0.2">
      <c r="A953" s="36"/>
      <c r="B953" s="36"/>
      <c r="C953" s="119"/>
      <c r="D953" s="36"/>
      <c r="E953" s="36"/>
      <c r="F953" s="36"/>
      <c r="G953" s="36"/>
      <c r="H953" s="36"/>
      <c r="I953" s="119"/>
    </row>
    <row r="954" spans="1:9" ht="15" customHeight="1" x14ac:dyDescent="0.2">
      <c r="A954" s="36"/>
      <c r="B954" s="36"/>
      <c r="C954" s="119"/>
      <c r="D954" s="36"/>
      <c r="E954" s="36"/>
      <c r="F954" s="36"/>
      <c r="G954" s="36"/>
      <c r="H954" s="36"/>
      <c r="I954" s="119"/>
    </row>
    <row r="955" spans="1:9" ht="15" customHeight="1" x14ac:dyDescent="0.2">
      <c r="A955" s="36"/>
      <c r="B955" s="36"/>
      <c r="C955" s="119"/>
      <c r="D955" s="36"/>
      <c r="E955" s="36"/>
      <c r="F955" s="36"/>
      <c r="G955" s="36"/>
      <c r="H955" s="36"/>
      <c r="I955" s="119"/>
    </row>
    <row r="956" spans="1:9" ht="15" customHeight="1" x14ac:dyDescent="0.2">
      <c r="A956" s="36"/>
      <c r="B956" s="36"/>
      <c r="C956" s="119"/>
      <c r="D956" s="36"/>
      <c r="E956" s="36"/>
      <c r="F956" s="36"/>
      <c r="G956" s="36"/>
      <c r="H956" s="36"/>
      <c r="I956" s="119"/>
    </row>
    <row r="957" spans="1:9" ht="15" customHeight="1" x14ac:dyDescent="0.2">
      <c r="A957" s="36"/>
      <c r="B957" s="36"/>
      <c r="C957" s="119"/>
      <c r="D957" s="36"/>
      <c r="E957" s="36"/>
      <c r="F957" s="36"/>
      <c r="G957" s="36"/>
      <c r="H957" s="36"/>
      <c r="I957" s="119"/>
    </row>
    <row r="958" spans="1:9" ht="15" customHeight="1" x14ac:dyDescent="0.2">
      <c r="A958" s="36"/>
      <c r="B958" s="36"/>
      <c r="C958" s="119"/>
      <c r="D958" s="36"/>
      <c r="E958" s="36"/>
      <c r="F958" s="36"/>
      <c r="G958" s="36"/>
      <c r="H958" s="36"/>
      <c r="I958" s="119"/>
    </row>
    <row r="959" spans="1:9" ht="15" customHeight="1" x14ac:dyDescent="0.2">
      <c r="A959" s="36"/>
      <c r="B959" s="36"/>
      <c r="C959" s="119"/>
      <c r="D959" s="36"/>
      <c r="E959" s="36"/>
      <c r="F959" s="36"/>
      <c r="G959" s="36"/>
      <c r="H959" s="36"/>
      <c r="I959" s="119"/>
    </row>
    <row r="960" spans="1:9" ht="15" customHeight="1" x14ac:dyDescent="0.2">
      <c r="A960" s="36"/>
      <c r="B960" s="36"/>
      <c r="C960" s="119"/>
      <c r="D960" s="36"/>
      <c r="E960" s="36"/>
      <c r="F960" s="36"/>
      <c r="G960" s="36"/>
      <c r="H960" s="36"/>
      <c r="I960" s="119"/>
    </row>
    <row r="961" spans="1:9" ht="15" customHeight="1" x14ac:dyDescent="0.2">
      <c r="A961" s="36"/>
      <c r="B961" s="36"/>
      <c r="C961" s="119"/>
      <c r="D961" s="36"/>
      <c r="E961" s="36"/>
      <c r="F961" s="36"/>
      <c r="G961" s="36"/>
      <c r="H961" s="36"/>
      <c r="I961" s="119"/>
    </row>
    <row r="962" spans="1:9" ht="15" customHeight="1" x14ac:dyDescent="0.2">
      <c r="A962" s="36"/>
      <c r="B962" s="36"/>
      <c r="C962" s="119"/>
      <c r="D962" s="36"/>
      <c r="E962" s="36"/>
      <c r="F962" s="36"/>
      <c r="G962" s="36"/>
      <c r="H962" s="36"/>
      <c r="I962" s="119"/>
    </row>
    <row r="963" spans="1:9" ht="15" customHeight="1" x14ac:dyDescent="0.2">
      <c r="A963" s="36"/>
      <c r="B963" s="36"/>
      <c r="C963" s="119"/>
      <c r="D963" s="36"/>
      <c r="E963" s="36"/>
      <c r="F963" s="36"/>
      <c r="G963" s="36"/>
      <c r="H963" s="36"/>
      <c r="I963" s="119"/>
    </row>
    <row r="964" spans="1:9" ht="15" customHeight="1" x14ac:dyDescent="0.2">
      <c r="A964" s="36"/>
      <c r="B964" s="36"/>
      <c r="C964" s="119"/>
      <c r="D964" s="36"/>
      <c r="E964" s="36"/>
      <c r="F964" s="36"/>
      <c r="G964" s="36"/>
      <c r="H964" s="36"/>
      <c r="I964" s="119"/>
    </row>
    <row r="965" spans="1:9" ht="15" customHeight="1" x14ac:dyDescent="0.2">
      <c r="A965" s="36"/>
      <c r="B965" s="36"/>
      <c r="C965" s="119"/>
      <c r="D965" s="36"/>
      <c r="E965" s="36"/>
      <c r="F965" s="36"/>
      <c r="G965" s="36"/>
      <c r="H965" s="36"/>
      <c r="I965" s="119"/>
    </row>
    <row r="966" spans="1:9" ht="15" customHeight="1" x14ac:dyDescent="0.2">
      <c r="A966" s="36"/>
      <c r="B966" s="36"/>
      <c r="C966" s="119"/>
      <c r="D966" s="36"/>
      <c r="E966" s="36"/>
      <c r="F966" s="36"/>
      <c r="G966" s="36"/>
      <c r="H966" s="36"/>
      <c r="I966" s="119"/>
    </row>
    <row r="967" spans="1:9" ht="15" customHeight="1" x14ac:dyDescent="0.2">
      <c r="A967" s="36"/>
      <c r="B967" s="36"/>
      <c r="C967" s="119"/>
      <c r="D967" s="36"/>
      <c r="E967" s="36"/>
      <c r="F967" s="36"/>
      <c r="G967" s="36"/>
      <c r="H967" s="36"/>
      <c r="I967" s="119"/>
    </row>
    <row r="968" spans="1:9" ht="15" customHeight="1" x14ac:dyDescent="0.2">
      <c r="A968" s="36"/>
      <c r="B968" s="36"/>
      <c r="C968" s="119"/>
      <c r="D968" s="36"/>
      <c r="E968" s="36"/>
      <c r="F968" s="36"/>
      <c r="G968" s="36"/>
      <c r="H968" s="36"/>
      <c r="I968" s="119"/>
    </row>
    <row r="969" spans="1:9" ht="15" customHeight="1" x14ac:dyDescent="0.2">
      <c r="A969" s="36"/>
      <c r="B969" s="36"/>
      <c r="C969" s="119"/>
      <c r="D969" s="36"/>
      <c r="E969" s="36"/>
      <c r="F969" s="36"/>
      <c r="G969" s="36"/>
      <c r="H969" s="36"/>
      <c r="I969" s="119"/>
    </row>
    <row r="970" spans="1:9" ht="15" customHeight="1" x14ac:dyDescent="0.2">
      <c r="A970" s="36"/>
      <c r="B970" s="36"/>
      <c r="C970" s="119"/>
      <c r="D970" s="36"/>
      <c r="E970" s="36"/>
      <c r="F970" s="36"/>
      <c r="G970" s="36"/>
      <c r="H970" s="36"/>
      <c r="I970" s="119"/>
    </row>
    <row r="971" spans="1:9" ht="15" customHeight="1" x14ac:dyDescent="0.2">
      <c r="A971" s="36"/>
      <c r="B971" s="36"/>
      <c r="C971" s="119"/>
      <c r="D971" s="36"/>
      <c r="E971" s="36"/>
      <c r="F971" s="36"/>
      <c r="G971" s="36"/>
      <c r="H971" s="36"/>
      <c r="I971" s="119"/>
    </row>
    <row r="972" spans="1:9" ht="15" customHeight="1" x14ac:dyDescent="0.2">
      <c r="A972" s="36"/>
      <c r="B972" s="36"/>
      <c r="C972" s="119"/>
      <c r="D972" s="36"/>
      <c r="E972" s="36"/>
      <c r="F972" s="36"/>
      <c r="G972" s="36"/>
      <c r="H972" s="36"/>
      <c r="I972" s="119"/>
    </row>
    <row r="973" spans="1:9" ht="15" customHeight="1" x14ac:dyDescent="0.2">
      <c r="A973" s="36"/>
      <c r="B973" s="36"/>
      <c r="C973" s="119"/>
      <c r="D973" s="36"/>
      <c r="E973" s="36"/>
      <c r="F973" s="36"/>
      <c r="G973" s="36"/>
      <c r="H973" s="36"/>
      <c r="I973" s="119"/>
    </row>
    <row r="974" spans="1:9" ht="15" customHeight="1" x14ac:dyDescent="0.2">
      <c r="A974" s="36"/>
      <c r="B974" s="36"/>
      <c r="C974" s="119"/>
      <c r="D974" s="36"/>
      <c r="E974" s="36"/>
      <c r="F974" s="36"/>
      <c r="G974" s="36"/>
      <c r="H974" s="36"/>
      <c r="I974" s="119"/>
    </row>
    <row r="975" spans="1:9" ht="15" customHeight="1" x14ac:dyDescent="0.2">
      <c r="A975" s="36"/>
      <c r="B975" s="36"/>
      <c r="C975" s="119"/>
      <c r="D975" s="36"/>
      <c r="E975" s="36"/>
      <c r="F975" s="36"/>
      <c r="G975" s="36"/>
      <c r="H975" s="36"/>
      <c r="I975" s="119"/>
    </row>
    <row r="976" spans="1:9" ht="15" customHeight="1" x14ac:dyDescent="0.2">
      <c r="A976" s="36"/>
      <c r="B976" s="36"/>
      <c r="C976" s="119"/>
      <c r="D976" s="36"/>
      <c r="E976" s="36"/>
      <c r="F976" s="36"/>
      <c r="G976" s="36"/>
      <c r="H976" s="36"/>
      <c r="I976" s="119"/>
    </row>
    <row r="977" spans="1:9" ht="15" customHeight="1" x14ac:dyDescent="0.2">
      <c r="A977" s="36"/>
      <c r="B977" s="36"/>
      <c r="C977" s="119"/>
      <c r="D977" s="36"/>
      <c r="E977" s="36"/>
      <c r="F977" s="36"/>
      <c r="G977" s="36"/>
      <c r="H977" s="36"/>
      <c r="I977" s="119"/>
    </row>
    <row r="978" spans="1:9" ht="15" customHeight="1" x14ac:dyDescent="0.2">
      <c r="A978" s="36"/>
      <c r="B978" s="36"/>
      <c r="C978" s="119"/>
      <c r="D978" s="36"/>
      <c r="E978" s="36"/>
      <c r="F978" s="36"/>
      <c r="G978" s="36"/>
      <c r="H978" s="36"/>
      <c r="I978" s="119"/>
    </row>
    <row r="979" spans="1:9" ht="15" customHeight="1" x14ac:dyDescent="0.2">
      <c r="A979" s="36"/>
      <c r="B979" s="36"/>
      <c r="C979" s="119"/>
      <c r="D979" s="36"/>
      <c r="E979" s="36"/>
      <c r="F979" s="36"/>
      <c r="G979" s="36"/>
      <c r="H979" s="36"/>
      <c r="I979" s="119"/>
    </row>
    <row r="980" spans="1:9" ht="15" customHeight="1" x14ac:dyDescent="0.2">
      <c r="A980" s="36"/>
      <c r="B980" s="36"/>
      <c r="C980" s="119"/>
      <c r="D980" s="36"/>
      <c r="E980" s="36"/>
      <c r="F980" s="36"/>
      <c r="G980" s="36"/>
      <c r="H980" s="36"/>
      <c r="I980" s="119"/>
    </row>
    <row r="981" spans="1:9" ht="15" customHeight="1" x14ac:dyDescent="0.2">
      <c r="A981" s="36"/>
      <c r="B981" s="36"/>
      <c r="C981" s="119"/>
      <c r="D981" s="36"/>
      <c r="E981" s="36"/>
      <c r="F981" s="36"/>
      <c r="G981" s="36"/>
      <c r="H981" s="36"/>
      <c r="I981" s="119"/>
    </row>
    <row r="982" spans="1:9" ht="15" customHeight="1" x14ac:dyDescent="0.2">
      <c r="A982" s="36"/>
      <c r="B982" s="36"/>
      <c r="C982" s="119"/>
      <c r="D982" s="36"/>
      <c r="E982" s="36"/>
      <c r="F982" s="36"/>
      <c r="G982" s="36"/>
      <c r="H982" s="36"/>
      <c r="I982" s="119"/>
    </row>
    <row r="983" spans="1:9" ht="15" customHeight="1" x14ac:dyDescent="0.2">
      <c r="A983" s="36"/>
      <c r="B983" s="36"/>
      <c r="C983" s="119"/>
      <c r="D983" s="36"/>
      <c r="E983" s="36"/>
      <c r="F983" s="36"/>
      <c r="G983" s="36"/>
      <c r="H983" s="36"/>
      <c r="I983" s="119"/>
    </row>
    <row r="984" spans="1:9" ht="15" customHeight="1" x14ac:dyDescent="0.2">
      <c r="A984" s="36"/>
      <c r="B984" s="36"/>
      <c r="C984" s="119"/>
      <c r="D984" s="36"/>
      <c r="E984" s="36"/>
      <c r="F984" s="36"/>
      <c r="G984" s="36"/>
      <c r="H984" s="36"/>
      <c r="I984" s="119"/>
    </row>
    <row r="985" spans="1:9" ht="15" customHeight="1" x14ac:dyDescent="0.2">
      <c r="A985" s="36"/>
      <c r="B985" s="36"/>
      <c r="C985" s="119"/>
      <c r="D985" s="36"/>
      <c r="E985" s="36"/>
      <c r="F985" s="36"/>
      <c r="G985" s="36"/>
      <c r="H985" s="36"/>
      <c r="I985" s="119"/>
    </row>
    <row r="986" spans="1:9" ht="15" customHeight="1" x14ac:dyDescent="0.2">
      <c r="A986" s="36"/>
      <c r="B986" s="36"/>
      <c r="C986" s="119"/>
      <c r="D986" s="36"/>
      <c r="E986" s="36"/>
      <c r="F986" s="36"/>
      <c r="G986" s="36"/>
      <c r="H986" s="36"/>
      <c r="I986" s="119"/>
    </row>
    <row r="987" spans="1:9" ht="15" customHeight="1" x14ac:dyDescent="0.2">
      <c r="A987" s="36"/>
      <c r="B987" s="36"/>
      <c r="C987" s="119"/>
      <c r="D987" s="36"/>
      <c r="E987" s="36"/>
      <c r="F987" s="36"/>
      <c r="G987" s="36"/>
      <c r="H987" s="36"/>
      <c r="I987" s="119"/>
    </row>
    <row r="988" spans="1:9" ht="15" customHeight="1" x14ac:dyDescent="0.2">
      <c r="A988" s="36"/>
      <c r="B988" s="36"/>
      <c r="C988" s="119"/>
      <c r="D988" s="36"/>
      <c r="E988" s="36"/>
      <c r="F988" s="36"/>
      <c r="G988" s="36"/>
      <c r="H988" s="36"/>
      <c r="I988" s="119"/>
    </row>
    <row r="989" spans="1:9" ht="15" customHeight="1" x14ac:dyDescent="0.2">
      <c r="A989" s="36"/>
      <c r="B989" s="36"/>
      <c r="C989" s="119"/>
      <c r="D989" s="36"/>
      <c r="E989" s="36"/>
      <c r="F989" s="36"/>
      <c r="G989" s="36"/>
      <c r="H989" s="36"/>
      <c r="I989" s="119"/>
    </row>
    <row r="990" spans="1:9" ht="15" customHeight="1" x14ac:dyDescent="0.2">
      <c r="A990" s="36"/>
      <c r="B990" s="36"/>
      <c r="C990" s="119"/>
      <c r="D990" s="36"/>
      <c r="E990" s="36"/>
      <c r="F990" s="36"/>
      <c r="G990" s="36"/>
      <c r="H990" s="36"/>
      <c r="I990" s="119"/>
    </row>
    <row r="991" spans="1:9" ht="15" customHeight="1" x14ac:dyDescent="0.2">
      <c r="A991" s="36"/>
      <c r="B991" s="36"/>
      <c r="C991" s="119"/>
      <c r="D991" s="36"/>
      <c r="E991" s="36"/>
      <c r="F991" s="36"/>
      <c r="G991" s="36"/>
      <c r="H991" s="36"/>
      <c r="I991" s="119"/>
    </row>
    <row r="992" spans="1:9" ht="15" customHeight="1" x14ac:dyDescent="0.2">
      <c r="A992" s="36"/>
      <c r="B992" s="36"/>
      <c r="C992" s="119"/>
      <c r="D992" s="36"/>
      <c r="E992" s="36"/>
      <c r="F992" s="36"/>
      <c r="G992" s="36"/>
      <c r="H992" s="36"/>
      <c r="I992" s="119"/>
    </row>
    <row r="993" spans="1:9" ht="15" customHeight="1" x14ac:dyDescent="0.2">
      <c r="A993" s="36"/>
      <c r="B993" s="36"/>
      <c r="C993" s="119"/>
      <c r="D993" s="36"/>
      <c r="E993" s="36"/>
      <c r="F993" s="36"/>
      <c r="G993" s="36"/>
      <c r="H993" s="36"/>
      <c r="I993" s="119"/>
    </row>
    <row r="994" spans="1:9" ht="15" customHeight="1" x14ac:dyDescent="0.2">
      <c r="A994" s="36"/>
      <c r="B994" s="36"/>
      <c r="C994" s="119"/>
      <c r="D994" s="36"/>
      <c r="E994" s="36"/>
      <c r="F994" s="36"/>
      <c r="G994" s="36"/>
      <c r="H994" s="36"/>
      <c r="I994" s="119"/>
    </row>
    <row r="995" spans="1:9" ht="15" customHeight="1" x14ac:dyDescent="0.2">
      <c r="A995" s="36"/>
      <c r="B995" s="36"/>
      <c r="C995" s="119"/>
      <c r="D995" s="36"/>
      <c r="E995" s="36"/>
      <c r="F995" s="36"/>
      <c r="G995" s="36"/>
      <c r="H995" s="36"/>
      <c r="I995" s="119"/>
    </row>
    <row r="996" spans="1:9" ht="15" customHeight="1" x14ac:dyDescent="0.2">
      <c r="A996" s="36"/>
      <c r="B996" s="36"/>
      <c r="C996" s="119"/>
      <c r="D996" s="36"/>
      <c r="E996" s="36"/>
      <c r="F996" s="36"/>
      <c r="G996" s="36"/>
      <c r="H996" s="36"/>
      <c r="I996" s="119"/>
    </row>
    <row r="997" spans="1:9" ht="15" customHeight="1" x14ac:dyDescent="0.2">
      <c r="A997" s="36"/>
      <c r="B997" s="36"/>
      <c r="C997" s="119"/>
      <c r="D997" s="36"/>
      <c r="E997" s="36"/>
      <c r="F997" s="36"/>
      <c r="G997" s="36"/>
      <c r="H997" s="36"/>
      <c r="I997" s="119"/>
    </row>
    <row r="998" spans="1:9" ht="15" customHeight="1" x14ac:dyDescent="0.2">
      <c r="A998" s="36"/>
      <c r="B998" s="36"/>
      <c r="C998" s="119"/>
      <c r="D998" s="36"/>
      <c r="E998" s="36"/>
      <c r="F998" s="36"/>
      <c r="G998" s="36"/>
      <c r="H998" s="36"/>
      <c r="I998" s="119"/>
    </row>
    <row r="999" spans="1:9" ht="15" customHeight="1" x14ac:dyDescent="0.2">
      <c r="A999" s="36"/>
      <c r="B999" s="36"/>
      <c r="C999" s="119"/>
      <c r="D999" s="36"/>
      <c r="E999" s="36"/>
      <c r="F999" s="36"/>
      <c r="G999" s="36"/>
      <c r="H999" s="36"/>
      <c r="I999" s="119"/>
    </row>
    <row r="1000" spans="1:9" ht="15" customHeight="1" x14ac:dyDescent="0.2">
      <c r="A1000" s="36"/>
      <c r="B1000" s="36"/>
      <c r="C1000" s="119"/>
      <c r="D1000" s="36"/>
      <c r="E1000" s="36"/>
      <c r="F1000" s="36"/>
      <c r="G1000" s="36"/>
      <c r="H1000" s="36"/>
      <c r="I1000" s="119"/>
    </row>
    <row r="1001" spans="1:9" ht="15" customHeight="1" x14ac:dyDescent="0.2">
      <c r="A1001" s="36"/>
      <c r="B1001" s="36"/>
      <c r="C1001" s="119"/>
      <c r="D1001" s="36"/>
      <c r="E1001" s="36"/>
      <c r="F1001" s="36"/>
      <c r="G1001" s="36"/>
      <c r="H1001" s="36"/>
      <c r="I1001" s="119"/>
    </row>
    <row r="1002" spans="1:9" ht="15" customHeight="1" x14ac:dyDescent="0.2">
      <c r="A1002" s="36"/>
      <c r="B1002" s="36"/>
      <c r="C1002" s="119"/>
      <c r="D1002" s="36"/>
      <c r="E1002" s="36"/>
      <c r="F1002" s="36"/>
      <c r="G1002" s="36"/>
      <c r="H1002" s="36"/>
      <c r="I1002" s="119"/>
    </row>
    <row r="1003" spans="1:9" ht="15" customHeight="1" x14ac:dyDescent="0.2">
      <c r="A1003" s="36"/>
      <c r="B1003" s="36"/>
      <c r="C1003" s="119"/>
      <c r="D1003" s="36"/>
      <c r="E1003" s="36"/>
      <c r="F1003" s="36"/>
      <c r="G1003" s="36"/>
      <c r="H1003" s="36"/>
      <c r="I1003" s="119"/>
    </row>
    <row r="1004" spans="1:9" ht="15" customHeight="1" x14ac:dyDescent="0.2">
      <c r="A1004" s="36"/>
      <c r="B1004" s="36"/>
      <c r="C1004" s="119"/>
      <c r="D1004" s="36"/>
      <c r="E1004" s="36"/>
      <c r="F1004" s="36"/>
      <c r="G1004" s="36"/>
      <c r="H1004" s="36"/>
      <c r="I1004" s="119"/>
    </row>
    <row r="1005" spans="1:9" ht="15" customHeight="1" x14ac:dyDescent="0.2">
      <c r="A1005" s="36"/>
      <c r="B1005" s="36"/>
      <c r="C1005" s="119"/>
      <c r="D1005" s="36"/>
      <c r="E1005" s="36"/>
      <c r="F1005" s="36"/>
      <c r="G1005" s="36"/>
      <c r="H1005" s="36"/>
      <c r="I1005" s="119"/>
    </row>
    <row r="1006" spans="1:9" ht="15" customHeight="1" x14ac:dyDescent="0.2">
      <c r="A1006" s="36"/>
      <c r="B1006" s="36"/>
      <c r="C1006" s="119"/>
      <c r="D1006" s="36"/>
      <c r="E1006" s="36"/>
      <c r="F1006" s="36"/>
      <c r="G1006" s="36"/>
      <c r="H1006" s="36"/>
      <c r="I1006" s="119"/>
    </row>
    <row r="1007" spans="1:9" ht="15" customHeight="1" x14ac:dyDescent="0.2">
      <c r="A1007" s="36"/>
      <c r="B1007" s="36"/>
      <c r="C1007" s="119"/>
      <c r="D1007" s="36"/>
      <c r="E1007" s="36"/>
      <c r="F1007" s="36"/>
      <c r="G1007" s="36"/>
      <c r="H1007" s="36"/>
      <c r="I1007" s="119"/>
    </row>
    <row r="1008" spans="1:9" ht="15" customHeight="1" x14ac:dyDescent="0.2">
      <c r="A1008" s="36"/>
      <c r="B1008" s="36"/>
      <c r="C1008" s="119"/>
      <c r="D1008" s="36"/>
      <c r="E1008" s="36"/>
      <c r="F1008" s="36"/>
      <c r="G1008" s="36"/>
      <c r="H1008" s="36"/>
      <c r="I1008" s="119"/>
    </row>
    <row r="1009" spans="1:9" ht="15" customHeight="1" x14ac:dyDescent="0.2">
      <c r="A1009" s="36"/>
      <c r="B1009" s="36"/>
      <c r="C1009" s="119"/>
      <c r="D1009" s="36"/>
      <c r="E1009" s="36"/>
      <c r="F1009" s="36"/>
      <c r="G1009" s="36"/>
      <c r="H1009" s="36"/>
      <c r="I1009" s="119"/>
    </row>
    <row r="1010" spans="1:9" ht="15" customHeight="1" x14ac:dyDescent="0.2">
      <c r="A1010" s="36"/>
      <c r="B1010" s="36"/>
      <c r="C1010" s="119"/>
      <c r="D1010" s="36"/>
      <c r="E1010" s="36"/>
      <c r="F1010" s="36"/>
      <c r="G1010" s="36"/>
      <c r="H1010" s="36"/>
      <c r="I1010" s="119"/>
    </row>
    <row r="1011" spans="1:9" ht="15" customHeight="1" x14ac:dyDescent="0.2">
      <c r="A1011" s="36"/>
      <c r="B1011" s="36"/>
      <c r="C1011" s="119"/>
      <c r="D1011" s="36"/>
      <c r="E1011" s="36"/>
      <c r="F1011" s="36"/>
      <c r="G1011" s="36"/>
      <c r="H1011" s="36"/>
      <c r="I1011" s="119"/>
    </row>
    <row r="1012" spans="1:9" ht="15" customHeight="1" x14ac:dyDescent="0.2">
      <c r="A1012" s="36"/>
      <c r="B1012" s="36"/>
      <c r="C1012" s="119"/>
      <c r="D1012" s="36"/>
      <c r="E1012" s="36"/>
      <c r="F1012" s="36"/>
      <c r="G1012" s="36"/>
      <c r="H1012" s="36"/>
      <c r="I1012" s="119"/>
    </row>
    <row r="1013" spans="1:9" ht="15" customHeight="1" x14ac:dyDescent="0.2">
      <c r="A1013" s="36"/>
      <c r="B1013" s="36"/>
      <c r="C1013" s="119"/>
      <c r="D1013" s="36"/>
      <c r="E1013" s="36"/>
      <c r="F1013" s="36"/>
      <c r="G1013" s="36"/>
      <c r="H1013" s="36"/>
      <c r="I1013" s="119"/>
    </row>
    <row r="1014" spans="1:9" ht="15" customHeight="1" x14ac:dyDescent="0.2">
      <c r="A1014" s="36"/>
      <c r="B1014" s="36"/>
      <c r="C1014" s="119"/>
      <c r="D1014" s="36"/>
      <c r="E1014" s="36"/>
      <c r="F1014" s="36"/>
      <c r="G1014" s="36"/>
      <c r="H1014" s="36"/>
      <c r="I1014" s="119"/>
    </row>
    <row r="1015" spans="1:9" ht="15" customHeight="1" x14ac:dyDescent="0.2">
      <c r="A1015" s="36"/>
      <c r="B1015" s="36"/>
      <c r="C1015" s="119"/>
      <c r="D1015" s="36"/>
      <c r="E1015" s="36"/>
      <c r="F1015" s="36"/>
      <c r="G1015" s="36"/>
      <c r="H1015" s="36"/>
      <c r="I1015" s="119"/>
    </row>
    <row r="1016" spans="1:9" ht="15" customHeight="1" x14ac:dyDescent="0.2">
      <c r="A1016" s="36"/>
      <c r="B1016" s="36"/>
      <c r="C1016" s="119"/>
      <c r="D1016" s="36"/>
      <c r="E1016" s="36"/>
      <c r="F1016" s="36"/>
      <c r="G1016" s="36"/>
      <c r="H1016" s="36"/>
      <c r="I1016" s="119"/>
    </row>
    <row r="1017" spans="1:9" ht="15" customHeight="1" x14ac:dyDescent="0.2">
      <c r="A1017" s="36"/>
      <c r="B1017" s="36"/>
      <c r="C1017" s="119"/>
      <c r="D1017" s="36"/>
      <c r="E1017" s="36"/>
      <c r="F1017" s="36"/>
      <c r="G1017" s="36"/>
      <c r="H1017" s="36"/>
      <c r="I1017" s="119"/>
    </row>
    <row r="1018" spans="1:9" ht="15" customHeight="1" x14ac:dyDescent="0.2">
      <c r="A1018" s="36"/>
      <c r="B1018" s="36"/>
      <c r="C1018" s="119"/>
      <c r="D1018" s="36"/>
      <c r="E1018" s="36"/>
      <c r="F1018" s="36"/>
      <c r="G1018" s="36"/>
      <c r="H1018" s="36"/>
      <c r="I1018" s="119"/>
    </row>
    <row r="1019" spans="1:9" ht="15" customHeight="1" x14ac:dyDescent="0.2">
      <c r="A1019" s="36"/>
      <c r="B1019" s="36"/>
      <c r="C1019" s="119"/>
      <c r="D1019" s="36"/>
      <c r="E1019" s="36"/>
      <c r="F1019" s="36"/>
      <c r="G1019" s="36"/>
      <c r="H1019" s="36"/>
      <c r="I1019" s="119"/>
    </row>
    <row r="1020" spans="1:9" ht="15" customHeight="1" x14ac:dyDescent="0.2">
      <c r="A1020" s="36"/>
      <c r="B1020" s="36"/>
      <c r="C1020" s="119"/>
      <c r="D1020" s="36"/>
      <c r="E1020" s="36"/>
      <c r="F1020" s="36"/>
      <c r="G1020" s="36"/>
      <c r="H1020" s="36"/>
      <c r="I1020" s="119"/>
    </row>
    <row r="1021" spans="1:9" ht="15" customHeight="1" x14ac:dyDescent="0.2">
      <c r="A1021" s="36"/>
      <c r="B1021" s="36"/>
      <c r="C1021" s="119"/>
      <c r="D1021" s="36"/>
      <c r="E1021" s="36"/>
      <c r="F1021" s="36"/>
      <c r="G1021" s="36"/>
      <c r="H1021" s="36"/>
      <c r="I1021" s="119"/>
    </row>
    <row r="1022" spans="1:9" ht="15" customHeight="1" x14ac:dyDescent="0.2">
      <c r="A1022" s="36"/>
      <c r="B1022" s="36"/>
      <c r="C1022" s="119"/>
      <c r="D1022" s="36"/>
      <c r="E1022" s="36"/>
      <c r="F1022" s="36"/>
      <c r="G1022" s="36"/>
      <c r="H1022" s="36"/>
      <c r="I1022" s="119"/>
    </row>
    <row r="1023" spans="1:9" ht="15" customHeight="1" x14ac:dyDescent="0.2">
      <c r="A1023" s="36"/>
      <c r="B1023" s="36"/>
      <c r="C1023" s="119"/>
      <c r="D1023" s="36"/>
      <c r="E1023" s="36"/>
      <c r="F1023" s="36"/>
      <c r="G1023" s="36"/>
      <c r="H1023" s="36"/>
      <c r="I1023" s="119"/>
    </row>
    <row r="1024" spans="1:9" ht="15" customHeight="1" x14ac:dyDescent="0.2">
      <c r="A1024" s="36"/>
      <c r="B1024" s="36"/>
      <c r="C1024" s="119"/>
      <c r="D1024" s="36"/>
      <c r="E1024" s="36"/>
      <c r="F1024" s="36"/>
      <c r="G1024" s="36"/>
      <c r="H1024" s="36"/>
      <c r="I1024" s="119"/>
    </row>
    <row r="1025" spans="1:9" ht="15" customHeight="1" x14ac:dyDescent="0.2">
      <c r="A1025" s="36"/>
      <c r="B1025" s="36"/>
      <c r="C1025" s="119"/>
      <c r="D1025" s="36"/>
      <c r="E1025" s="36"/>
      <c r="F1025" s="36"/>
      <c r="G1025" s="36"/>
      <c r="H1025" s="36"/>
      <c r="I1025" s="119"/>
    </row>
    <row r="1026" spans="1:9" ht="15" customHeight="1" x14ac:dyDescent="0.2">
      <c r="A1026" s="36"/>
      <c r="B1026" s="36"/>
      <c r="C1026" s="119"/>
      <c r="D1026" s="36"/>
      <c r="E1026" s="36"/>
      <c r="F1026" s="36"/>
      <c r="G1026" s="36"/>
      <c r="H1026" s="36"/>
      <c r="I1026" s="119"/>
    </row>
    <row r="1027" spans="1:9" ht="15" customHeight="1" x14ac:dyDescent="0.2">
      <c r="A1027" s="36"/>
      <c r="B1027" s="36"/>
      <c r="C1027" s="119"/>
      <c r="D1027" s="36"/>
      <c r="E1027" s="36"/>
      <c r="F1027" s="36"/>
      <c r="G1027" s="36"/>
      <c r="H1027" s="36"/>
      <c r="I1027" s="119"/>
    </row>
    <row r="1028" spans="1:9" ht="15" customHeight="1" x14ac:dyDescent="0.2">
      <c r="A1028" s="36"/>
      <c r="B1028" s="36"/>
      <c r="C1028" s="119"/>
      <c r="D1028" s="36"/>
      <c r="E1028" s="36"/>
      <c r="F1028" s="36"/>
      <c r="G1028" s="36"/>
      <c r="H1028" s="36"/>
      <c r="I1028" s="119"/>
    </row>
    <row r="1029" spans="1:9" ht="15" customHeight="1" x14ac:dyDescent="0.2">
      <c r="A1029" s="36"/>
      <c r="B1029" s="36"/>
      <c r="C1029" s="119"/>
      <c r="D1029" s="36"/>
      <c r="E1029" s="36"/>
      <c r="F1029" s="36"/>
      <c r="G1029" s="36"/>
      <c r="H1029" s="36"/>
      <c r="I1029" s="119"/>
    </row>
    <row r="1030" spans="1:9" ht="15" customHeight="1" x14ac:dyDescent="0.2">
      <c r="A1030" s="36"/>
      <c r="B1030" s="36"/>
      <c r="C1030" s="119"/>
      <c r="D1030" s="36"/>
      <c r="E1030" s="36"/>
      <c r="F1030" s="36"/>
      <c r="G1030" s="36"/>
      <c r="H1030" s="36"/>
      <c r="I1030" s="119"/>
    </row>
    <row r="1031" spans="1:9" ht="15" customHeight="1" x14ac:dyDescent="0.2">
      <c r="A1031" s="36"/>
      <c r="B1031" s="36"/>
      <c r="C1031" s="119"/>
      <c r="D1031" s="36"/>
      <c r="E1031" s="36"/>
      <c r="F1031" s="36"/>
      <c r="G1031" s="36"/>
      <c r="H1031" s="36"/>
      <c r="I1031" s="119"/>
    </row>
    <row r="1032" spans="1:9" ht="15" customHeight="1" x14ac:dyDescent="0.2">
      <c r="A1032" s="36"/>
      <c r="B1032" s="36"/>
      <c r="C1032" s="119"/>
      <c r="D1032" s="36"/>
      <c r="E1032" s="36"/>
      <c r="F1032" s="36"/>
      <c r="G1032" s="36"/>
      <c r="H1032" s="36"/>
      <c r="I1032" s="119"/>
    </row>
    <row r="1033" spans="1:9" ht="15" customHeight="1" x14ac:dyDescent="0.2">
      <c r="A1033" s="36"/>
      <c r="B1033" s="36"/>
      <c r="C1033" s="119"/>
      <c r="D1033" s="36"/>
      <c r="E1033" s="36"/>
      <c r="F1033" s="36"/>
      <c r="G1033" s="36"/>
      <c r="H1033" s="36"/>
      <c r="I1033" s="119"/>
    </row>
    <row r="1034" spans="1:9" ht="15" customHeight="1" x14ac:dyDescent="0.2">
      <c r="A1034" s="36"/>
      <c r="B1034" s="36"/>
      <c r="C1034" s="119"/>
      <c r="D1034" s="36"/>
      <c r="E1034" s="36"/>
      <c r="F1034" s="36"/>
      <c r="G1034" s="36"/>
      <c r="H1034" s="36"/>
      <c r="I1034" s="119"/>
    </row>
    <row r="1035" spans="1:9" ht="15" customHeight="1" x14ac:dyDescent="0.2">
      <c r="A1035" s="36"/>
      <c r="B1035" s="36"/>
      <c r="C1035" s="119"/>
      <c r="D1035" s="36"/>
      <c r="E1035" s="36"/>
      <c r="F1035" s="36"/>
      <c r="G1035" s="36"/>
      <c r="H1035" s="36"/>
      <c r="I1035" s="119"/>
    </row>
    <row r="1036" spans="1:9" ht="15" customHeight="1" x14ac:dyDescent="0.2">
      <c r="A1036" s="36"/>
      <c r="B1036" s="36"/>
      <c r="C1036" s="119"/>
      <c r="D1036" s="36"/>
      <c r="E1036" s="36"/>
      <c r="F1036" s="36"/>
      <c r="G1036" s="36"/>
      <c r="H1036" s="36"/>
      <c r="I1036" s="119"/>
    </row>
    <row r="1037" spans="1:9" ht="15" customHeight="1" x14ac:dyDescent="0.2">
      <c r="A1037" s="36"/>
      <c r="B1037" s="36"/>
      <c r="C1037" s="119"/>
      <c r="D1037" s="36"/>
      <c r="E1037" s="36"/>
      <c r="F1037" s="36"/>
      <c r="G1037" s="36"/>
      <c r="H1037" s="36"/>
      <c r="I1037" s="119"/>
    </row>
    <row r="1038" spans="1:9" ht="15" customHeight="1" x14ac:dyDescent="0.2">
      <c r="A1038" s="36"/>
      <c r="B1038" s="36"/>
      <c r="C1038" s="119"/>
      <c r="D1038" s="36"/>
      <c r="E1038" s="36"/>
      <c r="F1038" s="36"/>
      <c r="G1038" s="36"/>
      <c r="H1038" s="36"/>
      <c r="I1038" s="119"/>
    </row>
    <row r="1039" spans="1:9" ht="15" customHeight="1" x14ac:dyDescent="0.2">
      <c r="A1039" s="36"/>
      <c r="B1039" s="36"/>
      <c r="C1039" s="119"/>
      <c r="D1039" s="36"/>
      <c r="E1039" s="36"/>
      <c r="F1039" s="36"/>
      <c r="G1039" s="36"/>
      <c r="H1039" s="36"/>
      <c r="I1039" s="119"/>
    </row>
    <row r="1040" spans="1:9" ht="15" customHeight="1" x14ac:dyDescent="0.2">
      <c r="A1040" s="36"/>
      <c r="B1040" s="36"/>
      <c r="C1040" s="119"/>
      <c r="D1040" s="36"/>
      <c r="E1040" s="36"/>
      <c r="F1040" s="36"/>
      <c r="G1040" s="36"/>
      <c r="H1040" s="36"/>
      <c r="I1040" s="119"/>
    </row>
    <row r="1041" spans="1:9" ht="15" customHeight="1" x14ac:dyDescent="0.2">
      <c r="A1041" s="36"/>
      <c r="B1041" s="36"/>
      <c r="C1041" s="119"/>
      <c r="D1041" s="36"/>
      <c r="E1041" s="36"/>
      <c r="F1041" s="36"/>
      <c r="G1041" s="36"/>
      <c r="H1041" s="36"/>
      <c r="I1041" s="119"/>
    </row>
    <row r="1042" spans="1:9" ht="15" customHeight="1" x14ac:dyDescent="0.2">
      <c r="A1042" s="36"/>
      <c r="B1042" s="36"/>
      <c r="C1042" s="119"/>
      <c r="D1042" s="36"/>
      <c r="E1042" s="36"/>
      <c r="F1042" s="36"/>
      <c r="G1042" s="36"/>
      <c r="H1042" s="36"/>
      <c r="I1042" s="119"/>
    </row>
    <row r="1043" spans="1:9" ht="15" customHeight="1" x14ac:dyDescent="0.2">
      <c r="A1043" s="36"/>
      <c r="B1043" s="36"/>
      <c r="C1043" s="119"/>
      <c r="D1043" s="36"/>
      <c r="E1043" s="36"/>
      <c r="F1043" s="36"/>
      <c r="G1043" s="36"/>
      <c r="H1043" s="36"/>
      <c r="I1043" s="119"/>
    </row>
    <row r="1044" spans="1:9" ht="15" customHeight="1" x14ac:dyDescent="0.2">
      <c r="A1044" s="36"/>
      <c r="B1044" s="36"/>
      <c r="C1044" s="119"/>
      <c r="D1044" s="36"/>
      <c r="E1044" s="36"/>
      <c r="F1044" s="36"/>
      <c r="G1044" s="36"/>
      <c r="H1044" s="36"/>
      <c r="I1044" s="119"/>
    </row>
    <row r="1045" spans="1:9" ht="15" customHeight="1" x14ac:dyDescent="0.2">
      <c r="A1045" s="36"/>
      <c r="B1045" s="36"/>
      <c r="C1045" s="119"/>
      <c r="D1045" s="36"/>
      <c r="E1045" s="36"/>
      <c r="F1045" s="36"/>
      <c r="G1045" s="36"/>
      <c r="H1045" s="36"/>
      <c r="I1045" s="119"/>
    </row>
    <row r="1046" spans="1:9" ht="15" customHeight="1" x14ac:dyDescent="0.2">
      <c r="A1046" s="36"/>
      <c r="B1046" s="36"/>
      <c r="C1046" s="119"/>
      <c r="D1046" s="36"/>
      <c r="E1046" s="36"/>
      <c r="F1046" s="36"/>
      <c r="G1046" s="36"/>
      <c r="H1046" s="36"/>
      <c r="I1046" s="119"/>
    </row>
    <row r="1047" spans="1:9" ht="15" customHeight="1" x14ac:dyDescent="0.2">
      <c r="A1047" s="36"/>
      <c r="B1047" s="36"/>
      <c r="C1047" s="119"/>
      <c r="D1047" s="36"/>
      <c r="E1047" s="36"/>
      <c r="F1047" s="36"/>
      <c r="G1047" s="36"/>
      <c r="H1047" s="36"/>
      <c r="I1047" s="119"/>
    </row>
    <row r="1048" spans="1:9" ht="15" customHeight="1" x14ac:dyDescent="0.2">
      <c r="A1048" s="36"/>
      <c r="B1048" s="36"/>
      <c r="C1048" s="119"/>
      <c r="D1048" s="36"/>
      <c r="E1048" s="36"/>
      <c r="F1048" s="36"/>
      <c r="G1048" s="36"/>
      <c r="H1048" s="36"/>
      <c r="I1048" s="119"/>
    </row>
    <row r="1049" spans="1:9" ht="15" customHeight="1" x14ac:dyDescent="0.2">
      <c r="A1049" s="36"/>
      <c r="B1049" s="36"/>
      <c r="C1049" s="119"/>
      <c r="D1049" s="36"/>
      <c r="E1049" s="36"/>
      <c r="F1049" s="36"/>
      <c r="G1049" s="36"/>
      <c r="H1049" s="36"/>
      <c r="I1049" s="119"/>
    </row>
    <row r="1050" spans="1:9" ht="15" customHeight="1" x14ac:dyDescent="0.2">
      <c r="A1050" s="36"/>
      <c r="B1050" s="36"/>
      <c r="C1050" s="119"/>
      <c r="D1050" s="36"/>
      <c r="E1050" s="36"/>
      <c r="F1050" s="36"/>
      <c r="G1050" s="36"/>
      <c r="H1050" s="36"/>
      <c r="I1050" s="119"/>
    </row>
    <row r="1051" spans="1:9" ht="15" customHeight="1" x14ac:dyDescent="0.2">
      <c r="A1051" s="36"/>
      <c r="B1051" s="36"/>
      <c r="C1051" s="119"/>
      <c r="D1051" s="36"/>
      <c r="E1051" s="36"/>
      <c r="F1051" s="36"/>
      <c r="G1051" s="36"/>
      <c r="H1051" s="36"/>
      <c r="I1051" s="119"/>
    </row>
    <row r="1052" spans="1:9" ht="15" customHeight="1" x14ac:dyDescent="0.2">
      <c r="A1052" s="36"/>
      <c r="B1052" s="36"/>
      <c r="C1052" s="119"/>
      <c r="D1052" s="36"/>
      <c r="E1052" s="36"/>
      <c r="F1052" s="36"/>
      <c r="G1052" s="36"/>
      <c r="H1052" s="36"/>
      <c r="I1052" s="119"/>
    </row>
    <row r="1053" spans="1:9" ht="15" customHeight="1" x14ac:dyDescent="0.2">
      <c r="A1053" s="36"/>
      <c r="B1053" s="36"/>
      <c r="C1053" s="119"/>
      <c r="D1053" s="36"/>
      <c r="E1053" s="36"/>
      <c r="F1053" s="36"/>
      <c r="G1053" s="36"/>
      <c r="H1053" s="36"/>
      <c r="I1053" s="119"/>
    </row>
    <row r="1054" spans="1:9" ht="15" customHeight="1" x14ac:dyDescent="0.2">
      <c r="B1054" s="36"/>
      <c r="C1054" s="119"/>
      <c r="D1054" s="36"/>
      <c r="E1054" s="36"/>
      <c r="F1054" s="36"/>
      <c r="G1054" s="36"/>
      <c r="H1054" s="36"/>
      <c r="I1054" s="119"/>
    </row>
  </sheetData>
  <mergeCells count="4">
    <mergeCell ref="A3:K3"/>
    <mergeCell ref="A4:K4"/>
    <mergeCell ref="A8:B8"/>
    <mergeCell ref="A5:K5"/>
  </mergeCells>
  <printOptions horizontalCentered="1" verticalCentered="1"/>
  <pageMargins left="0" right="0" top="0.35433070866141736" bottom="0.18" header="0" footer="0"/>
  <pageSetup scale="66" orientation="landscape" r:id="rId1"/>
  <headerFooter>
    <oddHeader>&amp;L&amp;G</oddHeader>
    <oddFooter>&amp;C&amp;G&amp;R&amp;G</oddFooter>
  </headerFooter>
  <ignoredErrors>
    <ignoredError sqref="G15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 Prueba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cp:lastPrinted>2021-08-05T16:12:28Z</cp:lastPrinted>
  <dcterms:created xsi:type="dcterms:W3CDTF">2019-07-25T20:53:07Z</dcterms:created>
  <dcterms:modified xsi:type="dcterms:W3CDTF">2021-08-05T16:16:16Z</dcterms:modified>
  <cp:category/>
  <cp:contentStatus/>
</cp:coreProperties>
</file>