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10.10\"/>
    </mc:Choice>
  </mc:AlternateContent>
  <bookViews>
    <workbookView xWindow="0" yWindow="0" windowWidth="20490" windowHeight="7755"/>
  </bookViews>
  <sheets>
    <sheet name="EJECUCIÓN PGD 2020" sheetId="3" r:id="rId1"/>
    <sheet name="CRONOGRAMA PGD " sheetId="2" r:id="rId2"/>
  </sheets>
  <definedNames>
    <definedName name="COLORES" localSheetId="0">#REF!</definedName>
    <definedName name="COLORES">#REF!</definedName>
    <definedName name="_xlnm.Criteria" localSheetId="0">#REF!</definedName>
    <definedName name="_xlnm.Criteri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3" i="3"/>
  <c r="C12" i="3"/>
  <c r="C7" i="3"/>
  <c r="C6" i="3"/>
  <c r="C5" i="3"/>
  <c r="C22" i="3" l="1"/>
  <c r="C21" i="3"/>
  <c r="C20" i="3"/>
  <c r="C19" i="3"/>
  <c r="C18" i="3"/>
  <c r="C17" i="3"/>
  <c r="C16" i="3"/>
  <c r="C15" i="3"/>
  <c r="C11" i="3"/>
  <c r="C8" i="3"/>
  <c r="C4" i="3"/>
  <c r="C2" i="3"/>
  <c r="B24" i="3" s="1"/>
  <c r="C22" i="2" l="1"/>
  <c r="C21" i="2"/>
  <c r="C8" i="2"/>
  <c r="C7" i="2"/>
  <c r="C5" i="2"/>
  <c r="C37" i="2"/>
  <c r="C20" i="2"/>
  <c r="C6" i="2"/>
  <c r="C2" i="2"/>
  <c r="C28" i="2" l="1"/>
  <c r="C41" i="2"/>
  <c r="C12" i="2"/>
  <c r="C4" i="2"/>
  <c r="C29" i="2" l="1"/>
  <c r="C30" i="2"/>
  <c r="C31" i="2"/>
  <c r="C32" i="2"/>
  <c r="C33" i="2"/>
  <c r="C11" i="2"/>
  <c r="B44" i="2" s="1"/>
  <c r="C13" i="2"/>
  <c r="C14" i="2"/>
  <c r="C15" i="2"/>
  <c r="C16" i="2"/>
  <c r="C17" i="2"/>
  <c r="C18" i="2"/>
  <c r="C19" i="2"/>
  <c r="C23" i="2"/>
  <c r="C24" i="2"/>
  <c r="C25" i="2"/>
  <c r="C26" i="2"/>
  <c r="C27" i="2"/>
  <c r="C34" i="2"/>
  <c r="C35" i="2"/>
  <c r="C36" i="2"/>
  <c r="C38" i="2"/>
  <c r="C39" i="2"/>
  <c r="C40" i="2"/>
  <c r="C42" i="2"/>
</calcChain>
</file>

<file path=xl/sharedStrings.xml><?xml version="1.0" encoding="utf-8"?>
<sst xmlns="http://schemas.openxmlformats.org/spreadsheetml/2006/main" count="933" uniqueCount="154">
  <si>
    <t>META</t>
  </si>
  <si>
    <t xml:space="preserve">Elaborar y actualizar los instrumentos archivísticos que se encuentran establecidos según el Decreto 1080 de 2015 – Articulo 2.8.2.5.8 </t>
  </si>
  <si>
    <t xml:space="preserve">Solicitar asesoría técnica para la elaboración del Programa </t>
  </si>
  <si>
    <t>Diseñar, proyectar y elaborar el Programa.</t>
  </si>
  <si>
    <t>Elaborar un plan de emergencia, que identifique los riesgos a los que está expuesta la documentación, establecer los riesgos y el impacto que puede tener sobre la organización.</t>
  </si>
  <si>
    <t>Ejecutar y realizar seguimiento al Programa</t>
  </si>
  <si>
    <t>Actualizar los procedimientos, guías e instructivos establecidos en la Entidad e incluir en éstos las políticas y actividades asociadas al manejo de documentos electrónicos.</t>
  </si>
  <si>
    <t>Programa de Documentos Especiales</t>
  </si>
  <si>
    <t>Ubicar los documentos en un espacio físico especial, que cumpla con las condiciones de temperatura, humedad y luz adecuadas para la preservación de estos soportes.</t>
  </si>
  <si>
    <t>Programa De Organización Y Depuración Documental</t>
  </si>
  <si>
    <t>Realizar un Programa de limpieza y desinfección de los archivos e investigar los costos y necesidades de la entidad para la contratación de una empresa especializada en la limpieza de documentos y archivos.</t>
  </si>
  <si>
    <t>Recuperar la estantería en buen estado que se encuentre disponible.</t>
  </si>
  <si>
    <t>Control a la Gestión y Tramite de Documentos en la Entidad</t>
  </si>
  <si>
    <t>Programa de Valoración Documental Archivos de Gestión y Fondos Acumulados</t>
  </si>
  <si>
    <t>Realizar la recolección de información para la elaboración de las Tablas de Retención Documental.</t>
  </si>
  <si>
    <t>Plan Institucional De Capacitación</t>
  </si>
  <si>
    <t xml:space="preserve">Programar la actualización de las T.R.D. </t>
  </si>
  <si>
    <t>Revisar y ajustar las Tablas de Retención Documental.</t>
  </si>
  <si>
    <t>Enviar Tablas de Retención Documental al Archivo General de la Nación para su aprobación.</t>
  </si>
  <si>
    <t xml:space="preserve">Identificar aquellos documentos que requieren ser convertidos a documento electrónico para garantizar su conservación, por su alto volumen de consulta o manipulación. </t>
  </si>
  <si>
    <t>Realizar cronograma y establecer grupos de apoyo para digitalizar los documentos identificados como Vitales o Esenciales para la entidad.</t>
  </si>
  <si>
    <t>PROCESO Y/O AREA RESPONSABLE</t>
  </si>
  <si>
    <t>RESPONSABLE</t>
  </si>
  <si>
    <t>ACTIVIDAD</t>
  </si>
  <si>
    <t>Realizar un diagnóstico general de la gestión de documentos electrónicos en la entidad, identificando debilidades y fortalezas.</t>
  </si>
  <si>
    <t>Presentar Tablas de Retención Documental para aprobación en el Comité Institucional de Gestión Y Desempeño.</t>
  </si>
  <si>
    <t>Solicitar el apoyo al Archivo General de la Nación, con el fin de elaborar las tablas de Valoración Documental.</t>
  </si>
  <si>
    <t xml:space="preserve"> Diseñar, proyectar y elaborar el Programa.</t>
  </si>
  <si>
    <t xml:space="preserve"> Solicitar asesoría técnica para la elaboración del Programa </t>
  </si>
  <si>
    <t xml:space="preserve"> Ejecutar y realizar seguimiento al Programa.</t>
  </si>
  <si>
    <t xml:space="preserve"> Migrar la información que se encuentre en medios y soporte obsoletos, y pasarlos a un formato actualizado para su reproducción.</t>
  </si>
  <si>
    <t>Oficina Asesora de Planeación</t>
  </si>
  <si>
    <t>Todos</t>
  </si>
  <si>
    <t>Proceso Gestión Documental</t>
  </si>
  <si>
    <t xml:space="preserve">Luz Hedy Ortiz </t>
  </si>
  <si>
    <t>Grupo Gestión Humana y de la Información</t>
  </si>
  <si>
    <t>Se solicitara presupuesto con el fin de mejorar las condiciones actuales del archivo central, compra de estantería y adecuación de las instalaciones físicas.</t>
  </si>
  <si>
    <t>Responsables de Archivo</t>
  </si>
  <si>
    <t>N/A</t>
  </si>
  <si>
    <t>Actividad Mediano y Largo Plazo</t>
  </si>
  <si>
    <t>Oficina Asesora de Planeación y Grupo Gestión Humana y de la Información</t>
  </si>
  <si>
    <t>Ricardo Hernández
Luz Hedy Ortiz Torres</t>
  </si>
  <si>
    <t>Todas las áreas</t>
  </si>
  <si>
    <t>Solicitar Asesoría al Archivo General de la Nación</t>
  </si>
  <si>
    <t>Ricardo Hernández</t>
  </si>
  <si>
    <t>Elaborar y actualizar los procedimientos, instructivos y demás documentos que sean necesarios para los procesos que hacen parte del Sistema Integrado de Gestión.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</si>
  <si>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</si>
  <si>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</si>
  <si>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</si>
  <si>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</si>
  <si>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</si>
  <si>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</si>
  <si>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Por Definir</t>
  </si>
  <si>
    <t>% de Avance</t>
  </si>
  <si>
    <t>Actualización y ajustes al Sistema de Gestión de Calidad en un 80%</t>
  </si>
  <si>
    <t>Elaborar Cuadros de Clasificación Documental, en un 50% conforme a las Tablas de Retención Documental actualizadas elaboradas como propuesta.</t>
  </si>
  <si>
    <t>ACTIVIDADES  CORTO PLAZO 2020</t>
  </si>
  <si>
    <t>FECHA INICIAL 2020</t>
  </si>
  <si>
    <t>FECHA FINAL 2020</t>
  </si>
  <si>
    <t>Elaborar Diagnostico Integral de Archivos</t>
  </si>
  <si>
    <t>Elaborar Plan de Emergencias para la Gestión Documental</t>
  </si>
  <si>
    <t>Elaborar el Programa de Gestión de Documentos Electrónicos</t>
  </si>
  <si>
    <t>Verificar la alineación de Procedimientos y formatos del SIG, para la posterior elaboración de las Tablas de Retención Documental (elaboración de informe).</t>
  </si>
  <si>
    <t>SEGUIMIENTO ENERO 2020</t>
  </si>
  <si>
    <t>SEGUIMIENTO FEBRERO 2020</t>
  </si>
  <si>
    <t>SEGUIMIENTO ABRIL 2020</t>
  </si>
  <si>
    <t>SEGUIMIENTO MAYO 2020</t>
  </si>
  <si>
    <t>SEGUIMIENTO JUNIO 2020</t>
  </si>
  <si>
    <t>SEGUIMIENTO JULIO 2020</t>
  </si>
  <si>
    <t>SEGUIMIENTO AGOSTO 2020</t>
  </si>
  <si>
    <t>SEGUIMIENTO SEPTIEMBRE 2020</t>
  </si>
  <si>
    <t>SEGUIMIENTO OCTUBRE  2020</t>
  </si>
  <si>
    <t>SEGUIMIENTO NOVIEMBRE  2020</t>
  </si>
  <si>
    <t>SEGUIMIENTO DICIEMBRE 2020</t>
  </si>
  <si>
    <t xml:space="preserve">Elaborar y ejecutar el Plan de Preservación Documental. </t>
  </si>
  <si>
    <t>30/11/20020</t>
  </si>
  <si>
    <t>SEGUIMIENTO MARZO 2020</t>
  </si>
  <si>
    <t>Se realiza control y seguimiento mensual - Mes de Diciembre</t>
  </si>
  <si>
    <t>Se realiza control y seguimiento mensual - Mes de Enero</t>
  </si>
  <si>
    <t>Se elabora y Publica el Plan de Conservación Documental</t>
  </si>
  <si>
    <t>Se realiza digitalización de Nomina 2004, 2005 y 2006</t>
  </si>
  <si>
    <t>Se realiza control y seguimiento mensual - Mes de Febrero</t>
  </si>
  <si>
    <t>Se inicia con la elaboración del Diagnostico integral der archivos.</t>
  </si>
  <si>
    <t>Elaboración, actualización Y ejecución del Sistema Integrado de Conservación Institucional</t>
  </si>
  <si>
    <t>Realizar la identificación de los documentos Vitales o Esenciales  de la entidad conforme a la elaboración de las Tablas de Retención Documental.</t>
  </si>
  <si>
    <t>Programa de Reprografía, Digitalización de la Nomina de la Seccional Bogotá Años al 2006</t>
  </si>
  <si>
    <t>Contratación por prestación de servicios de un Tecnólogo en Gestión Documental que apoye la ejecución de las actividades establecidas en el Programa de Gestión Documental.</t>
  </si>
  <si>
    <t>Se elaboran estudios previos para la contratación de Tecnólogo en Gestión Documental de apoyo al proceso</t>
  </si>
  <si>
    <t>Se elaboran y ajustan estudios previos para la contratación de Tecnólogo en Gestión Documental de apoyo al proceso</t>
  </si>
  <si>
    <t>Se realiza la contratación del Tecnólogo en Gestión Documental como apoyo al proceso</t>
  </si>
  <si>
    <t>Programa de Reprografía, Digitalización de la Nomina Seccional Bogotá Años al 2006</t>
  </si>
  <si>
    <t>Programa de Transferencias Documentales, Ejecución de Transferencias en un 80% de las áreas de la entidad.</t>
  </si>
  <si>
    <t>Ejecutar transferencia documental, Grupo Administrativo y Financiero</t>
  </si>
  <si>
    <t>Realizar Propuesta de Tablas de Retención Documental para el 50% de las áreas.</t>
  </si>
  <si>
    <t>Verificar que las Dependencias del Instituto Nacional para Ciegos - INCI, tengan al día los inventarios documentales correspondientes a los archivos de gestión</t>
  </si>
  <si>
    <t>Se solicita mediante memorando No.  20201130000394 del 25 de febrero de 2020, inventarios documentales actualizados de los archivos de gestión a cada una de las áreas con plazo de entrega a 28 de febrero de 2020.</t>
  </si>
  <si>
    <t>El martes 10 de Febrero se realiza sensibilización respecto a la Gestión adecuada de PQRSD y ORFEO</t>
  </si>
  <si>
    <t>Se actualiza Plan Institucional de Archivos y Formato Solicitud Consulta y Préstamo de Documentos y o Expedientes al Archivo Central</t>
  </si>
  <si>
    <t>se encuentran en ejecución contratos de Gestión Documental.</t>
  </si>
  <si>
    <t>Debedido a la cuarentena se posterga transferencia documental del Grupo Administrativo y Financiero.</t>
  </si>
  <si>
    <t>Realizar seguimiento y control a los Consecutivos de Correspodencia verificando su digitalización y entrega de Consecutivos a Gestion Documental.</t>
  </si>
  <si>
    <t>Luz Hedy Ortiz 
Fanny Quiroga</t>
  </si>
  <si>
    <t>Se realiza control y seguimiento mensual - Enero, Febrero y Marzo</t>
  </si>
  <si>
    <t>Para el mes de Marzo se esta realizando revisión y analisis de los procedimientos para posterior ajuste de los mismos con apoyo de los contratistas de Gestión Documental.</t>
  </si>
  <si>
    <t>Apoyo a la Radicacion de entrada de correspodencia</t>
  </si>
  <si>
    <t>Se realiza control y seguimiento mensual</t>
  </si>
  <si>
    <t>Se realiza control y seguimiento mensual - Enero, Febrero, Marzo y Abril</t>
  </si>
  <si>
    <t>Julio</t>
  </si>
  <si>
    <t>Septiembre</t>
  </si>
  <si>
    <t>Apoyar la radicación de correspodencia Externa Recibida durante la vigencia</t>
  </si>
  <si>
    <t>Realizar control y seguimiento a las PQRSD institucionales durante toda la vigencia.</t>
  </si>
  <si>
    <t>septiembre</t>
  </si>
  <si>
    <t>Diciembre</t>
  </si>
  <si>
    <t>Marzo</t>
  </si>
  <si>
    <t>Enero</t>
  </si>
  <si>
    <t>Octubre</t>
  </si>
  <si>
    <t>Noviembre</t>
  </si>
  <si>
    <t>Febrero</t>
  </si>
  <si>
    <t>solicitar inventarios documentales en los archivos de gestión. (2 Veces al Año)</t>
  </si>
  <si>
    <t>Ejecutar el Plan Institucional de Capacitación. En Temas de Gestión Documental y ORFEO (4 Capacitaciones en el año)</t>
  </si>
  <si>
    <t>Se realiza alistamiento documental para continuar proceso de reprografia</t>
  </si>
  <si>
    <t>Se realiza asociacion de imágenes de expedientes digitalizados a traves de ORFEO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</si>
  <si>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</si>
  <si>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</si>
  <si>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Elaborar Diagnostico Integral de Archivos (elaboracioción y revision)</t>
  </si>
  <si>
    <t>Promedio de Ejecución PGD</t>
  </si>
  <si>
    <t>Elaborar, actualizar y ejecutar el Plan institucional de archivos</t>
  </si>
  <si>
    <t>Luz Hedy Ortiz Torres</t>
  </si>
  <si>
    <t>Se elabora y Publica el Plan institucional de archivos</t>
  </si>
  <si>
    <t>En ejecicion ver plan</t>
  </si>
  <si>
    <t>Se realiza control y seguimiento mensual - Enero, Febrero, Marzo, Abril y Mayo.</t>
  </si>
  <si>
    <t>Se elabora diagnostico integral de archivos pendiente revision</t>
  </si>
  <si>
    <t>Contrato en ejecución</t>
  </si>
  <si>
    <t>Para el mes de abril se esta realizando revisión y analisis de los procedimientos del Proceso de Gestión Documental para posterior ajuste de los mismos con apoyo de los contratistas de Gestión Documental.</t>
  </si>
  <si>
    <t>Para el mes de Mayo se esta realizando revisión y analisis de los procedimientos del Proceso de Gestión Documental para posterior ajuste de los mismos con apoyo de los contratistas de Gestión Documental.</t>
  </si>
  <si>
    <t>Para el mes de Junio se esta realizando revisión y analisis de los procedimientos del Proceso de Gestión Documental para posterior ajuste de los mismos con apoyo de los contratistas de Gestión Documental.</t>
  </si>
  <si>
    <t>Establecer un cronograma o programación con fechas de plazo para la actualización y elaboración de documentos dentro del Sistema de  Integrado de Gestión para todos los procesos.</t>
  </si>
  <si>
    <t>Se realiza proceso de alistamiento documental previo a la digitalización de la Nomina Vigencia 2007</t>
  </si>
  <si>
    <t>Se realiza proceso de alistamiento documental previo a la digitalización de la Nomina 2007</t>
  </si>
  <si>
    <t>Se da continuidad a digitalización de la nomina seccional Bogota Vigencia 2007</t>
  </si>
  <si>
    <t>Se da continuidad a digitalización de la nomina seccional Bogota vigencia 2007</t>
  </si>
  <si>
    <t>Se socializo programacion con plazo maximo para la actualizacion de los documentos del SIG, y avance en cada uno de los proceso y pendientes.</t>
  </si>
  <si>
    <t>Actualmente los procesos se encuentran realizando proceso de actualización de los documentos del SIG.</t>
  </si>
  <si>
    <t>Apoyo a la Radicacion de entrada de correspondencia</t>
  </si>
  <si>
    <t>Diarimante se realiza apoyo a la Radicacion de entrada de correspondencia actualmente a traves de correo electronico.</t>
  </si>
  <si>
    <t>Realizar seguimiento y control a los Consecutivos de Correspodencia verificando su digitalización y entrega de Consecutivos a Gestion Documental, comunicaciones internas y resoluciones  verificando su digitalización.</t>
  </si>
  <si>
    <t>Se realiza control y seguimiento a los consecutivos de correspondencia (2020), Comunicaciones internas y Resoluciones.</t>
  </si>
  <si>
    <t>En ejecución ver plan</t>
  </si>
  <si>
    <t>Contrato en ejecucion</t>
  </si>
  <si>
    <t>Actualmente no se han programado capacitaciones</t>
  </si>
  <si>
    <t>Se realiza proceso de alistamiento documental previo a la digitalización Resoluciones</t>
  </si>
  <si>
    <t>Se inicia digitalizacion de Resoluciones fisicas</t>
  </si>
  <si>
    <t>Se socializo programacion con plazo maximo para la actualizacion de los documentos del SIG, y avance en cada uno de los procesos y pendientes.</t>
  </si>
  <si>
    <t>Se programan capacitaciones para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</si>
</sst>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[$-C0A]General"/>
    <numFmt numFmtId="167" formatCode="_ * #,##0.00_ ;_ * \-#,##0.00_ ;_ * &quot;-&quot;??_ ;_ @_ "/>
    <numFmt numFmtId="168" formatCode="_ &quot;$&quot;\ * #,##0.00_ ;_ &quot;$&quot;\ * \-#,##0.00_ ;_ &quot;$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6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3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justify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center"/>
    </xf>
    <xf numFmtId="0" fontId="24" fillId="0" borderId="23" xfId="0" applyFont="1" applyBorder="1" applyAlignment="1">
      <alignment horizontal="justify" vertical="center" wrapText="1"/>
    </xf>
    <xf numFmtId="0" fontId="24" fillId="0" borderId="22" xfId="0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9" fontId="24" fillId="0" borderId="22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24" fillId="0" borderId="1" xfId="0" applyFont="1" applyFill="1" applyBorder="1" applyAlignment="1">
      <alignment horizontal="justify" vertical="justify" wrapText="1"/>
    </xf>
    <xf numFmtId="9" fontId="24" fillId="0" borderId="0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vertical="center" wrapText="1"/>
    </xf>
    <xf numFmtId="9" fontId="26" fillId="24" borderId="1" xfId="0" applyNumberFormat="1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/>
    </xf>
  </cellXfs>
  <cellStyles count="93"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Énfasis1 2" xfId="18"/>
    <cellStyle name="40% - Énfasis2 2" xfId="19"/>
    <cellStyle name="40% - Énfasis3 2" xfId="20"/>
    <cellStyle name="40% - Énfasis4 2" xfId="21"/>
    <cellStyle name="40% - Énfasis5 2" xfId="22"/>
    <cellStyle name="40% - Énfasis6 2" xfId="23"/>
    <cellStyle name="60% - Énfasis1 2" xfId="24"/>
    <cellStyle name="60% - Énfasis2 2" xfId="25"/>
    <cellStyle name="60% - Énfasis3 2" xfId="26"/>
    <cellStyle name="60% - Énfasis4 2" xfId="27"/>
    <cellStyle name="60% - Énfasis5 2" xfId="28"/>
    <cellStyle name="60% - Énfasis6 2" xfId="29"/>
    <cellStyle name="Buena 2" xfId="30"/>
    <cellStyle name="Cálculo 2" xfId="31"/>
    <cellStyle name="Cálculo 2 2" xfId="89"/>
    <cellStyle name="Cálculo 2 3" xfId="86"/>
    <cellStyle name="Celda de comprobación 2" xfId="32"/>
    <cellStyle name="Celda vinculada 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ntrada 2 2" xfId="88"/>
    <cellStyle name="Entrada 2 3" xfId="87"/>
    <cellStyle name="Excel Built-in Normal" xfId="42"/>
    <cellStyle name="F4" xfId="43"/>
    <cellStyle name="F7" xfId="44"/>
    <cellStyle name="Incorrecto 2" xfId="45"/>
    <cellStyle name="Millares 2" xfId="5"/>
    <cellStyle name="Millares 2 2" xfId="46"/>
    <cellStyle name="Millares 2 2 2" xfId="47"/>
    <cellStyle name="Millares 2 3" xfId="48"/>
    <cellStyle name="Millares 2 4" xfId="49"/>
    <cellStyle name="Millares 3" xfId="50"/>
    <cellStyle name="Millares 3 2" xfId="51"/>
    <cellStyle name="Millares 4" xfId="52"/>
    <cellStyle name="Millares 4 2" xfId="53"/>
    <cellStyle name="Millares 5" xfId="9"/>
    <cellStyle name="Millares 6" xfId="54"/>
    <cellStyle name="Moneda 2" xfId="55"/>
    <cellStyle name="Moneda 2 2" xfId="56"/>
    <cellStyle name="Moneda 2 2 2" xfId="57"/>
    <cellStyle name="Moneda 3" xfId="58"/>
    <cellStyle name="Moneda 3 2" xfId="1"/>
    <cellStyle name="Moneda 4" xfId="59"/>
    <cellStyle name="Neutral 2" xfId="60"/>
    <cellStyle name="Normal" xfId="0" builtinId="0"/>
    <cellStyle name="Normal 2" xfId="3"/>
    <cellStyle name="Normal 2 2" xfId="6"/>
    <cellStyle name="Normal 2 2 2" xfId="10"/>
    <cellStyle name="Normal 2 3" xfId="11"/>
    <cellStyle name="Normal 2 4" xfId="7"/>
    <cellStyle name="Normal 3" xfId="4"/>
    <cellStyle name="Normal 3 2" xfId="61"/>
    <cellStyle name="Normal 3 3" xfId="62"/>
    <cellStyle name="Normal 4" xfId="63"/>
    <cellStyle name="Normal 5" xfId="64"/>
    <cellStyle name="Normal 5 2" xfId="8"/>
    <cellStyle name="Normal 6" xfId="2"/>
    <cellStyle name="Normal 7" xfId="65"/>
    <cellStyle name="Notas 2" xfId="66"/>
    <cellStyle name="Notas 2 2" xfId="67"/>
    <cellStyle name="Notas 2 2 2" xfId="68"/>
    <cellStyle name="Notas 2 2 2 2" xfId="83"/>
    <cellStyle name="Notas 2 2 2 3" xfId="81"/>
    <cellStyle name="Notas 2 2 3" xfId="84"/>
    <cellStyle name="Notas 2 2 4" xfId="80"/>
    <cellStyle name="Notas 2 3" xfId="85"/>
    <cellStyle name="Notas 2 4" xfId="79"/>
    <cellStyle name="Porcentaje 2" xfId="69"/>
    <cellStyle name="Porcentual 2" xfId="70"/>
    <cellStyle name="Salida 2" xfId="71"/>
    <cellStyle name="Salida 2 2" xfId="82"/>
    <cellStyle name="Salida 2 3" xfId="9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  <cellStyle name="Total 2 2" xfId="90"/>
    <cellStyle name="Total 2 3" xfId="92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9"/>
      <tableStyleElement type="headerRow" dxfId="48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3" displayName="Tabla13" ref="A1:V22" totalsRowShown="0" headerRowDxfId="47" dataDxfId="46">
  <autoFilter ref="A1:V22"/>
  <tableColumns count="22">
    <tableColumn id="1" name="META" dataDxfId="45"/>
    <tableColumn id="2" name="ACTIVIDAD" dataDxfId="44"/>
    <tableColumn id="23" name="% de Avance" dataDxfId="43">
      <calculatedColumnFormula>1/12</calculatedColumnFormula>
    </tableColumn>
    <tableColumn id="3" name="PROCESO Y/O AREA RESPONSABLE" dataDxfId="42"/>
    <tableColumn id="4" name="RESPONSABLE" dataDxfId="41"/>
    <tableColumn id="22" name="ACTIVIDADES  CORTO PLAZO 2020" dataDxfId="40"/>
    <tableColumn id="21" name="ACTIVIDADES MEDIANO PLAZO 2020 - 2021" dataDxfId="39"/>
    <tableColumn id="20" name="ACTIVIDADADES LARGO PLAZO 2022" dataDxfId="38"/>
    <tableColumn id="5" name="FECHA INICIAL 2020" dataDxfId="37"/>
    <tableColumn id="6" name="FECHA FINAL 2020" dataDxfId="36"/>
    <tableColumn id="8" name="SEGUIMIENTO ENERO 2020" dataDxfId="35"/>
    <tableColumn id="9" name="SEGUIMIENTO FEBRERO 2020" dataDxfId="34"/>
    <tableColumn id="10" name="SEGUIMIENTO MARZO 2020" dataDxfId="33"/>
    <tableColumn id="11" name="SEGUIMIENTO ABRIL 2020" dataDxfId="32"/>
    <tableColumn id="12" name="SEGUIMIENTO MAYO 2020" dataDxfId="31"/>
    <tableColumn id="13" name="SEGUIMIENTO JUNIO 2020" dataDxfId="30"/>
    <tableColumn id="14" name="SEGUIMIENTO JULIO 2020" dataDxfId="29"/>
    <tableColumn id="15" name="SEGUIMIENTO AGOSTO 2020" dataDxfId="28"/>
    <tableColumn id="16" name="SEGUIMIENTO SEPTIEMBRE 2020" dataDxfId="27"/>
    <tableColumn id="17" name="SEGUIMIENTO OCTUBRE  2020" dataDxfId="26"/>
    <tableColumn id="18" name="SEGUIMIENTO NOVIEMBRE  2020" dataDxfId="25"/>
    <tableColumn id="19" name="SEGUIMIENTO DICIEMBRE 2020" dataDxfId="2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ables/table2.xml><?xml version="1.0" encoding="utf-8"?>
<table xmlns="http://schemas.openxmlformats.org/spreadsheetml/2006/main" id="1" name="Tabla1" displayName="Tabla1" ref="A1:V42" totalsRowShown="0" headerRowDxfId="23" dataDxfId="22">
  <autoFilter ref="A1:V42"/>
  <tableColumns count="22">
    <tableColumn id="1" name="META" dataDxfId="21"/>
    <tableColumn id="2" name="ACTIVIDAD" dataDxfId="20"/>
    <tableColumn id="23" name="% de Avance" dataDxfId="19">
      <calculatedColumnFormula>1/12</calculatedColumnFormula>
    </tableColumn>
    <tableColumn id="3" name="PROCESO Y/O AREA RESPONSABLE" dataDxfId="18"/>
    <tableColumn id="4" name="RESPONSABLE" dataDxfId="17"/>
    <tableColumn id="22" name="ACTIVIDADES  CORTO PLAZO 2020" dataDxfId="16"/>
    <tableColumn id="21" name="ACTIVIDADES MEDIANO PLAZO 2020 - 2021" dataDxfId="15"/>
    <tableColumn id="20" name="ACTIVIDADADES LARGO PLAZO 2022" dataDxfId="14"/>
    <tableColumn id="5" name="FECHA INICIAL 2020" dataDxfId="13"/>
    <tableColumn id="6" name="FECHA FINAL 2020" dataDxfId="12"/>
    <tableColumn id="8" name="SEGUIMIENTO ENERO 2020" dataDxfId="11"/>
    <tableColumn id="9" name="SEGUIMIENTO FEBRERO 2020" dataDxfId="10"/>
    <tableColumn id="10" name="SEGUIMIENTO MARZO 2020" dataDxfId="9"/>
    <tableColumn id="11" name="SEGUIMIENTO ABRIL 2020" dataDxfId="8"/>
    <tableColumn id="12" name="SEGUIMIENTO MAYO 2020" dataDxfId="7"/>
    <tableColumn id="13" name="SEGUIMIENTO JUNIO 2020" dataDxfId="6"/>
    <tableColumn id="14" name="SEGUIMIENTO JULIO 2020" dataDxfId="5"/>
    <tableColumn id="15" name="SEGUIMIENTO AGOSTO 2020" dataDxfId="4"/>
    <tableColumn id="16" name="SEGUIMIENTO SEPTIEMBRE 2020" dataDxfId="3"/>
    <tableColumn id="17" name="SEGUIMIENTO OCTUBRE  2020" dataDxfId="2"/>
    <tableColumn id="18" name="SEGUIMIENTO NOVIEMBRE  2020" dataDxfId="1"/>
    <tableColumn id="19" name="SEGUIMIENTO DICIEMBRE 2020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24"/>
  <sheetViews>
    <sheetView tabSelected="1" zoomScale="70" zoomScaleNormal="70" workbookViewId="0">
      <pane xSplit="2" topLeftCell="C1" activePane="topRight" state="frozen"/>
      <selection pane="topRight" activeCell="B3" sqref="B3"/>
    </sheetView>
  </sheetViews>
  <sheetFormatPr baseColWidth="10" defaultRowHeight="15"/>
  <cols>
    <col min="1" max="1" width="33.5703125" style="14" customWidth="1"/>
    <col min="2" max="2" width="46.28515625" style="15" customWidth="1"/>
    <col min="3" max="3" width="10.42578125" style="35" customWidth="1"/>
    <col min="4" max="4" width="27.28515625" style="16" customWidth="1"/>
    <col min="5" max="5" width="22.7109375" style="16" customWidth="1"/>
    <col min="6" max="6" width="20.5703125" style="17" customWidth="1"/>
    <col min="7" max="8" width="20.5703125" style="17" hidden="1" customWidth="1"/>
    <col min="9" max="9" width="21.7109375" style="16" customWidth="1"/>
    <col min="10" max="10" width="21" style="16" customWidth="1"/>
    <col min="11" max="15" width="33.140625" style="16" hidden="1" customWidth="1"/>
    <col min="16" max="22" width="33.140625" style="16" customWidth="1"/>
    <col min="23" max="16384" width="11.42578125" style="16"/>
  </cols>
  <sheetData>
    <row r="1" spans="1:22" s="3" customFormat="1" ht="45.75" thickBot="1">
      <c r="A1" s="1" t="s">
        <v>0</v>
      </c>
      <c r="B1" s="2" t="s">
        <v>23</v>
      </c>
      <c r="C1" s="2" t="s">
        <v>53</v>
      </c>
      <c r="D1" s="2" t="s">
        <v>21</v>
      </c>
      <c r="E1" s="2" t="s">
        <v>22</v>
      </c>
      <c r="F1" s="28" t="s">
        <v>56</v>
      </c>
      <c r="G1" s="9" t="s">
        <v>50</v>
      </c>
      <c r="H1" s="10" t="s">
        <v>51</v>
      </c>
      <c r="I1" s="2" t="s">
        <v>57</v>
      </c>
      <c r="J1" s="2" t="s">
        <v>58</v>
      </c>
      <c r="K1" s="2" t="s">
        <v>63</v>
      </c>
      <c r="L1" s="2" t="s">
        <v>64</v>
      </c>
      <c r="M1" s="2" t="s">
        <v>76</v>
      </c>
      <c r="N1" s="2" t="s">
        <v>65</v>
      </c>
      <c r="O1" s="2" t="s">
        <v>66</v>
      </c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  <c r="U1" s="2" t="s">
        <v>72</v>
      </c>
      <c r="V1" s="2" t="s">
        <v>73</v>
      </c>
    </row>
    <row r="2" spans="1:22" s="27" customFormat="1" ht="90">
      <c r="A2" s="4" t="s">
        <v>54</v>
      </c>
      <c r="B2" s="22" t="s">
        <v>136</v>
      </c>
      <c r="C2" s="23">
        <f>1/1</f>
        <v>1</v>
      </c>
      <c r="D2" s="24" t="s">
        <v>31</v>
      </c>
      <c r="E2" s="25" t="s">
        <v>44</v>
      </c>
      <c r="F2" s="25" t="s">
        <v>47</v>
      </c>
      <c r="G2" s="11" t="s">
        <v>48</v>
      </c>
      <c r="H2" s="11" t="s">
        <v>49</v>
      </c>
      <c r="I2" s="26" t="s">
        <v>107</v>
      </c>
      <c r="J2" s="26" t="s">
        <v>108</v>
      </c>
      <c r="K2" s="24" t="s">
        <v>38</v>
      </c>
      <c r="L2" s="24" t="s">
        <v>38</v>
      </c>
      <c r="M2" s="24" t="s">
        <v>38</v>
      </c>
      <c r="N2" s="24" t="s">
        <v>38</v>
      </c>
      <c r="O2" s="24" t="s">
        <v>38</v>
      </c>
      <c r="P2" s="24" t="s">
        <v>38</v>
      </c>
      <c r="Q2" s="6" t="s">
        <v>141</v>
      </c>
      <c r="R2" s="6" t="s">
        <v>152</v>
      </c>
      <c r="S2" s="6" t="s">
        <v>152</v>
      </c>
      <c r="T2" s="7"/>
      <c r="U2" s="7"/>
      <c r="V2" s="7"/>
    </row>
    <row r="3" spans="1:22" s="27" customFormat="1" ht="120">
      <c r="A3" s="4" t="s">
        <v>54</v>
      </c>
      <c r="B3" s="22" t="s">
        <v>45</v>
      </c>
      <c r="C3" s="23">
        <v>0.6</v>
      </c>
      <c r="D3" s="24" t="s">
        <v>32</v>
      </c>
      <c r="E3" s="25" t="s">
        <v>32</v>
      </c>
      <c r="F3" s="25" t="s">
        <v>47</v>
      </c>
      <c r="G3" s="11" t="s">
        <v>48</v>
      </c>
      <c r="H3" s="11" t="s">
        <v>49</v>
      </c>
      <c r="I3" s="26" t="s">
        <v>107</v>
      </c>
      <c r="J3" s="26" t="s">
        <v>108</v>
      </c>
      <c r="K3" s="24" t="s">
        <v>38</v>
      </c>
      <c r="L3" s="38" t="s">
        <v>97</v>
      </c>
      <c r="M3" s="6" t="s">
        <v>103</v>
      </c>
      <c r="N3" s="6" t="s">
        <v>133</v>
      </c>
      <c r="O3" s="6" t="s">
        <v>134</v>
      </c>
      <c r="P3" s="6" t="s">
        <v>142</v>
      </c>
      <c r="Q3" s="6" t="s">
        <v>142</v>
      </c>
      <c r="R3" s="6" t="s">
        <v>142</v>
      </c>
      <c r="S3" s="6" t="s">
        <v>142</v>
      </c>
      <c r="T3" s="6"/>
      <c r="U3" s="6"/>
      <c r="V3" s="6"/>
    </row>
    <row r="4" spans="1:22" s="27" customFormat="1" ht="76.5" customHeight="1">
      <c r="A4" s="33" t="s">
        <v>54</v>
      </c>
      <c r="B4" s="29" t="s">
        <v>62</v>
      </c>
      <c r="C4" s="23">
        <f t="shared" ref="C4" si="0">0/12</f>
        <v>0</v>
      </c>
      <c r="D4" s="30" t="s">
        <v>40</v>
      </c>
      <c r="E4" s="30" t="s">
        <v>41</v>
      </c>
      <c r="F4" s="25" t="s">
        <v>47</v>
      </c>
      <c r="G4" s="11" t="s">
        <v>48</v>
      </c>
      <c r="H4" s="11" t="s">
        <v>49</v>
      </c>
      <c r="I4" s="26" t="s">
        <v>108</v>
      </c>
      <c r="J4" s="26" t="s">
        <v>108</v>
      </c>
      <c r="K4" s="24" t="s">
        <v>38</v>
      </c>
      <c r="L4" s="24" t="s">
        <v>38</v>
      </c>
      <c r="M4" s="24" t="s">
        <v>38</v>
      </c>
      <c r="N4" s="24" t="s">
        <v>38</v>
      </c>
      <c r="O4" s="24" t="s">
        <v>38</v>
      </c>
      <c r="P4" s="24" t="s">
        <v>38</v>
      </c>
      <c r="Q4" s="24" t="s">
        <v>38</v>
      </c>
      <c r="R4" s="24" t="s">
        <v>38</v>
      </c>
      <c r="S4" s="24" t="s">
        <v>38</v>
      </c>
      <c r="T4" s="31"/>
      <c r="U4" s="31"/>
      <c r="V4" s="31"/>
    </row>
    <row r="5" spans="1:22" s="27" customFormat="1" ht="60">
      <c r="A5" s="4" t="s">
        <v>12</v>
      </c>
      <c r="B5" s="29" t="s">
        <v>109</v>
      </c>
      <c r="C5" s="36">
        <f>9/12</f>
        <v>0.75</v>
      </c>
      <c r="D5" s="12" t="s">
        <v>35</v>
      </c>
      <c r="E5" s="12" t="s">
        <v>101</v>
      </c>
      <c r="F5" s="25" t="s">
        <v>47</v>
      </c>
      <c r="G5" s="11"/>
      <c r="H5" s="11"/>
      <c r="I5" s="26" t="s">
        <v>114</v>
      </c>
      <c r="J5" s="26" t="s">
        <v>112</v>
      </c>
      <c r="K5" s="24" t="s">
        <v>104</v>
      </c>
      <c r="L5" s="24" t="s">
        <v>104</v>
      </c>
      <c r="M5" s="24" t="s">
        <v>104</v>
      </c>
      <c r="N5" s="24" t="s">
        <v>104</v>
      </c>
      <c r="O5" s="24" t="s">
        <v>104</v>
      </c>
      <c r="P5" s="24" t="s">
        <v>143</v>
      </c>
      <c r="Q5" s="6" t="s">
        <v>144</v>
      </c>
      <c r="R5" s="6" t="s">
        <v>144</v>
      </c>
      <c r="S5" s="6" t="s">
        <v>144</v>
      </c>
      <c r="T5" s="31"/>
      <c r="U5" s="31"/>
      <c r="V5" s="31"/>
    </row>
    <row r="6" spans="1:22" s="3" customFormat="1" ht="60">
      <c r="A6" s="4" t="s">
        <v>12</v>
      </c>
      <c r="B6" s="6" t="s">
        <v>110</v>
      </c>
      <c r="C6" s="36">
        <f>9/12</f>
        <v>0.75</v>
      </c>
      <c r="D6" s="12" t="s">
        <v>35</v>
      </c>
      <c r="E6" s="12" t="s">
        <v>46</v>
      </c>
      <c r="F6" s="11" t="s">
        <v>47</v>
      </c>
      <c r="G6" s="11" t="s">
        <v>47</v>
      </c>
      <c r="H6" s="11" t="s">
        <v>47</v>
      </c>
      <c r="I6" s="26" t="s">
        <v>114</v>
      </c>
      <c r="J6" s="26" t="s">
        <v>112</v>
      </c>
      <c r="K6" s="8" t="s">
        <v>77</v>
      </c>
      <c r="L6" s="8" t="s">
        <v>78</v>
      </c>
      <c r="M6" s="8" t="s">
        <v>81</v>
      </c>
      <c r="N6" s="8" t="s">
        <v>105</v>
      </c>
      <c r="O6" s="8" t="s">
        <v>105</v>
      </c>
      <c r="P6" s="8" t="s">
        <v>105</v>
      </c>
      <c r="Q6" s="8" t="s">
        <v>105</v>
      </c>
      <c r="R6" s="6" t="s">
        <v>144</v>
      </c>
      <c r="S6" s="6" t="s">
        <v>144</v>
      </c>
      <c r="T6" s="8"/>
      <c r="U6" s="8"/>
      <c r="V6" s="8"/>
    </row>
    <row r="7" spans="1:22" s="3" customFormat="1" ht="90">
      <c r="A7" s="4" t="s">
        <v>12</v>
      </c>
      <c r="B7" s="6" t="s">
        <v>145</v>
      </c>
      <c r="C7" s="36">
        <f>9/12</f>
        <v>0.75</v>
      </c>
      <c r="D7" s="12" t="s">
        <v>35</v>
      </c>
      <c r="E7" s="12" t="s">
        <v>101</v>
      </c>
      <c r="F7" s="11" t="s">
        <v>47</v>
      </c>
      <c r="G7" s="11"/>
      <c r="H7" s="11"/>
      <c r="I7" s="26" t="s">
        <v>114</v>
      </c>
      <c r="J7" s="26" t="s">
        <v>112</v>
      </c>
      <c r="K7" s="24" t="s">
        <v>38</v>
      </c>
      <c r="L7" s="24" t="s">
        <v>38</v>
      </c>
      <c r="M7" s="8" t="s">
        <v>102</v>
      </c>
      <c r="N7" s="8" t="s">
        <v>106</v>
      </c>
      <c r="O7" s="8" t="s">
        <v>130</v>
      </c>
      <c r="P7" s="8" t="s">
        <v>130</v>
      </c>
      <c r="Q7" s="8" t="s">
        <v>146</v>
      </c>
      <c r="R7" s="6" t="s">
        <v>144</v>
      </c>
      <c r="S7" s="6" t="s">
        <v>144</v>
      </c>
      <c r="T7" s="8"/>
      <c r="U7" s="8"/>
      <c r="V7" s="8"/>
    </row>
    <row r="8" spans="1:22" s="3" customFormat="1" ht="60">
      <c r="A8" s="4" t="s">
        <v>59</v>
      </c>
      <c r="B8" s="4" t="s">
        <v>124</v>
      </c>
      <c r="C8" s="21">
        <f>1/2</f>
        <v>0.5</v>
      </c>
      <c r="D8" s="12" t="s">
        <v>40</v>
      </c>
      <c r="E8" s="12" t="s">
        <v>41</v>
      </c>
      <c r="F8" s="11" t="s">
        <v>47</v>
      </c>
      <c r="G8" s="12" t="s">
        <v>48</v>
      </c>
      <c r="H8" s="12" t="s">
        <v>49</v>
      </c>
      <c r="I8" s="26" t="s">
        <v>113</v>
      </c>
      <c r="J8" s="26" t="s">
        <v>107</v>
      </c>
      <c r="K8" s="24" t="s">
        <v>38</v>
      </c>
      <c r="L8" s="24" t="s">
        <v>38</v>
      </c>
      <c r="M8" s="8" t="s">
        <v>82</v>
      </c>
      <c r="N8" s="8" t="s">
        <v>82</v>
      </c>
      <c r="O8" s="12" t="s">
        <v>131</v>
      </c>
      <c r="P8" s="12" t="s">
        <v>131</v>
      </c>
      <c r="Q8" s="12" t="s">
        <v>131</v>
      </c>
      <c r="R8" s="12" t="s">
        <v>131</v>
      </c>
      <c r="S8" s="12" t="s">
        <v>131</v>
      </c>
      <c r="T8" s="12"/>
      <c r="U8" s="19"/>
      <c r="V8" s="19"/>
    </row>
    <row r="9" spans="1:22" s="27" customFormat="1" ht="45">
      <c r="A9" s="4" t="s">
        <v>83</v>
      </c>
      <c r="B9" s="7" t="s">
        <v>74</v>
      </c>
      <c r="C9" s="42">
        <v>0.39</v>
      </c>
      <c r="D9" s="24" t="s">
        <v>33</v>
      </c>
      <c r="E9" s="24" t="s">
        <v>34</v>
      </c>
      <c r="F9" s="25" t="s">
        <v>47</v>
      </c>
      <c r="G9" s="11" t="s">
        <v>47</v>
      </c>
      <c r="H9" s="11" t="s">
        <v>47</v>
      </c>
      <c r="I9" s="26" t="s">
        <v>114</v>
      </c>
      <c r="J9" s="26" t="s">
        <v>112</v>
      </c>
      <c r="K9" s="6" t="s">
        <v>79</v>
      </c>
      <c r="L9" s="24" t="s">
        <v>129</v>
      </c>
      <c r="M9" s="24" t="s">
        <v>129</v>
      </c>
      <c r="N9" s="24" t="s">
        <v>129</v>
      </c>
      <c r="O9" s="24" t="s">
        <v>129</v>
      </c>
      <c r="P9" s="24" t="s">
        <v>147</v>
      </c>
      <c r="Q9" s="24" t="s">
        <v>147</v>
      </c>
      <c r="R9" s="24" t="s">
        <v>147</v>
      </c>
      <c r="S9" s="24" t="s">
        <v>147</v>
      </c>
      <c r="T9" s="7"/>
      <c r="U9" s="7"/>
      <c r="V9" s="7"/>
    </row>
    <row r="10" spans="1:22" s="27" customFormat="1" ht="45">
      <c r="A10" s="4" t="s">
        <v>83</v>
      </c>
      <c r="B10" s="7" t="s">
        <v>126</v>
      </c>
      <c r="C10" s="42">
        <v>0.37</v>
      </c>
      <c r="D10" s="24" t="s">
        <v>33</v>
      </c>
      <c r="E10" s="24" t="s">
        <v>127</v>
      </c>
      <c r="F10" s="25" t="s">
        <v>47</v>
      </c>
      <c r="G10" s="25" t="s">
        <v>47</v>
      </c>
      <c r="H10" s="25" t="s">
        <v>47</v>
      </c>
      <c r="I10" s="26" t="s">
        <v>114</v>
      </c>
      <c r="J10" s="26" t="s">
        <v>112</v>
      </c>
      <c r="K10" s="6" t="s">
        <v>128</v>
      </c>
      <c r="L10" s="24" t="s">
        <v>129</v>
      </c>
      <c r="M10" s="24" t="s">
        <v>129</v>
      </c>
      <c r="N10" s="24" t="s">
        <v>129</v>
      </c>
      <c r="O10" s="24" t="s">
        <v>129</v>
      </c>
      <c r="P10" s="24" t="s">
        <v>147</v>
      </c>
      <c r="Q10" s="24" t="s">
        <v>147</v>
      </c>
      <c r="R10" s="24" t="s">
        <v>147</v>
      </c>
      <c r="S10" s="24" t="s">
        <v>147</v>
      </c>
      <c r="T10" s="7"/>
      <c r="U10" s="7"/>
      <c r="V10" s="7"/>
    </row>
    <row r="11" spans="1:22" s="3" customFormat="1" ht="75">
      <c r="A11" s="4" t="s">
        <v>60</v>
      </c>
      <c r="B11" s="7" t="s">
        <v>4</v>
      </c>
      <c r="C11" s="21">
        <f>0/12</f>
        <v>0</v>
      </c>
      <c r="D11" s="12" t="s">
        <v>33</v>
      </c>
      <c r="E11" s="12" t="s">
        <v>34</v>
      </c>
      <c r="F11" s="25" t="s">
        <v>47</v>
      </c>
      <c r="G11" s="12" t="s">
        <v>48</v>
      </c>
      <c r="H11" s="12" t="s">
        <v>49</v>
      </c>
      <c r="I11" s="26" t="s">
        <v>111</v>
      </c>
      <c r="J11" s="26" t="s">
        <v>112</v>
      </c>
      <c r="K11" s="24" t="s">
        <v>38</v>
      </c>
      <c r="L11" s="24" t="s">
        <v>38</v>
      </c>
      <c r="M11" s="24" t="s">
        <v>38</v>
      </c>
      <c r="N11" s="24" t="s">
        <v>38</v>
      </c>
      <c r="O11" s="24" t="s">
        <v>38</v>
      </c>
      <c r="P11" s="12" t="s">
        <v>38</v>
      </c>
      <c r="Q11" s="12" t="s">
        <v>38</v>
      </c>
      <c r="R11" s="12" t="s">
        <v>38</v>
      </c>
      <c r="S11" s="12" t="s">
        <v>38</v>
      </c>
      <c r="T11" s="19"/>
      <c r="U11" s="19"/>
      <c r="V11" s="19"/>
    </row>
    <row r="12" spans="1:22" s="3" customFormat="1" ht="75">
      <c r="A12" s="4" t="s">
        <v>85</v>
      </c>
      <c r="B12" s="7" t="s">
        <v>86</v>
      </c>
      <c r="C12" s="21">
        <f>9/12</f>
        <v>0.75</v>
      </c>
      <c r="D12" s="12" t="s">
        <v>35</v>
      </c>
      <c r="E12" s="11" t="s">
        <v>34</v>
      </c>
      <c r="F12" s="11" t="s">
        <v>47</v>
      </c>
      <c r="G12" s="11" t="s">
        <v>48</v>
      </c>
      <c r="H12" s="11" t="s">
        <v>49</v>
      </c>
      <c r="I12" s="26" t="s">
        <v>114</v>
      </c>
      <c r="J12" s="26" t="s">
        <v>112</v>
      </c>
      <c r="K12" s="8" t="s">
        <v>87</v>
      </c>
      <c r="L12" s="8" t="s">
        <v>88</v>
      </c>
      <c r="M12" s="8" t="s">
        <v>89</v>
      </c>
      <c r="N12" s="12" t="s">
        <v>132</v>
      </c>
      <c r="O12" s="12" t="s">
        <v>132</v>
      </c>
      <c r="P12" s="12" t="s">
        <v>148</v>
      </c>
      <c r="Q12" s="12" t="s">
        <v>148</v>
      </c>
      <c r="R12" s="12" t="s">
        <v>148</v>
      </c>
      <c r="S12" s="12" t="s">
        <v>148</v>
      </c>
      <c r="T12" s="8"/>
      <c r="U12" s="8"/>
      <c r="V12" s="8"/>
    </row>
    <row r="13" spans="1:22" s="3" customFormat="1" ht="105">
      <c r="A13" s="4" t="s">
        <v>85</v>
      </c>
      <c r="B13" s="7" t="s">
        <v>122</v>
      </c>
      <c r="C13" s="21">
        <f>5/8</f>
        <v>0.625</v>
      </c>
      <c r="D13" s="12" t="s">
        <v>35</v>
      </c>
      <c r="E13" s="11" t="s">
        <v>34</v>
      </c>
      <c r="F13" s="11" t="s">
        <v>47</v>
      </c>
      <c r="G13" s="11" t="s">
        <v>48</v>
      </c>
      <c r="H13" s="11" t="s">
        <v>49</v>
      </c>
      <c r="I13" s="18" t="s">
        <v>117</v>
      </c>
      <c r="J13" s="18" t="s">
        <v>112</v>
      </c>
      <c r="K13" s="12" t="s">
        <v>38</v>
      </c>
      <c r="L13" s="12" t="s">
        <v>38</v>
      </c>
      <c r="M13" s="8" t="s">
        <v>120</v>
      </c>
      <c r="N13" s="12" t="s">
        <v>38</v>
      </c>
      <c r="O13" s="12" t="s">
        <v>38</v>
      </c>
      <c r="P13" s="12" t="s">
        <v>137</v>
      </c>
      <c r="Q13" s="12" t="s">
        <v>138</v>
      </c>
      <c r="R13" s="12" t="s">
        <v>150</v>
      </c>
      <c r="S13" s="12" t="s">
        <v>150</v>
      </c>
      <c r="T13" s="8"/>
      <c r="U13" s="8"/>
      <c r="V13" s="8"/>
    </row>
    <row r="14" spans="1:22" s="3" customFormat="1" ht="107.25" customHeight="1">
      <c r="A14" s="4" t="s">
        <v>90</v>
      </c>
      <c r="B14" s="7" t="s">
        <v>123</v>
      </c>
      <c r="C14" s="21">
        <f>6/9</f>
        <v>0.66666666666666663</v>
      </c>
      <c r="D14" s="12" t="s">
        <v>35</v>
      </c>
      <c r="E14" s="11" t="s">
        <v>34</v>
      </c>
      <c r="F14" s="11" t="s">
        <v>47</v>
      </c>
      <c r="G14" s="11" t="s">
        <v>48</v>
      </c>
      <c r="H14" s="11" t="s">
        <v>49</v>
      </c>
      <c r="I14" s="18" t="s">
        <v>117</v>
      </c>
      <c r="J14" s="18" t="s">
        <v>112</v>
      </c>
      <c r="K14" s="12" t="s">
        <v>38</v>
      </c>
      <c r="L14" s="12" t="s">
        <v>38</v>
      </c>
      <c r="M14" s="8" t="s">
        <v>80</v>
      </c>
      <c r="N14" s="12" t="s">
        <v>121</v>
      </c>
      <c r="O14" s="12" t="s">
        <v>38</v>
      </c>
      <c r="P14" s="12" t="s">
        <v>139</v>
      </c>
      <c r="Q14" s="12" t="s">
        <v>140</v>
      </c>
      <c r="R14" s="8" t="s">
        <v>151</v>
      </c>
      <c r="S14" s="8" t="s">
        <v>151</v>
      </c>
      <c r="T14" s="8"/>
      <c r="U14" s="8"/>
      <c r="V14" s="8"/>
    </row>
    <row r="15" spans="1:22" s="3" customFormat="1" ht="125.25" customHeight="1">
      <c r="A15" s="4" t="s">
        <v>91</v>
      </c>
      <c r="B15" s="7" t="s">
        <v>92</v>
      </c>
      <c r="C15" s="21">
        <f t="shared" ref="C15:C20" si="1">0/12</f>
        <v>0</v>
      </c>
      <c r="D15" s="12" t="s">
        <v>35</v>
      </c>
      <c r="E15" s="12" t="s">
        <v>34</v>
      </c>
      <c r="F15" s="11" t="s">
        <v>47</v>
      </c>
      <c r="G15" s="11" t="s">
        <v>48</v>
      </c>
      <c r="H15" s="11" t="s">
        <v>49</v>
      </c>
      <c r="I15" s="18" t="s">
        <v>115</v>
      </c>
      <c r="J15" s="18" t="s">
        <v>115</v>
      </c>
      <c r="K15" s="12" t="s">
        <v>38</v>
      </c>
      <c r="L15" s="12" t="s">
        <v>38</v>
      </c>
      <c r="M15" s="19" t="s">
        <v>99</v>
      </c>
      <c r="N15" s="19" t="s">
        <v>99</v>
      </c>
      <c r="O15" s="19" t="s">
        <v>99</v>
      </c>
      <c r="P15" s="19" t="s">
        <v>99</v>
      </c>
      <c r="Q15" s="19" t="s">
        <v>99</v>
      </c>
      <c r="R15" s="19" t="s">
        <v>99</v>
      </c>
      <c r="S15" s="19" t="s">
        <v>99</v>
      </c>
      <c r="T15" s="24"/>
      <c r="U15" s="24"/>
      <c r="V15" s="24"/>
    </row>
    <row r="16" spans="1:22" s="3" customFormat="1" ht="45">
      <c r="A16" s="5" t="s">
        <v>13</v>
      </c>
      <c r="B16" s="7" t="s">
        <v>16</v>
      </c>
      <c r="C16" s="21">
        <f t="shared" si="1"/>
        <v>0</v>
      </c>
      <c r="D16" s="12" t="s">
        <v>35</v>
      </c>
      <c r="E16" s="12" t="s">
        <v>34</v>
      </c>
      <c r="F16" s="11" t="s">
        <v>47</v>
      </c>
      <c r="G16" s="11" t="s">
        <v>48</v>
      </c>
      <c r="H16" s="11" t="s">
        <v>49</v>
      </c>
      <c r="I16" s="34" t="s">
        <v>111</v>
      </c>
      <c r="J16" s="34" t="s">
        <v>115</v>
      </c>
      <c r="K16" s="12" t="s">
        <v>38</v>
      </c>
      <c r="L16" s="12" t="s">
        <v>38</v>
      </c>
      <c r="M16" s="12" t="s">
        <v>38</v>
      </c>
      <c r="N16" s="12" t="s">
        <v>38</v>
      </c>
      <c r="O16" s="12" t="s">
        <v>38</v>
      </c>
      <c r="P16" s="12" t="s">
        <v>38</v>
      </c>
      <c r="Q16" s="12" t="s">
        <v>38</v>
      </c>
      <c r="R16" s="12" t="s">
        <v>38</v>
      </c>
      <c r="S16" s="12" t="s">
        <v>38</v>
      </c>
      <c r="T16" s="19"/>
      <c r="U16" s="19"/>
      <c r="V16" s="19"/>
    </row>
    <row r="17" spans="1:22" s="3" customFormat="1" ht="45">
      <c r="A17" s="5" t="s">
        <v>13</v>
      </c>
      <c r="B17" s="7" t="s">
        <v>14</v>
      </c>
      <c r="C17" s="21">
        <f t="shared" si="1"/>
        <v>0</v>
      </c>
      <c r="D17" s="12" t="s">
        <v>35</v>
      </c>
      <c r="E17" s="12" t="s">
        <v>34</v>
      </c>
      <c r="F17" s="11" t="s">
        <v>47</v>
      </c>
      <c r="G17" s="11" t="s">
        <v>48</v>
      </c>
      <c r="H17" s="11" t="s">
        <v>49</v>
      </c>
      <c r="I17" s="34" t="s">
        <v>111</v>
      </c>
      <c r="J17" s="34" t="s">
        <v>115</v>
      </c>
      <c r="K17" s="12" t="s">
        <v>38</v>
      </c>
      <c r="L17" s="12" t="s">
        <v>38</v>
      </c>
      <c r="M17" s="12" t="s">
        <v>38</v>
      </c>
      <c r="N17" s="12" t="s">
        <v>38</v>
      </c>
      <c r="O17" s="12" t="s">
        <v>38</v>
      </c>
      <c r="P17" s="12" t="s">
        <v>38</v>
      </c>
      <c r="Q17" s="12" t="s">
        <v>38</v>
      </c>
      <c r="R17" s="12" t="s">
        <v>38</v>
      </c>
      <c r="S17" s="12" t="s">
        <v>38</v>
      </c>
      <c r="T17" s="19"/>
      <c r="U17" s="19"/>
      <c r="V17" s="19"/>
    </row>
    <row r="18" spans="1:22" s="3" customFormat="1" ht="45">
      <c r="A18" s="5" t="s">
        <v>13</v>
      </c>
      <c r="B18" s="7" t="s">
        <v>93</v>
      </c>
      <c r="C18" s="21">
        <f t="shared" si="1"/>
        <v>0</v>
      </c>
      <c r="D18" s="12" t="s">
        <v>35</v>
      </c>
      <c r="E18" s="12" t="s">
        <v>34</v>
      </c>
      <c r="F18" s="11" t="s">
        <v>47</v>
      </c>
      <c r="G18" s="11" t="s">
        <v>48</v>
      </c>
      <c r="H18" s="11" t="s">
        <v>49</v>
      </c>
      <c r="I18" s="34" t="s">
        <v>115</v>
      </c>
      <c r="J18" s="34" t="s">
        <v>116</v>
      </c>
      <c r="K18" s="12" t="s">
        <v>38</v>
      </c>
      <c r="L18" s="12" t="s">
        <v>38</v>
      </c>
      <c r="M18" s="12" t="s">
        <v>38</v>
      </c>
      <c r="N18" s="12" t="s">
        <v>38</v>
      </c>
      <c r="O18" s="12" t="s">
        <v>38</v>
      </c>
      <c r="P18" s="12" t="s">
        <v>38</v>
      </c>
      <c r="Q18" s="12" t="s">
        <v>38</v>
      </c>
      <c r="R18" s="12" t="s">
        <v>38</v>
      </c>
      <c r="S18" s="12" t="s">
        <v>38</v>
      </c>
      <c r="T18" s="19"/>
      <c r="U18" s="19"/>
      <c r="V18" s="19"/>
    </row>
    <row r="19" spans="1:22" s="3" customFormat="1" ht="45">
      <c r="A19" s="5" t="s">
        <v>13</v>
      </c>
      <c r="B19" s="7" t="s">
        <v>17</v>
      </c>
      <c r="C19" s="21">
        <f t="shared" si="1"/>
        <v>0</v>
      </c>
      <c r="D19" s="12" t="s">
        <v>35</v>
      </c>
      <c r="E19" s="12" t="s">
        <v>34</v>
      </c>
      <c r="F19" s="11" t="s">
        <v>47</v>
      </c>
      <c r="G19" s="11" t="s">
        <v>48</v>
      </c>
      <c r="H19" s="11" t="s">
        <v>49</v>
      </c>
      <c r="I19" s="34" t="s">
        <v>115</v>
      </c>
      <c r="J19" s="34" t="s">
        <v>116</v>
      </c>
      <c r="K19" s="12" t="s">
        <v>38</v>
      </c>
      <c r="L19" s="12" t="s">
        <v>38</v>
      </c>
      <c r="M19" s="12" t="s">
        <v>38</v>
      </c>
      <c r="N19" s="12" t="s">
        <v>38</v>
      </c>
      <c r="O19" s="12" t="s">
        <v>38</v>
      </c>
      <c r="P19" s="12" t="s">
        <v>38</v>
      </c>
      <c r="Q19" s="12" t="s">
        <v>38</v>
      </c>
      <c r="R19" s="12" t="s">
        <v>38</v>
      </c>
      <c r="S19" s="12" t="s">
        <v>38</v>
      </c>
      <c r="T19" s="19"/>
      <c r="U19" s="19"/>
      <c r="V19" s="19"/>
    </row>
    <row r="20" spans="1:22" s="3" customFormat="1" ht="45">
      <c r="A20" s="5" t="s">
        <v>13</v>
      </c>
      <c r="B20" s="7" t="s">
        <v>25</v>
      </c>
      <c r="C20" s="21">
        <f t="shared" si="1"/>
        <v>0</v>
      </c>
      <c r="D20" s="12" t="s">
        <v>35</v>
      </c>
      <c r="E20" s="12" t="s">
        <v>34</v>
      </c>
      <c r="F20" s="11" t="s">
        <v>47</v>
      </c>
      <c r="G20" s="11" t="s">
        <v>48</v>
      </c>
      <c r="H20" s="11" t="s">
        <v>49</v>
      </c>
      <c r="I20" s="34" t="s">
        <v>116</v>
      </c>
      <c r="J20" s="34" t="s">
        <v>112</v>
      </c>
      <c r="K20" s="12" t="s">
        <v>38</v>
      </c>
      <c r="L20" s="12" t="s">
        <v>38</v>
      </c>
      <c r="M20" s="12" t="s">
        <v>38</v>
      </c>
      <c r="N20" s="12" t="s">
        <v>38</v>
      </c>
      <c r="O20" s="12" t="s">
        <v>38</v>
      </c>
      <c r="P20" s="12" t="s">
        <v>38</v>
      </c>
      <c r="Q20" s="12" t="s">
        <v>38</v>
      </c>
      <c r="R20" s="12" t="s">
        <v>38</v>
      </c>
      <c r="S20" s="12" t="s">
        <v>38</v>
      </c>
      <c r="T20" s="19"/>
      <c r="U20" s="19"/>
      <c r="V20" s="19"/>
    </row>
    <row r="21" spans="1:22" s="3" customFormat="1" ht="135">
      <c r="A21" s="4" t="s">
        <v>94</v>
      </c>
      <c r="B21" s="7" t="s">
        <v>118</v>
      </c>
      <c r="C21" s="21">
        <f>1/2</f>
        <v>0.5</v>
      </c>
      <c r="D21" s="12" t="s">
        <v>42</v>
      </c>
      <c r="E21" s="12" t="s">
        <v>37</v>
      </c>
      <c r="F21" s="11" t="s">
        <v>47</v>
      </c>
      <c r="G21" s="11" t="s">
        <v>48</v>
      </c>
      <c r="H21" s="11" t="s">
        <v>49</v>
      </c>
      <c r="I21" s="18" t="s">
        <v>117</v>
      </c>
      <c r="J21" s="18" t="s">
        <v>112</v>
      </c>
      <c r="K21" s="12" t="s">
        <v>38</v>
      </c>
      <c r="L21" s="6" t="s">
        <v>95</v>
      </c>
      <c r="M21" s="12" t="s">
        <v>38</v>
      </c>
      <c r="N21" s="12" t="s">
        <v>38</v>
      </c>
      <c r="O21" s="12" t="s">
        <v>38</v>
      </c>
      <c r="P21" s="12" t="s">
        <v>38</v>
      </c>
      <c r="Q21" s="12" t="s">
        <v>38</v>
      </c>
      <c r="R21" s="12" t="s">
        <v>38</v>
      </c>
      <c r="S21" s="12" t="s">
        <v>38</v>
      </c>
      <c r="T21" s="19"/>
      <c r="U21" s="11"/>
      <c r="V21" s="11"/>
    </row>
    <row r="22" spans="1:22" s="3" customFormat="1" ht="64.5" customHeight="1">
      <c r="A22" s="4" t="s">
        <v>15</v>
      </c>
      <c r="B22" s="7" t="s">
        <v>119</v>
      </c>
      <c r="C22" s="21">
        <f>1/4</f>
        <v>0.25</v>
      </c>
      <c r="D22" s="12" t="s">
        <v>35</v>
      </c>
      <c r="E22" s="12" t="s">
        <v>34</v>
      </c>
      <c r="F22" s="11" t="s">
        <v>47</v>
      </c>
      <c r="G22" s="11" t="s">
        <v>48</v>
      </c>
      <c r="H22" s="11" t="s">
        <v>49</v>
      </c>
      <c r="I22" s="18">
        <v>43862</v>
      </c>
      <c r="J22" s="18">
        <v>44196</v>
      </c>
      <c r="K22" s="12" t="s">
        <v>38</v>
      </c>
      <c r="L22" s="6" t="s">
        <v>96</v>
      </c>
      <c r="M22" s="12" t="s">
        <v>38</v>
      </c>
      <c r="N22" s="12" t="s">
        <v>38</v>
      </c>
      <c r="O22" s="12" t="s">
        <v>38</v>
      </c>
      <c r="P22" s="19" t="s">
        <v>149</v>
      </c>
      <c r="Q22" s="19" t="s">
        <v>149</v>
      </c>
      <c r="R22" s="19" t="s">
        <v>149</v>
      </c>
      <c r="S22" s="8" t="s">
        <v>153</v>
      </c>
      <c r="T22" s="11"/>
      <c r="U22" s="11"/>
      <c r="V22" s="19"/>
    </row>
    <row r="24" spans="1:22" ht="31.5" customHeight="1">
      <c r="A24" s="40" t="s">
        <v>125</v>
      </c>
      <c r="B24" s="41">
        <f>AVERAGE(C2:C22)</f>
        <v>0.37626984126984125</v>
      </c>
      <c r="C24" s="3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4"/>
  <sheetViews>
    <sheetView zoomScale="89" zoomScaleNormal="89" workbookViewId="0">
      <pane xSplit="2" topLeftCell="C1" activePane="topRight" state="frozen"/>
      <selection pane="topRight" activeCell="B11" sqref="B11"/>
    </sheetView>
  </sheetViews>
  <sheetFormatPr baseColWidth="10" defaultRowHeight="15"/>
  <cols>
    <col min="1" max="1" width="33.5703125" style="14" customWidth="1"/>
    <col min="2" max="2" width="46.28515625" style="15" customWidth="1"/>
    <col min="3" max="3" width="10.42578125" style="35" customWidth="1"/>
    <col min="4" max="4" width="27.28515625" style="16" customWidth="1"/>
    <col min="5" max="5" width="22.7109375" style="16" customWidth="1"/>
    <col min="6" max="6" width="20.5703125" style="17" customWidth="1"/>
    <col min="7" max="8" width="20.5703125" style="17" hidden="1" customWidth="1"/>
    <col min="9" max="9" width="21.7109375" style="16" customWidth="1"/>
    <col min="10" max="10" width="21" style="16" customWidth="1"/>
    <col min="11" max="22" width="33.140625" style="16" customWidth="1"/>
    <col min="23" max="16384" width="11.42578125" style="16"/>
  </cols>
  <sheetData>
    <row r="1" spans="1:22" s="3" customFormat="1" ht="45.75" thickBot="1">
      <c r="A1" s="1" t="s">
        <v>0</v>
      </c>
      <c r="B1" s="2" t="s">
        <v>23</v>
      </c>
      <c r="C1" s="2" t="s">
        <v>53</v>
      </c>
      <c r="D1" s="2" t="s">
        <v>21</v>
      </c>
      <c r="E1" s="2" t="s">
        <v>22</v>
      </c>
      <c r="F1" s="28" t="s">
        <v>56</v>
      </c>
      <c r="G1" s="9" t="s">
        <v>50</v>
      </c>
      <c r="H1" s="10" t="s">
        <v>51</v>
      </c>
      <c r="I1" s="2" t="s">
        <v>57</v>
      </c>
      <c r="J1" s="2" t="s">
        <v>58</v>
      </c>
      <c r="K1" s="2" t="s">
        <v>63</v>
      </c>
      <c r="L1" s="2" t="s">
        <v>64</v>
      </c>
      <c r="M1" s="2" t="s">
        <v>76</v>
      </c>
      <c r="N1" s="2" t="s">
        <v>65</v>
      </c>
      <c r="O1" s="2" t="s">
        <v>66</v>
      </c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  <c r="U1" s="2" t="s">
        <v>72</v>
      </c>
      <c r="V1" s="2" t="s">
        <v>73</v>
      </c>
    </row>
    <row r="2" spans="1:22" s="27" customFormat="1" ht="75">
      <c r="A2" s="4" t="s">
        <v>54</v>
      </c>
      <c r="B2" s="22" t="s">
        <v>136</v>
      </c>
      <c r="C2" s="23">
        <f>1/1</f>
        <v>1</v>
      </c>
      <c r="D2" s="24" t="s">
        <v>31</v>
      </c>
      <c r="E2" s="25" t="s">
        <v>44</v>
      </c>
      <c r="F2" s="25" t="s">
        <v>47</v>
      </c>
      <c r="G2" s="11" t="s">
        <v>48</v>
      </c>
      <c r="H2" s="11" t="s">
        <v>49</v>
      </c>
      <c r="I2" s="26" t="s">
        <v>107</v>
      </c>
      <c r="J2" s="26" t="s">
        <v>108</v>
      </c>
      <c r="K2" s="24" t="s">
        <v>38</v>
      </c>
      <c r="L2" s="24" t="s">
        <v>38</v>
      </c>
      <c r="M2" s="24" t="s">
        <v>38</v>
      </c>
      <c r="N2" s="24" t="s">
        <v>38</v>
      </c>
      <c r="O2" s="24" t="s">
        <v>38</v>
      </c>
      <c r="P2" s="24" t="s">
        <v>38</v>
      </c>
      <c r="Q2" s="6"/>
      <c r="R2" s="6"/>
      <c r="S2" s="6"/>
      <c r="T2" s="7"/>
      <c r="U2" s="7"/>
      <c r="V2" s="7"/>
    </row>
    <row r="3" spans="1:22" s="27" customFormat="1" ht="120">
      <c r="A3" s="4" t="s">
        <v>54</v>
      </c>
      <c r="B3" s="22" t="s">
        <v>45</v>
      </c>
      <c r="C3" s="23">
        <v>0.5</v>
      </c>
      <c r="D3" s="24" t="s">
        <v>32</v>
      </c>
      <c r="E3" s="25" t="s">
        <v>32</v>
      </c>
      <c r="F3" s="25" t="s">
        <v>47</v>
      </c>
      <c r="G3" s="11" t="s">
        <v>48</v>
      </c>
      <c r="H3" s="11" t="s">
        <v>49</v>
      </c>
      <c r="I3" s="26" t="s">
        <v>107</v>
      </c>
      <c r="J3" s="26" t="s">
        <v>108</v>
      </c>
      <c r="K3" s="24" t="s">
        <v>38</v>
      </c>
      <c r="L3" s="38" t="s">
        <v>97</v>
      </c>
      <c r="M3" s="6" t="s">
        <v>103</v>
      </c>
      <c r="N3" s="6" t="s">
        <v>133</v>
      </c>
      <c r="O3" s="6" t="s">
        <v>134</v>
      </c>
      <c r="P3" s="6" t="s">
        <v>135</v>
      </c>
      <c r="Q3" s="6"/>
      <c r="R3" s="6"/>
      <c r="S3" s="6"/>
      <c r="T3" s="6"/>
      <c r="U3" s="6"/>
      <c r="V3" s="6"/>
    </row>
    <row r="4" spans="1:22" s="27" customFormat="1" ht="76.5" customHeight="1">
      <c r="A4" s="33" t="s">
        <v>54</v>
      </c>
      <c r="B4" s="29" t="s">
        <v>62</v>
      </c>
      <c r="C4" s="23">
        <f t="shared" ref="C4" si="0">0/12</f>
        <v>0</v>
      </c>
      <c r="D4" s="30" t="s">
        <v>40</v>
      </c>
      <c r="E4" s="30" t="s">
        <v>41</v>
      </c>
      <c r="F4" s="25" t="s">
        <v>47</v>
      </c>
      <c r="G4" s="11" t="s">
        <v>48</v>
      </c>
      <c r="H4" s="11" t="s">
        <v>49</v>
      </c>
      <c r="I4" s="26" t="s">
        <v>107</v>
      </c>
      <c r="J4" s="26" t="s">
        <v>108</v>
      </c>
      <c r="K4" s="24" t="s">
        <v>38</v>
      </c>
      <c r="L4" s="24" t="s">
        <v>38</v>
      </c>
      <c r="M4" s="24" t="s">
        <v>38</v>
      </c>
      <c r="N4" s="24" t="s">
        <v>38</v>
      </c>
      <c r="O4" s="24" t="s">
        <v>38</v>
      </c>
      <c r="P4" s="24" t="s">
        <v>38</v>
      </c>
      <c r="Q4" s="32"/>
      <c r="R4" s="32"/>
      <c r="S4" s="32"/>
      <c r="T4" s="31"/>
      <c r="U4" s="31"/>
      <c r="V4" s="31"/>
    </row>
    <row r="5" spans="1:22" s="27" customFormat="1" ht="30">
      <c r="A5" s="4" t="s">
        <v>12</v>
      </c>
      <c r="B5" s="29" t="s">
        <v>109</v>
      </c>
      <c r="C5" s="36">
        <f>7/12</f>
        <v>0.58333333333333337</v>
      </c>
      <c r="D5" s="12" t="s">
        <v>35</v>
      </c>
      <c r="E5" s="12" t="s">
        <v>101</v>
      </c>
      <c r="F5" s="25" t="s">
        <v>47</v>
      </c>
      <c r="G5" s="11"/>
      <c r="H5" s="11"/>
      <c r="I5" s="26" t="s">
        <v>114</v>
      </c>
      <c r="J5" s="26" t="s">
        <v>112</v>
      </c>
      <c r="K5" s="24" t="s">
        <v>104</v>
      </c>
      <c r="L5" s="24" t="s">
        <v>104</v>
      </c>
      <c r="M5" s="24" t="s">
        <v>104</v>
      </c>
      <c r="N5" s="24" t="s">
        <v>104</v>
      </c>
      <c r="O5" s="24" t="s">
        <v>104</v>
      </c>
      <c r="P5" s="24" t="s">
        <v>104</v>
      </c>
      <c r="Q5" s="32"/>
      <c r="R5" s="32"/>
      <c r="S5" s="32"/>
      <c r="T5" s="31"/>
      <c r="U5" s="31"/>
      <c r="V5" s="31"/>
    </row>
    <row r="6" spans="1:22" s="3" customFormat="1" ht="45">
      <c r="A6" s="4" t="s">
        <v>12</v>
      </c>
      <c r="B6" s="6" t="s">
        <v>110</v>
      </c>
      <c r="C6" s="36">
        <f>7/12</f>
        <v>0.58333333333333337</v>
      </c>
      <c r="D6" s="12" t="s">
        <v>35</v>
      </c>
      <c r="E6" s="12" t="s">
        <v>46</v>
      </c>
      <c r="F6" s="11" t="s">
        <v>47</v>
      </c>
      <c r="G6" s="11" t="s">
        <v>47</v>
      </c>
      <c r="H6" s="11" t="s">
        <v>47</v>
      </c>
      <c r="I6" s="26" t="s">
        <v>114</v>
      </c>
      <c r="J6" s="26" t="s">
        <v>112</v>
      </c>
      <c r="K6" s="8" t="s">
        <v>77</v>
      </c>
      <c r="L6" s="8" t="s">
        <v>78</v>
      </c>
      <c r="M6" s="8" t="s">
        <v>81</v>
      </c>
      <c r="N6" s="8" t="s">
        <v>105</v>
      </c>
      <c r="O6" s="8" t="s">
        <v>105</v>
      </c>
      <c r="P6" s="8" t="s">
        <v>105</v>
      </c>
      <c r="Q6" s="8"/>
      <c r="R6" s="8"/>
      <c r="S6" s="8"/>
      <c r="T6" s="8"/>
      <c r="U6" s="8"/>
      <c r="V6" s="8"/>
    </row>
    <row r="7" spans="1:22" s="3" customFormat="1" ht="60">
      <c r="A7" s="4" t="s">
        <v>12</v>
      </c>
      <c r="B7" s="6" t="s">
        <v>100</v>
      </c>
      <c r="C7" s="36">
        <f>7/12</f>
        <v>0.58333333333333337</v>
      </c>
      <c r="D7" s="12" t="s">
        <v>35</v>
      </c>
      <c r="E7" s="12" t="s">
        <v>101</v>
      </c>
      <c r="F7" s="11" t="s">
        <v>47</v>
      </c>
      <c r="G7" s="11"/>
      <c r="H7" s="11"/>
      <c r="I7" s="26" t="s">
        <v>114</v>
      </c>
      <c r="J7" s="26" t="s">
        <v>112</v>
      </c>
      <c r="K7" s="24" t="s">
        <v>38</v>
      </c>
      <c r="L7" s="24" t="s">
        <v>38</v>
      </c>
      <c r="M7" s="8" t="s">
        <v>102</v>
      </c>
      <c r="N7" s="8" t="s">
        <v>106</v>
      </c>
      <c r="O7" s="8" t="s">
        <v>130</v>
      </c>
      <c r="P7" s="8" t="s">
        <v>130</v>
      </c>
      <c r="Q7" s="8"/>
      <c r="R7" s="8"/>
      <c r="S7" s="8"/>
      <c r="T7" s="8"/>
      <c r="U7" s="8"/>
      <c r="V7" s="8"/>
    </row>
    <row r="8" spans="1:22" s="3" customFormat="1" ht="60">
      <c r="A8" s="4" t="s">
        <v>59</v>
      </c>
      <c r="B8" s="4" t="s">
        <v>124</v>
      </c>
      <c r="C8" s="21">
        <f>1/2</f>
        <v>0.5</v>
      </c>
      <c r="D8" s="12" t="s">
        <v>40</v>
      </c>
      <c r="E8" s="12" t="s">
        <v>41</v>
      </c>
      <c r="F8" s="11" t="s">
        <v>47</v>
      </c>
      <c r="G8" s="12" t="s">
        <v>48</v>
      </c>
      <c r="H8" s="12" t="s">
        <v>49</v>
      </c>
      <c r="I8" s="26" t="s">
        <v>113</v>
      </c>
      <c r="J8" s="26" t="s">
        <v>107</v>
      </c>
      <c r="K8" s="24" t="s">
        <v>38</v>
      </c>
      <c r="L8" s="24" t="s">
        <v>38</v>
      </c>
      <c r="M8" s="8" t="s">
        <v>82</v>
      </c>
      <c r="N8" s="8" t="s">
        <v>82</v>
      </c>
      <c r="O8" s="12" t="s">
        <v>131</v>
      </c>
      <c r="P8" s="12" t="s">
        <v>131</v>
      </c>
      <c r="Q8" s="12"/>
      <c r="R8" s="12"/>
      <c r="S8" s="12"/>
      <c r="T8" s="12"/>
      <c r="U8" s="19"/>
      <c r="V8" s="19"/>
    </row>
    <row r="9" spans="1:22" s="27" customFormat="1" ht="45">
      <c r="A9" s="4" t="s">
        <v>83</v>
      </c>
      <c r="B9" s="7" t="s">
        <v>74</v>
      </c>
      <c r="C9" s="21">
        <v>0.22</v>
      </c>
      <c r="D9" s="24" t="s">
        <v>33</v>
      </c>
      <c r="E9" s="24" t="s">
        <v>34</v>
      </c>
      <c r="F9" s="25" t="s">
        <v>47</v>
      </c>
      <c r="G9" s="11" t="s">
        <v>47</v>
      </c>
      <c r="H9" s="11" t="s">
        <v>47</v>
      </c>
      <c r="I9" s="26" t="s">
        <v>114</v>
      </c>
      <c r="J9" s="26" t="s">
        <v>112</v>
      </c>
      <c r="K9" s="6" t="s">
        <v>79</v>
      </c>
      <c r="L9" s="24" t="s">
        <v>129</v>
      </c>
      <c r="M9" s="24" t="s">
        <v>129</v>
      </c>
      <c r="N9" s="24" t="s">
        <v>129</v>
      </c>
      <c r="O9" s="24" t="s">
        <v>129</v>
      </c>
      <c r="P9" s="24" t="s">
        <v>129</v>
      </c>
      <c r="Q9" s="6"/>
      <c r="R9" s="7"/>
      <c r="S9" s="7"/>
      <c r="T9" s="7"/>
      <c r="U9" s="7"/>
      <c r="V9" s="7"/>
    </row>
    <row r="10" spans="1:22" s="27" customFormat="1" ht="45">
      <c r="A10" s="4" t="s">
        <v>83</v>
      </c>
      <c r="B10" s="7" t="s">
        <v>126</v>
      </c>
      <c r="C10" s="21">
        <v>0.26</v>
      </c>
      <c r="D10" s="24" t="s">
        <v>33</v>
      </c>
      <c r="E10" s="24" t="s">
        <v>127</v>
      </c>
      <c r="F10" s="25" t="s">
        <v>47</v>
      </c>
      <c r="G10" s="25" t="s">
        <v>47</v>
      </c>
      <c r="H10" s="25" t="s">
        <v>47</v>
      </c>
      <c r="I10" s="26" t="s">
        <v>114</v>
      </c>
      <c r="J10" s="26" t="s">
        <v>112</v>
      </c>
      <c r="K10" s="6" t="s">
        <v>128</v>
      </c>
      <c r="L10" s="24" t="s">
        <v>129</v>
      </c>
      <c r="M10" s="24" t="s">
        <v>129</v>
      </c>
      <c r="N10" s="24" t="s">
        <v>129</v>
      </c>
      <c r="O10" s="24" t="s">
        <v>129</v>
      </c>
      <c r="P10" s="24" t="s">
        <v>129</v>
      </c>
      <c r="Q10" s="6"/>
      <c r="R10" s="7"/>
      <c r="S10" s="7"/>
      <c r="T10" s="7"/>
      <c r="U10" s="7"/>
      <c r="V10" s="7"/>
    </row>
    <row r="11" spans="1:22" s="3" customFormat="1" ht="90">
      <c r="A11" s="4" t="s">
        <v>84</v>
      </c>
      <c r="B11" s="7" t="s">
        <v>84</v>
      </c>
      <c r="C11" s="21">
        <f t="shared" ref="C11:C42" si="1">1/12</f>
        <v>8.3333333333333329E-2</v>
      </c>
      <c r="D11" s="12" t="s">
        <v>33</v>
      </c>
      <c r="E11" s="12" t="s">
        <v>34</v>
      </c>
      <c r="F11" s="12" t="s">
        <v>39</v>
      </c>
      <c r="G11" s="12" t="s">
        <v>48</v>
      </c>
      <c r="H11" s="12" t="s">
        <v>49</v>
      </c>
      <c r="I11" s="12" t="s">
        <v>38</v>
      </c>
      <c r="J11" s="12" t="s">
        <v>38</v>
      </c>
      <c r="K11" s="11"/>
      <c r="L11" s="11"/>
      <c r="M11" s="11"/>
      <c r="N11" s="24" t="s">
        <v>38</v>
      </c>
      <c r="O11" s="11"/>
      <c r="P11" s="24" t="s">
        <v>38</v>
      </c>
      <c r="Q11" s="11"/>
      <c r="R11" s="11"/>
      <c r="S11" s="11"/>
      <c r="T11" s="19"/>
      <c r="U11" s="19"/>
      <c r="V11" s="19"/>
    </row>
    <row r="12" spans="1:22" s="3" customFormat="1" ht="75">
      <c r="A12" s="4" t="s">
        <v>60</v>
      </c>
      <c r="B12" s="7" t="s">
        <v>4</v>
      </c>
      <c r="C12" s="21">
        <f>0/12</f>
        <v>0</v>
      </c>
      <c r="D12" s="12" t="s">
        <v>33</v>
      </c>
      <c r="E12" s="12" t="s">
        <v>34</v>
      </c>
      <c r="F12" s="25" t="s">
        <v>47</v>
      </c>
      <c r="G12" s="12" t="s">
        <v>48</v>
      </c>
      <c r="H12" s="12" t="s">
        <v>49</v>
      </c>
      <c r="I12" s="26" t="s">
        <v>111</v>
      </c>
      <c r="J12" s="26" t="s">
        <v>112</v>
      </c>
      <c r="K12" s="24" t="s">
        <v>38</v>
      </c>
      <c r="L12" s="24" t="s">
        <v>38</v>
      </c>
      <c r="M12" s="24" t="s">
        <v>38</v>
      </c>
      <c r="N12" s="24" t="s">
        <v>38</v>
      </c>
      <c r="O12" s="24" t="s">
        <v>38</v>
      </c>
      <c r="P12" s="12" t="s">
        <v>132</v>
      </c>
      <c r="Q12" s="11"/>
      <c r="R12" s="11"/>
      <c r="S12" s="11"/>
      <c r="T12" s="19"/>
      <c r="U12" s="19"/>
      <c r="V12" s="19"/>
    </row>
    <row r="13" spans="1:22" s="3" customFormat="1" ht="60">
      <c r="A13" s="4" t="s">
        <v>61</v>
      </c>
      <c r="B13" s="7" t="s">
        <v>3</v>
      </c>
      <c r="C13" s="21">
        <f t="shared" si="1"/>
        <v>8.3333333333333329E-2</v>
      </c>
      <c r="D13" s="12" t="s">
        <v>40</v>
      </c>
      <c r="E13" s="12" t="s">
        <v>41</v>
      </c>
      <c r="F13" s="12" t="s">
        <v>39</v>
      </c>
      <c r="G13" s="12" t="s">
        <v>48</v>
      </c>
      <c r="H13" s="12" t="s">
        <v>49</v>
      </c>
      <c r="I13" s="12" t="s">
        <v>38</v>
      </c>
      <c r="J13" s="12" t="s">
        <v>38</v>
      </c>
      <c r="K13" s="19"/>
      <c r="L13" s="19"/>
      <c r="M13" s="19"/>
      <c r="N13" s="8" t="s">
        <v>98</v>
      </c>
      <c r="O13" s="19"/>
      <c r="P13" s="12" t="s">
        <v>38</v>
      </c>
      <c r="Q13" s="19"/>
      <c r="R13" s="19"/>
      <c r="S13" s="19"/>
      <c r="T13" s="19"/>
      <c r="U13" s="19"/>
      <c r="V13" s="19"/>
    </row>
    <row r="14" spans="1:22" s="3" customFormat="1" ht="60">
      <c r="A14" s="4" t="s">
        <v>61</v>
      </c>
      <c r="B14" s="7" t="s">
        <v>5</v>
      </c>
      <c r="C14" s="21">
        <f t="shared" si="1"/>
        <v>8.3333333333333329E-2</v>
      </c>
      <c r="D14" s="12" t="s">
        <v>40</v>
      </c>
      <c r="E14" s="12" t="s">
        <v>41</v>
      </c>
      <c r="F14" s="12" t="s">
        <v>39</v>
      </c>
      <c r="G14" s="12" t="s">
        <v>48</v>
      </c>
      <c r="H14" s="12" t="s">
        <v>49</v>
      </c>
      <c r="I14" s="12" t="s">
        <v>38</v>
      </c>
      <c r="J14" s="12" t="s">
        <v>38</v>
      </c>
      <c r="K14" s="19"/>
      <c r="L14" s="19"/>
      <c r="M14" s="19"/>
      <c r="N14" s="8" t="s">
        <v>80</v>
      </c>
      <c r="O14" s="19"/>
      <c r="P14" s="12" t="s">
        <v>38</v>
      </c>
      <c r="Q14" s="19"/>
      <c r="R14" s="19"/>
      <c r="S14" s="19"/>
      <c r="T14" s="19"/>
      <c r="U14" s="19"/>
      <c r="V14" s="19"/>
    </row>
    <row r="15" spans="1:22" s="3" customFormat="1" ht="60">
      <c r="A15" s="4" t="s">
        <v>61</v>
      </c>
      <c r="B15" s="7" t="s">
        <v>28</v>
      </c>
      <c r="C15" s="21">
        <f t="shared" si="1"/>
        <v>8.3333333333333329E-2</v>
      </c>
      <c r="D15" s="12" t="s">
        <v>40</v>
      </c>
      <c r="E15" s="12" t="s">
        <v>41</v>
      </c>
      <c r="F15" s="12" t="s">
        <v>39</v>
      </c>
      <c r="G15" s="12" t="s">
        <v>48</v>
      </c>
      <c r="H15" s="12" t="s">
        <v>49</v>
      </c>
      <c r="I15" s="12" t="s">
        <v>38</v>
      </c>
      <c r="J15" s="12" t="s">
        <v>38</v>
      </c>
      <c r="K15" s="19"/>
      <c r="L15" s="19"/>
      <c r="M15" s="19"/>
      <c r="N15" s="19" t="s">
        <v>99</v>
      </c>
      <c r="O15" s="19"/>
      <c r="P15" s="19" t="s">
        <v>99</v>
      </c>
      <c r="Q15" s="19"/>
      <c r="R15" s="19"/>
      <c r="S15" s="19"/>
      <c r="T15" s="19"/>
      <c r="U15" s="19"/>
      <c r="V15" s="19"/>
    </row>
    <row r="16" spans="1:22" s="3" customFormat="1" ht="75">
      <c r="A16" s="4" t="s">
        <v>61</v>
      </c>
      <c r="B16" s="7" t="s">
        <v>19</v>
      </c>
      <c r="C16" s="21">
        <f t="shared" si="1"/>
        <v>8.3333333333333329E-2</v>
      </c>
      <c r="D16" s="12" t="s">
        <v>40</v>
      </c>
      <c r="E16" s="12" t="s">
        <v>41</v>
      </c>
      <c r="F16" s="12" t="s">
        <v>39</v>
      </c>
      <c r="G16" s="12" t="s">
        <v>48</v>
      </c>
      <c r="H16" s="12" t="s">
        <v>49</v>
      </c>
      <c r="I16" s="12" t="s">
        <v>38</v>
      </c>
      <c r="J16" s="12" t="s">
        <v>38</v>
      </c>
      <c r="K16" s="19"/>
      <c r="L16" s="19"/>
      <c r="M16" s="19"/>
      <c r="N16" s="12" t="s">
        <v>38</v>
      </c>
      <c r="O16" s="19"/>
      <c r="P16" s="12" t="s">
        <v>38</v>
      </c>
      <c r="Q16" s="19"/>
      <c r="R16" s="19"/>
      <c r="S16" s="19"/>
      <c r="T16" s="19"/>
      <c r="U16" s="19"/>
      <c r="V16" s="19"/>
    </row>
    <row r="17" spans="1:22" s="3" customFormat="1" ht="60">
      <c r="A17" s="4" t="s">
        <v>61</v>
      </c>
      <c r="B17" s="7" t="s">
        <v>20</v>
      </c>
      <c r="C17" s="21">
        <f t="shared" si="1"/>
        <v>8.3333333333333329E-2</v>
      </c>
      <c r="D17" s="12" t="s">
        <v>40</v>
      </c>
      <c r="E17" s="12" t="s">
        <v>41</v>
      </c>
      <c r="F17" s="12" t="s">
        <v>39</v>
      </c>
      <c r="G17" s="12" t="s">
        <v>48</v>
      </c>
      <c r="H17" s="12" t="s">
        <v>49</v>
      </c>
      <c r="I17" s="12" t="s">
        <v>38</v>
      </c>
      <c r="J17" s="12" t="s">
        <v>38</v>
      </c>
      <c r="K17" s="19"/>
      <c r="L17" s="19"/>
      <c r="M17" s="19"/>
      <c r="N17" s="12" t="s">
        <v>38</v>
      </c>
      <c r="O17" s="19"/>
      <c r="P17" s="12" t="s">
        <v>38</v>
      </c>
      <c r="Q17" s="19"/>
      <c r="R17" s="19"/>
      <c r="S17" s="19"/>
      <c r="T17" s="19"/>
      <c r="U17" s="19"/>
      <c r="V17" s="19"/>
    </row>
    <row r="18" spans="1:22" s="3" customFormat="1" ht="75">
      <c r="A18" s="4" t="s">
        <v>61</v>
      </c>
      <c r="B18" s="7" t="s">
        <v>6</v>
      </c>
      <c r="C18" s="21">
        <f t="shared" si="1"/>
        <v>8.3333333333333329E-2</v>
      </c>
      <c r="D18" s="12" t="s">
        <v>40</v>
      </c>
      <c r="E18" s="12" t="s">
        <v>41</v>
      </c>
      <c r="F18" s="12" t="s">
        <v>39</v>
      </c>
      <c r="G18" s="12" t="s">
        <v>48</v>
      </c>
      <c r="H18" s="12" t="s">
        <v>49</v>
      </c>
      <c r="I18" s="12" t="s">
        <v>38</v>
      </c>
      <c r="J18" s="12" t="s">
        <v>38</v>
      </c>
      <c r="K18" s="19"/>
      <c r="L18" s="19"/>
      <c r="M18" s="19"/>
      <c r="N18" s="12" t="s">
        <v>38</v>
      </c>
      <c r="O18" s="19"/>
      <c r="P18" s="12" t="s">
        <v>38</v>
      </c>
      <c r="Q18" s="19"/>
      <c r="R18" s="19"/>
      <c r="S18" s="19"/>
      <c r="T18" s="19"/>
      <c r="U18" s="19"/>
      <c r="V18" s="19"/>
    </row>
    <row r="19" spans="1:22" s="3" customFormat="1" ht="60">
      <c r="A19" s="4" t="s">
        <v>61</v>
      </c>
      <c r="B19" s="7" t="s">
        <v>24</v>
      </c>
      <c r="C19" s="21">
        <f t="shared" si="1"/>
        <v>8.3333333333333329E-2</v>
      </c>
      <c r="D19" s="12" t="s">
        <v>40</v>
      </c>
      <c r="E19" s="12" t="s">
        <v>41</v>
      </c>
      <c r="F19" s="12" t="s">
        <v>39</v>
      </c>
      <c r="G19" s="12" t="s">
        <v>48</v>
      </c>
      <c r="H19" s="12" t="s">
        <v>49</v>
      </c>
      <c r="I19" s="12" t="s">
        <v>38</v>
      </c>
      <c r="J19" s="12" t="s">
        <v>38</v>
      </c>
      <c r="K19" s="19"/>
      <c r="L19" s="19"/>
      <c r="M19" s="19"/>
      <c r="N19" s="12" t="s">
        <v>38</v>
      </c>
      <c r="O19" s="19"/>
      <c r="P19" s="12" t="s">
        <v>38</v>
      </c>
      <c r="Q19" s="19"/>
      <c r="R19" s="19"/>
      <c r="S19" s="19"/>
      <c r="T19" s="19"/>
      <c r="U19" s="19"/>
      <c r="V19" s="19"/>
    </row>
    <row r="20" spans="1:22" s="3" customFormat="1" ht="75">
      <c r="A20" s="4" t="s">
        <v>85</v>
      </c>
      <c r="B20" s="7" t="s">
        <v>86</v>
      </c>
      <c r="C20" s="21">
        <f>7/12</f>
        <v>0.58333333333333337</v>
      </c>
      <c r="D20" s="12" t="s">
        <v>35</v>
      </c>
      <c r="E20" s="11" t="s">
        <v>34</v>
      </c>
      <c r="F20" s="11" t="s">
        <v>47</v>
      </c>
      <c r="G20" s="11" t="s">
        <v>48</v>
      </c>
      <c r="H20" s="11" t="s">
        <v>49</v>
      </c>
      <c r="I20" s="26" t="s">
        <v>114</v>
      </c>
      <c r="J20" s="26" t="s">
        <v>112</v>
      </c>
      <c r="K20" s="8" t="s">
        <v>87</v>
      </c>
      <c r="L20" s="8" t="s">
        <v>88</v>
      </c>
      <c r="M20" s="8" t="s">
        <v>89</v>
      </c>
      <c r="N20" s="12" t="s">
        <v>132</v>
      </c>
      <c r="O20" s="12" t="s">
        <v>132</v>
      </c>
      <c r="P20" s="12" t="s">
        <v>38</v>
      </c>
      <c r="Q20" s="8"/>
      <c r="R20" s="8"/>
      <c r="S20" s="8"/>
      <c r="T20" s="8"/>
      <c r="U20" s="8"/>
      <c r="V20" s="8"/>
    </row>
    <row r="21" spans="1:22" s="3" customFormat="1" ht="105">
      <c r="A21" s="4" t="s">
        <v>85</v>
      </c>
      <c r="B21" s="7" t="s">
        <v>122</v>
      </c>
      <c r="C21" s="21">
        <f>3/8</f>
        <v>0.375</v>
      </c>
      <c r="D21" s="12" t="s">
        <v>35</v>
      </c>
      <c r="E21" s="11" t="s">
        <v>34</v>
      </c>
      <c r="F21" s="11" t="s">
        <v>47</v>
      </c>
      <c r="G21" s="11" t="s">
        <v>48</v>
      </c>
      <c r="H21" s="11" t="s">
        <v>49</v>
      </c>
      <c r="I21" s="18" t="s">
        <v>117</v>
      </c>
      <c r="J21" s="18" t="s">
        <v>112</v>
      </c>
      <c r="K21" s="12" t="s">
        <v>38</v>
      </c>
      <c r="L21" s="12" t="s">
        <v>38</v>
      </c>
      <c r="M21" s="8" t="s">
        <v>120</v>
      </c>
      <c r="N21" s="12" t="s">
        <v>38</v>
      </c>
      <c r="O21" s="12" t="s">
        <v>38</v>
      </c>
      <c r="P21" s="12" t="s">
        <v>137</v>
      </c>
      <c r="Q21" s="12" t="s">
        <v>138</v>
      </c>
      <c r="R21" s="8"/>
      <c r="S21" s="8"/>
      <c r="T21" s="8"/>
      <c r="U21" s="8"/>
      <c r="V21" s="8"/>
    </row>
    <row r="22" spans="1:22" s="3" customFormat="1" ht="107.25" customHeight="1">
      <c r="A22" s="4" t="s">
        <v>90</v>
      </c>
      <c r="B22" s="7" t="s">
        <v>123</v>
      </c>
      <c r="C22" s="21">
        <f>4/9</f>
        <v>0.44444444444444442</v>
      </c>
      <c r="D22" s="12" t="s">
        <v>35</v>
      </c>
      <c r="E22" s="11" t="s">
        <v>34</v>
      </c>
      <c r="F22" s="11" t="s">
        <v>47</v>
      </c>
      <c r="G22" s="11" t="s">
        <v>48</v>
      </c>
      <c r="H22" s="11" t="s">
        <v>49</v>
      </c>
      <c r="I22" s="18" t="s">
        <v>117</v>
      </c>
      <c r="J22" s="18" t="s">
        <v>112</v>
      </c>
      <c r="K22" s="12" t="s">
        <v>38</v>
      </c>
      <c r="L22" s="12" t="s">
        <v>38</v>
      </c>
      <c r="M22" s="8" t="s">
        <v>80</v>
      </c>
      <c r="N22" s="12" t="s">
        <v>121</v>
      </c>
      <c r="O22" s="12" t="s">
        <v>38</v>
      </c>
      <c r="P22" s="12" t="s">
        <v>139</v>
      </c>
      <c r="Q22" s="12" t="s">
        <v>140</v>
      </c>
      <c r="R22" s="8"/>
      <c r="S22" s="8"/>
      <c r="T22" s="8"/>
      <c r="U22" s="8"/>
      <c r="V22" s="8"/>
    </row>
    <row r="23" spans="1:22" s="3" customFormat="1" ht="60">
      <c r="A23" s="4" t="s">
        <v>7</v>
      </c>
      <c r="B23" s="7" t="s">
        <v>2</v>
      </c>
      <c r="C23" s="21">
        <f t="shared" si="1"/>
        <v>8.3333333333333329E-2</v>
      </c>
      <c r="D23" s="12" t="s">
        <v>40</v>
      </c>
      <c r="E23" s="12" t="s">
        <v>41</v>
      </c>
      <c r="F23" s="12" t="s">
        <v>39</v>
      </c>
      <c r="G23" s="12" t="s">
        <v>48</v>
      </c>
      <c r="H23" s="12" t="s">
        <v>49</v>
      </c>
      <c r="I23" s="12" t="s">
        <v>38</v>
      </c>
      <c r="J23" s="12" t="s">
        <v>38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3" customFormat="1" ht="60">
      <c r="A24" s="4" t="s">
        <v>7</v>
      </c>
      <c r="B24" s="7" t="s">
        <v>27</v>
      </c>
      <c r="C24" s="21">
        <f t="shared" si="1"/>
        <v>8.3333333333333329E-2</v>
      </c>
      <c r="D24" s="12" t="s">
        <v>40</v>
      </c>
      <c r="E24" s="12" t="s">
        <v>41</v>
      </c>
      <c r="F24" s="12" t="s">
        <v>39</v>
      </c>
      <c r="G24" s="12" t="s">
        <v>48</v>
      </c>
      <c r="H24" s="12" t="s">
        <v>49</v>
      </c>
      <c r="I24" s="12" t="s">
        <v>38</v>
      </c>
      <c r="J24" s="12" t="s">
        <v>38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60">
      <c r="A25" s="4" t="s">
        <v>7</v>
      </c>
      <c r="B25" s="7" t="s">
        <v>29</v>
      </c>
      <c r="C25" s="21">
        <f t="shared" si="1"/>
        <v>8.3333333333333329E-2</v>
      </c>
      <c r="D25" s="12" t="s">
        <v>40</v>
      </c>
      <c r="E25" s="12" t="s">
        <v>41</v>
      </c>
      <c r="F25" s="12" t="s">
        <v>39</v>
      </c>
      <c r="G25" s="12" t="s">
        <v>48</v>
      </c>
      <c r="H25" s="12" t="s">
        <v>49</v>
      </c>
      <c r="I25" s="12" t="s">
        <v>38</v>
      </c>
      <c r="J25" s="12" t="s">
        <v>38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3" customFormat="1" ht="60">
      <c r="A26" s="4" t="s">
        <v>7</v>
      </c>
      <c r="B26" s="7" t="s">
        <v>30</v>
      </c>
      <c r="C26" s="21">
        <f t="shared" si="1"/>
        <v>8.3333333333333329E-2</v>
      </c>
      <c r="D26" s="12" t="s">
        <v>40</v>
      </c>
      <c r="E26" s="12" t="s">
        <v>41</v>
      </c>
      <c r="F26" s="12" t="s">
        <v>39</v>
      </c>
      <c r="G26" s="12" t="s">
        <v>48</v>
      </c>
      <c r="H26" s="12" t="s">
        <v>49</v>
      </c>
      <c r="I26" s="12" t="s">
        <v>38</v>
      </c>
      <c r="J26" s="12" t="s">
        <v>38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3" customFormat="1" ht="60">
      <c r="A27" s="4" t="s">
        <v>7</v>
      </c>
      <c r="B27" s="7" t="s">
        <v>8</v>
      </c>
      <c r="C27" s="21">
        <f t="shared" si="1"/>
        <v>8.3333333333333329E-2</v>
      </c>
      <c r="D27" s="12" t="s">
        <v>40</v>
      </c>
      <c r="E27" s="12" t="s">
        <v>41</v>
      </c>
      <c r="F27" s="12" t="s">
        <v>39</v>
      </c>
      <c r="G27" s="12" t="s">
        <v>48</v>
      </c>
      <c r="H27" s="12" t="s">
        <v>49</v>
      </c>
      <c r="I27" s="12" t="s">
        <v>38</v>
      </c>
      <c r="J27" s="12" t="s">
        <v>38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3" customFormat="1" ht="125.25" customHeight="1">
      <c r="A28" s="4" t="s">
        <v>91</v>
      </c>
      <c r="B28" s="7" t="s">
        <v>92</v>
      </c>
      <c r="C28" s="21">
        <f t="shared" ref="C28:C33" si="2">0/12</f>
        <v>0</v>
      </c>
      <c r="D28" s="12" t="s">
        <v>35</v>
      </c>
      <c r="E28" s="12" t="s">
        <v>34</v>
      </c>
      <c r="F28" s="11" t="s">
        <v>47</v>
      </c>
      <c r="G28" s="11" t="s">
        <v>48</v>
      </c>
      <c r="H28" s="11" t="s">
        <v>49</v>
      </c>
      <c r="I28" s="18" t="s">
        <v>115</v>
      </c>
      <c r="J28" s="18" t="s">
        <v>115</v>
      </c>
      <c r="K28" s="12" t="s">
        <v>38</v>
      </c>
      <c r="L28" s="12" t="s">
        <v>38</v>
      </c>
      <c r="M28" s="19" t="s">
        <v>99</v>
      </c>
      <c r="N28" s="19" t="s">
        <v>99</v>
      </c>
      <c r="O28" s="19" t="s">
        <v>99</v>
      </c>
      <c r="P28" s="19" t="s">
        <v>99</v>
      </c>
      <c r="Q28" s="19" t="s">
        <v>99</v>
      </c>
      <c r="R28" s="24"/>
      <c r="S28" s="24"/>
      <c r="T28" s="24"/>
      <c r="U28" s="24"/>
      <c r="V28" s="24"/>
    </row>
    <row r="29" spans="1:22" s="3" customFormat="1" ht="45">
      <c r="A29" s="5" t="s">
        <v>13</v>
      </c>
      <c r="B29" s="7" t="s">
        <v>16</v>
      </c>
      <c r="C29" s="21">
        <f t="shared" si="2"/>
        <v>0</v>
      </c>
      <c r="D29" s="12" t="s">
        <v>35</v>
      </c>
      <c r="E29" s="12" t="s">
        <v>34</v>
      </c>
      <c r="F29" s="11" t="s">
        <v>47</v>
      </c>
      <c r="G29" s="11" t="s">
        <v>48</v>
      </c>
      <c r="H29" s="11" t="s">
        <v>49</v>
      </c>
      <c r="I29" s="34" t="s">
        <v>111</v>
      </c>
      <c r="J29" s="34" t="s">
        <v>115</v>
      </c>
      <c r="K29" s="12" t="s">
        <v>38</v>
      </c>
      <c r="L29" s="12" t="s">
        <v>38</v>
      </c>
      <c r="M29" s="12" t="s">
        <v>38</v>
      </c>
      <c r="N29" s="12" t="s">
        <v>38</v>
      </c>
      <c r="O29" s="12" t="s">
        <v>38</v>
      </c>
      <c r="P29" s="12" t="s">
        <v>38</v>
      </c>
      <c r="Q29" s="12" t="s">
        <v>38</v>
      </c>
      <c r="R29" s="19"/>
      <c r="S29" s="19"/>
      <c r="T29" s="19"/>
      <c r="U29" s="19"/>
      <c r="V29" s="19"/>
    </row>
    <row r="30" spans="1:22" s="3" customFormat="1" ht="45">
      <c r="A30" s="5" t="s">
        <v>13</v>
      </c>
      <c r="B30" s="7" t="s">
        <v>14</v>
      </c>
      <c r="C30" s="21">
        <f t="shared" si="2"/>
        <v>0</v>
      </c>
      <c r="D30" s="12" t="s">
        <v>35</v>
      </c>
      <c r="E30" s="12" t="s">
        <v>34</v>
      </c>
      <c r="F30" s="11" t="s">
        <v>47</v>
      </c>
      <c r="G30" s="11" t="s">
        <v>48</v>
      </c>
      <c r="H30" s="11" t="s">
        <v>49</v>
      </c>
      <c r="I30" s="34" t="s">
        <v>111</v>
      </c>
      <c r="J30" s="34" t="s">
        <v>115</v>
      </c>
      <c r="K30" s="12" t="s">
        <v>38</v>
      </c>
      <c r="L30" s="12" t="s">
        <v>38</v>
      </c>
      <c r="M30" s="12" t="s">
        <v>38</v>
      </c>
      <c r="N30" s="12" t="s">
        <v>38</v>
      </c>
      <c r="O30" s="12" t="s">
        <v>38</v>
      </c>
      <c r="P30" s="12" t="s">
        <v>38</v>
      </c>
      <c r="Q30" s="12" t="s">
        <v>38</v>
      </c>
      <c r="R30" s="19"/>
      <c r="S30" s="19"/>
      <c r="T30" s="19"/>
      <c r="U30" s="19"/>
      <c r="V30" s="19"/>
    </row>
    <row r="31" spans="1:22" s="3" customFormat="1" ht="45">
      <c r="A31" s="5" t="s">
        <v>13</v>
      </c>
      <c r="B31" s="7" t="s">
        <v>93</v>
      </c>
      <c r="C31" s="21">
        <f t="shared" si="2"/>
        <v>0</v>
      </c>
      <c r="D31" s="12" t="s">
        <v>35</v>
      </c>
      <c r="E31" s="12" t="s">
        <v>34</v>
      </c>
      <c r="F31" s="11" t="s">
        <v>47</v>
      </c>
      <c r="G31" s="11" t="s">
        <v>48</v>
      </c>
      <c r="H31" s="11" t="s">
        <v>49</v>
      </c>
      <c r="I31" s="34" t="s">
        <v>115</v>
      </c>
      <c r="J31" s="34" t="s">
        <v>116</v>
      </c>
      <c r="K31" s="12" t="s">
        <v>38</v>
      </c>
      <c r="L31" s="12" t="s">
        <v>38</v>
      </c>
      <c r="M31" s="12" t="s">
        <v>38</v>
      </c>
      <c r="N31" s="12" t="s">
        <v>38</v>
      </c>
      <c r="O31" s="12" t="s">
        <v>38</v>
      </c>
      <c r="P31" s="12" t="s">
        <v>38</v>
      </c>
      <c r="Q31" s="12" t="s">
        <v>38</v>
      </c>
      <c r="R31" s="19"/>
      <c r="S31" s="19"/>
      <c r="T31" s="19"/>
      <c r="U31" s="19"/>
      <c r="V31" s="19"/>
    </row>
    <row r="32" spans="1:22" s="3" customFormat="1" ht="45">
      <c r="A32" s="5" t="s">
        <v>13</v>
      </c>
      <c r="B32" s="7" t="s">
        <v>17</v>
      </c>
      <c r="C32" s="21">
        <f t="shared" si="2"/>
        <v>0</v>
      </c>
      <c r="D32" s="12" t="s">
        <v>35</v>
      </c>
      <c r="E32" s="12" t="s">
        <v>34</v>
      </c>
      <c r="F32" s="11" t="s">
        <v>47</v>
      </c>
      <c r="G32" s="11" t="s">
        <v>48</v>
      </c>
      <c r="H32" s="11" t="s">
        <v>49</v>
      </c>
      <c r="I32" s="34" t="s">
        <v>115</v>
      </c>
      <c r="J32" s="34" t="s">
        <v>116</v>
      </c>
      <c r="K32" s="12" t="s">
        <v>38</v>
      </c>
      <c r="L32" s="12" t="s">
        <v>38</v>
      </c>
      <c r="M32" s="12" t="s">
        <v>38</v>
      </c>
      <c r="N32" s="12" t="s">
        <v>38</v>
      </c>
      <c r="O32" s="12" t="s">
        <v>38</v>
      </c>
      <c r="P32" s="12" t="s">
        <v>38</v>
      </c>
      <c r="Q32" s="12" t="s">
        <v>38</v>
      </c>
      <c r="R32" s="19"/>
      <c r="S32" s="19"/>
      <c r="T32" s="19"/>
      <c r="U32" s="19"/>
      <c r="V32" s="19"/>
    </row>
    <row r="33" spans="1:22" s="3" customFormat="1" ht="45">
      <c r="A33" s="5" t="s">
        <v>13</v>
      </c>
      <c r="B33" s="7" t="s">
        <v>25</v>
      </c>
      <c r="C33" s="21">
        <f t="shared" si="2"/>
        <v>0</v>
      </c>
      <c r="D33" s="12" t="s">
        <v>35</v>
      </c>
      <c r="E33" s="12" t="s">
        <v>34</v>
      </c>
      <c r="F33" s="11" t="s">
        <v>47</v>
      </c>
      <c r="G33" s="11" t="s">
        <v>48</v>
      </c>
      <c r="H33" s="11" t="s">
        <v>49</v>
      </c>
      <c r="I33" s="34" t="s">
        <v>116</v>
      </c>
      <c r="J33" s="34" t="s">
        <v>112</v>
      </c>
      <c r="K33" s="12" t="s">
        <v>38</v>
      </c>
      <c r="L33" s="12" t="s">
        <v>38</v>
      </c>
      <c r="M33" s="12" t="s">
        <v>38</v>
      </c>
      <c r="N33" s="12" t="s">
        <v>38</v>
      </c>
      <c r="O33" s="12" t="s">
        <v>38</v>
      </c>
      <c r="P33" s="12" t="s">
        <v>38</v>
      </c>
      <c r="Q33" s="12" t="s">
        <v>38</v>
      </c>
      <c r="R33" s="19"/>
      <c r="S33" s="19"/>
      <c r="T33" s="19"/>
      <c r="U33" s="19"/>
      <c r="V33" s="19"/>
    </row>
    <row r="34" spans="1:22" s="3" customFormat="1" ht="45">
      <c r="A34" s="5" t="s">
        <v>13</v>
      </c>
      <c r="B34" s="7" t="s">
        <v>18</v>
      </c>
      <c r="C34" s="21">
        <f t="shared" si="1"/>
        <v>8.3333333333333329E-2</v>
      </c>
      <c r="D34" s="12" t="s">
        <v>35</v>
      </c>
      <c r="E34" s="12" t="s">
        <v>34</v>
      </c>
      <c r="F34" s="11" t="s">
        <v>48</v>
      </c>
      <c r="G34" s="11" t="s">
        <v>48</v>
      </c>
      <c r="H34" s="11" t="s">
        <v>49</v>
      </c>
      <c r="I34" s="18" t="s">
        <v>52</v>
      </c>
      <c r="J34" s="18" t="s">
        <v>52</v>
      </c>
      <c r="K34" s="19"/>
      <c r="L34" s="19"/>
      <c r="M34" s="19"/>
      <c r="N34" s="12" t="s">
        <v>38</v>
      </c>
      <c r="O34" s="12" t="s">
        <v>38</v>
      </c>
      <c r="P34" s="19"/>
      <c r="Q34" s="19"/>
      <c r="R34" s="19"/>
      <c r="S34" s="19"/>
      <c r="T34" s="19"/>
      <c r="U34" s="19"/>
      <c r="V34" s="19"/>
    </row>
    <row r="35" spans="1:22" s="3" customFormat="1" ht="60">
      <c r="A35" s="5" t="s">
        <v>13</v>
      </c>
      <c r="B35" s="7" t="s">
        <v>55</v>
      </c>
      <c r="C35" s="21">
        <f t="shared" si="1"/>
        <v>8.3333333333333329E-2</v>
      </c>
      <c r="D35" s="12" t="s">
        <v>35</v>
      </c>
      <c r="E35" s="12" t="s">
        <v>34</v>
      </c>
      <c r="F35" s="11" t="s">
        <v>48</v>
      </c>
      <c r="G35" s="11" t="s">
        <v>48</v>
      </c>
      <c r="H35" s="11" t="s">
        <v>49</v>
      </c>
      <c r="I35" s="34">
        <v>44138</v>
      </c>
      <c r="J35" s="34" t="s">
        <v>75</v>
      </c>
      <c r="K35" s="19"/>
      <c r="L35" s="19"/>
      <c r="M35" s="19"/>
      <c r="N35" s="12" t="s">
        <v>38</v>
      </c>
      <c r="O35" s="12" t="s">
        <v>38</v>
      </c>
      <c r="P35" s="19"/>
      <c r="Q35" s="19"/>
      <c r="R35" s="19"/>
      <c r="S35" s="19"/>
      <c r="T35" s="19"/>
      <c r="U35" s="19"/>
      <c r="V35" s="19"/>
    </row>
    <row r="36" spans="1:22" s="3" customFormat="1" ht="45">
      <c r="A36" s="5" t="s">
        <v>13</v>
      </c>
      <c r="B36" s="7" t="s">
        <v>26</v>
      </c>
      <c r="C36" s="21">
        <f t="shared" si="1"/>
        <v>8.3333333333333329E-2</v>
      </c>
      <c r="D36" s="12" t="s">
        <v>35</v>
      </c>
      <c r="E36" s="12" t="s">
        <v>34</v>
      </c>
      <c r="F36" s="12" t="s">
        <v>39</v>
      </c>
      <c r="G36" s="12" t="s">
        <v>48</v>
      </c>
      <c r="H36" s="12" t="s">
        <v>49</v>
      </c>
      <c r="I36" s="18" t="s">
        <v>52</v>
      </c>
      <c r="J36" s="18" t="s">
        <v>52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3" customFormat="1" ht="135">
      <c r="A37" s="4" t="s">
        <v>94</v>
      </c>
      <c r="B37" s="7" t="s">
        <v>118</v>
      </c>
      <c r="C37" s="21">
        <f>1/2</f>
        <v>0.5</v>
      </c>
      <c r="D37" s="12" t="s">
        <v>42</v>
      </c>
      <c r="E37" s="12" t="s">
        <v>37</v>
      </c>
      <c r="F37" s="11" t="s">
        <v>47</v>
      </c>
      <c r="G37" s="11" t="s">
        <v>48</v>
      </c>
      <c r="H37" s="11" t="s">
        <v>49</v>
      </c>
      <c r="I37" s="18" t="s">
        <v>117</v>
      </c>
      <c r="J37" s="18" t="s">
        <v>112</v>
      </c>
      <c r="K37" s="12" t="s">
        <v>38</v>
      </c>
      <c r="L37" s="6" t="s">
        <v>95</v>
      </c>
      <c r="M37" s="12" t="s">
        <v>38</v>
      </c>
      <c r="N37" s="12" t="s">
        <v>38</v>
      </c>
      <c r="O37" s="12" t="s">
        <v>38</v>
      </c>
      <c r="P37" s="12" t="s">
        <v>38</v>
      </c>
      <c r="Q37" s="12" t="s">
        <v>38</v>
      </c>
      <c r="R37" s="11"/>
      <c r="S37" s="19"/>
      <c r="T37" s="19"/>
      <c r="U37" s="11"/>
      <c r="V37" s="11"/>
    </row>
    <row r="38" spans="1:22" s="3" customFormat="1" ht="30">
      <c r="A38" s="4" t="s">
        <v>9</v>
      </c>
      <c r="B38" s="7" t="s">
        <v>11</v>
      </c>
      <c r="C38" s="21">
        <f t="shared" si="1"/>
        <v>8.3333333333333329E-2</v>
      </c>
      <c r="D38" s="12" t="s">
        <v>35</v>
      </c>
      <c r="E38" s="12" t="s">
        <v>34</v>
      </c>
      <c r="F38" s="12" t="s">
        <v>39</v>
      </c>
      <c r="G38" s="12" t="s">
        <v>48</v>
      </c>
      <c r="H38" s="12" t="s">
        <v>49</v>
      </c>
      <c r="I38" s="12" t="s">
        <v>38</v>
      </c>
      <c r="J38" s="12" t="s">
        <v>38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3" customFormat="1" ht="75">
      <c r="A39" s="4" t="s">
        <v>9</v>
      </c>
      <c r="B39" s="7" t="s">
        <v>10</v>
      </c>
      <c r="C39" s="21">
        <f t="shared" si="1"/>
        <v>8.3333333333333329E-2</v>
      </c>
      <c r="D39" s="12" t="s">
        <v>35</v>
      </c>
      <c r="E39" s="12" t="s">
        <v>34</v>
      </c>
      <c r="F39" s="12" t="s">
        <v>39</v>
      </c>
      <c r="G39" s="12" t="s">
        <v>48</v>
      </c>
      <c r="H39" s="12" t="s">
        <v>49</v>
      </c>
      <c r="I39" s="12" t="s">
        <v>38</v>
      </c>
      <c r="J39" s="12" t="s">
        <v>38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3" customFormat="1" ht="60">
      <c r="A40" s="4" t="s">
        <v>9</v>
      </c>
      <c r="B40" s="13" t="s">
        <v>36</v>
      </c>
      <c r="C40" s="37">
        <f t="shared" si="1"/>
        <v>8.3333333333333329E-2</v>
      </c>
      <c r="D40" s="12" t="s">
        <v>35</v>
      </c>
      <c r="E40" s="12" t="s">
        <v>34</v>
      </c>
      <c r="F40" s="12" t="s">
        <v>39</v>
      </c>
      <c r="G40" s="12" t="s">
        <v>48</v>
      </c>
      <c r="H40" s="12" t="s">
        <v>49</v>
      </c>
      <c r="I40" s="12" t="s">
        <v>38</v>
      </c>
      <c r="J40" s="12" t="s">
        <v>38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s="3" customFormat="1" ht="64.5" customHeight="1">
      <c r="A41" s="4" t="s">
        <v>15</v>
      </c>
      <c r="B41" s="7" t="s">
        <v>119</v>
      </c>
      <c r="C41" s="21">
        <f>1/4</f>
        <v>0.25</v>
      </c>
      <c r="D41" s="12" t="s">
        <v>35</v>
      </c>
      <c r="E41" s="12" t="s">
        <v>34</v>
      </c>
      <c r="F41" s="11" t="s">
        <v>47</v>
      </c>
      <c r="G41" s="11" t="s">
        <v>48</v>
      </c>
      <c r="H41" s="11" t="s">
        <v>49</v>
      </c>
      <c r="I41" s="18">
        <v>43862</v>
      </c>
      <c r="J41" s="18">
        <v>44196</v>
      </c>
      <c r="K41" s="12" t="s">
        <v>38</v>
      </c>
      <c r="L41" s="6" t="s">
        <v>96</v>
      </c>
      <c r="M41" s="12" t="s">
        <v>38</v>
      </c>
      <c r="N41" s="12" t="s">
        <v>38</v>
      </c>
      <c r="O41" s="12" t="s">
        <v>38</v>
      </c>
      <c r="P41" s="11"/>
      <c r="Q41" s="11"/>
      <c r="R41" s="11"/>
      <c r="S41" s="11"/>
      <c r="T41" s="11"/>
      <c r="U41" s="11"/>
      <c r="V41" s="19"/>
    </row>
    <row r="42" spans="1:22" s="3" customFormat="1" ht="75">
      <c r="A42" s="4" t="s">
        <v>1</v>
      </c>
      <c r="B42" s="6" t="s">
        <v>43</v>
      </c>
      <c r="C42" s="20">
        <f t="shared" si="1"/>
        <v>8.3333333333333329E-2</v>
      </c>
      <c r="D42" s="12" t="s">
        <v>35</v>
      </c>
      <c r="E42" s="12" t="s">
        <v>34</v>
      </c>
      <c r="F42" s="12" t="s">
        <v>39</v>
      </c>
      <c r="G42" s="12" t="s">
        <v>48</v>
      </c>
      <c r="H42" s="12" t="s">
        <v>49</v>
      </c>
      <c r="I42" s="18">
        <v>43863</v>
      </c>
      <c r="J42" s="18">
        <v>44197</v>
      </c>
      <c r="K42" s="12" t="s">
        <v>38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4" spans="1:22" ht="15.75">
      <c r="A44" s="40" t="s">
        <v>125</v>
      </c>
      <c r="B44" s="41">
        <f>AVERAGE(C2:C41)</f>
        <v>0.19915277777777765</v>
      </c>
      <c r="C44" s="3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PGD 2020</vt:lpstr>
      <vt:lpstr>CRONOGRAMA PGD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USUARIO</cp:lastModifiedBy>
  <cp:lastPrinted>2017-07-14T16:24:26Z</cp:lastPrinted>
  <dcterms:created xsi:type="dcterms:W3CDTF">2017-05-30T21:21:23Z</dcterms:created>
  <dcterms:modified xsi:type="dcterms:W3CDTF">2020-10-28T19:42:40Z</dcterms:modified>
</cp:coreProperties>
</file>