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nformacion Institucional\Informacion Institucional\backup financiera\Mis documentos\ADMINISTRATIVA Y FINANCIERA 2020\"/>
    </mc:Choice>
  </mc:AlternateContent>
  <bookViews>
    <workbookView xWindow="0" yWindow="0" windowWidth="28800" windowHeight="12330"/>
  </bookViews>
  <sheets>
    <sheet name="PLAN AUSTERIDAD GASTO 4 TR"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7" i="2" l="1"/>
  <c r="P6" i="2"/>
  <c r="I6" i="2"/>
  <c r="I7" i="2"/>
  <c r="Q12" i="2" l="1"/>
  <c r="Q5" i="2"/>
  <c r="Q10" i="2"/>
  <c r="Q9" i="2" l="1"/>
  <c r="Q13" i="2" l="1"/>
  <c r="Q6" i="2"/>
  <c r="M6" i="2"/>
  <c r="Q7" i="2"/>
  <c r="Q11" i="2"/>
  <c r="Q14" i="2"/>
  <c r="O14" i="2"/>
  <c r="M14" i="2"/>
  <c r="O13" i="2"/>
  <c r="M13" i="2"/>
  <c r="O12" i="2"/>
  <c r="M12" i="2"/>
  <c r="N11" i="2"/>
  <c r="O11" i="2" s="1"/>
  <c r="M11" i="2"/>
  <c r="O10" i="2"/>
  <c r="M10" i="2"/>
  <c r="N9" i="2"/>
  <c r="O9" i="2" s="1"/>
  <c r="M9" i="2"/>
  <c r="O7" i="2"/>
  <c r="M7" i="2"/>
  <c r="O6" i="2"/>
  <c r="O5" i="2"/>
  <c r="M5" i="2"/>
</calcChain>
</file>

<file path=xl/comments1.xml><?xml version="1.0" encoding="utf-8"?>
<comments xmlns="http://schemas.openxmlformats.org/spreadsheetml/2006/main">
  <authors>
    <author>Financiera</author>
  </authors>
  <commentList>
    <comment ref="L4" authorId="0" shapeId="0">
      <text>
        <r>
          <rPr>
            <b/>
            <sz val="9"/>
            <color indexed="81"/>
            <rFont val="Tahoma"/>
            <family val="2"/>
          </rPr>
          <t>Financiera:</t>
        </r>
        <r>
          <rPr>
            <sz val="9"/>
            <color indexed="81"/>
            <rFont val="Tahoma"/>
            <family val="2"/>
          </rPr>
          <t xml:space="preserve">
Teniendo en cuenta que Presidencia de la Republica hace seguimiento de acuerdo a lo obligado las cifras que se reportan aquí son del lo OBLIGADO CI</t>
        </r>
      </text>
    </comment>
    <comment ref="I6" authorId="0" shapeId="0">
      <text>
        <r>
          <rPr>
            <b/>
            <sz val="12"/>
            <color indexed="81"/>
            <rFont val="Tahoma"/>
            <family val="2"/>
          </rPr>
          <t>Financiera:</t>
        </r>
        <r>
          <rPr>
            <sz val="12"/>
            <color indexed="81"/>
            <rFont val="Tahoma"/>
            <family val="2"/>
          </rPr>
          <t xml:space="preserve">
Comprende la reserva  2018 que es  10,335,302, y las Ctas por Pagar 18,580,696 más el valor  gastado del contrato en la vigencia 2018  $58.316,658
</t>
        </r>
      </text>
    </comment>
    <comment ref="I7" authorId="0" shapeId="0">
      <text>
        <r>
          <rPr>
            <b/>
            <sz val="9"/>
            <color indexed="81"/>
            <rFont val="Tahoma"/>
            <family val="2"/>
          </rPr>
          <t>F</t>
        </r>
        <r>
          <rPr>
            <b/>
            <sz val="12"/>
            <color indexed="81"/>
            <rFont val="Tahoma"/>
            <family val="2"/>
          </rPr>
          <t>inanciera:</t>
        </r>
        <r>
          <rPr>
            <sz val="12"/>
            <color indexed="81"/>
            <rFont val="Tahoma"/>
            <family val="2"/>
          </rPr>
          <t xml:space="preserve">
Incluye todas las comisiones  del año mas tiquetes terrestres </t>
        </r>
      </text>
    </comment>
    <comment ref="N7" authorId="0" shapeId="0">
      <text>
        <r>
          <rPr>
            <b/>
            <sz val="16"/>
            <color indexed="81"/>
            <rFont val="Tahoma"/>
            <family val="2"/>
          </rPr>
          <t>Financiera:</t>
        </r>
        <r>
          <rPr>
            <sz val="16"/>
            <color indexed="81"/>
            <rFont val="Tahoma"/>
            <family val="2"/>
          </rPr>
          <t xml:space="preserve">
incluye gastos de transportes terrestres y refrigerios </t>
        </r>
      </text>
    </comment>
  </commentList>
</comments>
</file>

<file path=xl/sharedStrings.xml><?xml version="1.0" encoding="utf-8"?>
<sst xmlns="http://schemas.openxmlformats.org/spreadsheetml/2006/main" count="102" uniqueCount="86">
  <si>
    <t>#</t>
  </si>
  <si>
    <t>TEMAS  DE LA DIRECTIVA PRESIDENCIAL</t>
  </si>
  <si>
    <t>ACTIVIDAD</t>
  </si>
  <si>
    <t>RESPONSABLE ACTIVIDAD</t>
  </si>
  <si>
    <t>FECHA INICIO</t>
  </si>
  <si>
    <t>FECHA FINAL</t>
  </si>
  <si>
    <t>META</t>
  </si>
  <si>
    <t>AÑO BASE 2018</t>
  </si>
  <si>
    <t>PORCENTAJE EJECUCIÓN PRIMER TRIMESTRE</t>
  </si>
  <si>
    <t>OBSERVACIONES</t>
  </si>
  <si>
    <t>MODIFICACION DE PLANTAS DE PERSONAL</t>
  </si>
  <si>
    <t>Contratación de personal  para prestación  de servicios profesionales y de apoyo a la gestión debidamente justificada</t>
  </si>
  <si>
    <t>Revisar la debida justificación de todos los contratos que se celebren  relacionados con prestación de servicios  profesionales y de Apoyo</t>
  </si>
  <si>
    <t>Oficina Asesora Juridica- Proceso de Contratación</t>
  </si>
  <si>
    <t>Febrero 1 de 2019</t>
  </si>
  <si>
    <t>Diciembre 30 de 2019</t>
  </si>
  <si>
    <t>Reducción del 5% con respecto al año anterior</t>
  </si>
  <si>
    <t>TIQUETES AEREOS</t>
  </si>
  <si>
    <t>Los viajes aéreos nacionales se realizaran en clase económica</t>
  </si>
  <si>
    <t>Solicitar expedición de tiquetes aéreos sólo por clase económica para las diferentes comisiones que se realicen</t>
  </si>
  <si>
    <t>Administrativa y Financiera</t>
  </si>
  <si>
    <t>Expedición del 100% de tiquetes en clase económica</t>
  </si>
  <si>
    <t>VIATICOS</t>
  </si>
  <si>
    <t>Las entidades deberán obrar con la mayor austeridad en el otorgamiento de los viáticos</t>
  </si>
  <si>
    <t>Reducir el valor de viáticos por comisiones de servicios sin dejar de atender las necesidades de las regiones</t>
  </si>
  <si>
    <t>Subdirección General</t>
  </si>
  <si>
    <t>Reducción del 3%  el valor de los viáticos de comisiones  en comparación con el año 2018</t>
  </si>
  <si>
    <t>EVENTOS Y CAPACITACIONES</t>
  </si>
  <si>
    <t>Privilegiar el uso de auditorios o espacios institucionales para el desarrollo de eventos</t>
  </si>
  <si>
    <t>Realizar en el Auditorio donde participen  menos de 60 participantes en el Auditorio del INCI</t>
  </si>
  <si>
    <t>Subdirección  y Comunicaciones</t>
  </si>
  <si>
    <t>100% de los eventos con menos de 60 personas realizados en el Auditorio</t>
  </si>
  <si>
    <t>En el Primer trimestre  todos los eventos se  realizaron en las instalaciones del INCI</t>
  </si>
  <si>
    <t>100% de Eventos realizados en instalaciones INCI</t>
  </si>
  <si>
    <t>ESQUEMAS DE SEGURIDAD  Y VEHICULOS OFICIALES</t>
  </si>
  <si>
    <t>Racionalizar y hacer seguimiento al  consumo de combustible.</t>
  </si>
  <si>
    <t>Hacer seguimiento al consumo  de combustible al vehículo del INCI</t>
  </si>
  <si>
    <t>Reducir el 5% de consumo en galones de combustible respecto al año anterior</t>
  </si>
  <si>
    <t>Hacer seguimiento al gasto en Horas extras  del conductor.</t>
  </si>
  <si>
    <t>Gestion Humana</t>
  </si>
  <si>
    <t>Reducir el 5% del número de horas extras respecto al año anterior</t>
  </si>
  <si>
    <t>PAPELERIA Y TELEFONIA</t>
  </si>
  <si>
    <t>Utilización de medios digitales para racionalizar el uso de papel y tinta</t>
  </si>
  <si>
    <t>Hacer uso de la impresión utilizando papel por ambas caras y para documentos definitivos. Para  realizar las revisiones de documentos  hacerlo sobre  archivos digitales. Sensibilizar mediante  campañas  internas de comunicación</t>
  </si>
  <si>
    <t>Comunicaciones</t>
  </si>
  <si>
    <t>Reducir el 5% del número de resmas de papel consumidas respecto al año anterior</t>
  </si>
  <si>
    <t>Racionalizar el costo de llamadas telefónicas internacionales, nacionales y a celulares</t>
  </si>
  <si>
    <t>Revisar contratos de telefonía local para renegociar tarifas o cambiar empresa prestadora de servicio</t>
  </si>
  <si>
    <t>Oficina Asesora de Planeación- Secretaría General</t>
  </si>
  <si>
    <t>Reducir el 5% del costo del servicio telefónico respecto al año anterior</t>
  </si>
  <si>
    <t>SOSTENIBILIDAD AMBIENTAL</t>
  </si>
  <si>
    <t>Implementar sistemas de reciclaje de agua y consumo mínimo de agua e instalación de  ahorradores</t>
  </si>
  <si>
    <t>Sensibilización mediante comunicaciones alusivas al uso racional de agua  en medios internos de comunicación</t>
  </si>
  <si>
    <t>Comunicaciones -Administrativa y Financiera</t>
  </si>
  <si>
    <t>Reducir el 5% del costo del servico de acueducto respecto al año anterior</t>
  </si>
  <si>
    <t>Fomentar una cultura de ahorro de  energía en la entidad</t>
  </si>
  <si>
    <t>Sensibilización mediante comunicaciones alusivas al uso racional de energía   en medios internos de comunicación</t>
  </si>
  <si>
    <t>Comunicaciones - Comunicaciones  Financiera</t>
  </si>
  <si>
    <t>Reducir el 5% del costo del servicio de energía respecto al año anterior</t>
  </si>
  <si>
    <t>SEGUIMIENTO TRIMESTRAL</t>
  </si>
  <si>
    <t>VACÍO</t>
  </si>
  <si>
    <t>LINEAMIENTOS DIRECTIVA PRESIDENCIAL Número 09-2018</t>
  </si>
  <si>
    <t>Fin del documento</t>
  </si>
  <si>
    <t>Fin del del documento</t>
  </si>
  <si>
    <t>No aplica</t>
  </si>
  <si>
    <t>s</t>
  </si>
  <si>
    <t>SEGUIMIENTO SEGUNDO TRIMESTRE</t>
  </si>
  <si>
    <t>En el segundo  trimestre  se continua con la política de realizar todos los eventos en las instalaciones del INCI</t>
  </si>
  <si>
    <t xml:space="preserve">PORCENTAJE EJECUCIÓN SEGUNDO  TRIMESTRE (Obligado) </t>
  </si>
  <si>
    <t xml:space="preserve">PORCENTAJE EJECUCIÓN TERCER   TRIMESTRE </t>
  </si>
  <si>
    <t>SEGUIMIENTO TERCER TRIMESTRE</t>
  </si>
  <si>
    <r>
      <t xml:space="preserve">Racionalizar y hacer seguimiento a las </t>
    </r>
    <r>
      <rPr>
        <b/>
        <sz val="12"/>
        <color theme="1"/>
        <rFont val="Arial"/>
        <family val="2"/>
      </rPr>
      <t>horas extras</t>
    </r>
    <r>
      <rPr>
        <sz val="12"/>
        <color theme="1"/>
        <rFont val="Arial"/>
        <family val="2"/>
      </rPr>
      <t xml:space="preserve"> de conductores</t>
    </r>
  </si>
  <si>
    <t>SEGUIMIENTO CUARTO TRIMESTRE</t>
  </si>
  <si>
    <t xml:space="preserve">PORCENTAJE EJECUCIÓN CUARTO  TRIMESTRE </t>
  </si>
  <si>
    <t>En el tercer  trimestre  se continua con la política de realizar todos los eventos en las instalaciones del INCI</t>
  </si>
  <si>
    <t>Base para hacer medición es el número de resmas gastadas durante el año 2018.  Para el  cuarto   trimestre  el porcentaje  de ejecución  aumento con respecto al año anterior, No obstante se  siguen los lineamientos de la politica de cero papel .</t>
  </si>
  <si>
    <t>Valor base, servicio de acueducto y aseo del  año 2018. El comportamiento de este gasto es favorable en el cuarto trimestre. Actualmente la nueva empresa  encargado del Aseo del Distrito Capital,  realiza aforo de los residuos. El gasto fue del 70.,99% en relación con el gasto del año anterior</t>
  </si>
  <si>
    <t xml:space="preserve">Valor base gasto del año 2018 . Al cuarto trimestre el gasto por este concepto es del 99,46%, favorable . La entidad  esta realizando  el cambio de luminarias  por tipo LED  lo que ha contribuido  en la disminución del consumo.. </t>
  </si>
  <si>
    <t xml:space="preserve">Se toma como base el valor  de contratos de Prestación de servicios de Apoyo a la Gestión  celebrados en el año 2018. . El seguimiento que se reporta para el cuarto  trimestre corresponde a lo obligado hasta Diciembre  2019, que en comparación con lo ejecutado en 2018  corresponde al 106,83%  </t>
  </si>
  <si>
    <t xml:space="preserve">Valor base : Solo viáticos año 2018.Se informa que  para el análisis del presente  trimestre se ha incluido en la ejecución 2019   los gastos de transporte y tiquetes terrestres. El porcentaje de gasto por este concepto corresponde al  93,46%  con respecto a los gastos del año 2018. </t>
  </si>
  <si>
    <t>La base que se toma es el valor del gasto de Combustible año 2018. La ejecución  hasta  Septiembre  de 2019 es favorable pues se ha incurrido en el 47,36% de lo gastado  en 2018</t>
  </si>
  <si>
    <t>Teniendo en cuanta el valor base de gasto de Horas Extras  año 2018..La ejecución a  Diciembre  se  llega al 61,62% del gasto de 2018 .Comportamiento favorable .</t>
  </si>
  <si>
    <t>Valor  base que se toma es el servicio que se cancela a ETB  más el servicio de  telefonía celular del  año 2018. El comportamiento de gasto por este concepto para  el año 2019  es del 69,48% en relación al  total  del 2018</t>
  </si>
  <si>
    <t>El valor base  se  revisó y  modificó teniendo en cuenta la  Reserva del año 2018  . Para el mes de  Diciembre de 2019  incluida la ejecución de reserva  presupuestal  se ejecutó  este gasto en el   69,64% de tiquetes en relación con el año base</t>
  </si>
  <si>
    <t xml:space="preserve">PLAN DE AUSTERIDAD DEL GASTO Y GESTION AMBIENTAL  SEGUIMIENTO  CUARTO  TRIMESTRE DE 2019  </t>
  </si>
  <si>
    <t xml:space="preserve">En el último trimestre  se requirió la contratación de un operador de eventos con el fin de propiciar el desarrollo de las capacidades  y apropiación delas TICs en la Población  con discapacodad  visual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</si>
</sst>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quot;$&quot;\ #,##0_);[Red]\(&quot;$&quot;\ #,##0\)"/>
  </numFmts>
  <fonts count="16" x14ac:knownFonts="1">
    <font>
      <sz val="11"/>
      <color theme="1"/>
      <name val="Calibri"/>
      <family val="2"/>
      <scheme val="minor"/>
    </font>
    <font>
      <b/>
      <sz val="12"/>
      <color theme="1"/>
      <name val="Arial"/>
      <family val="2"/>
    </font>
    <font>
      <sz val="12"/>
      <color theme="1"/>
      <name val="Arial"/>
      <family val="2"/>
    </font>
    <font>
      <b/>
      <sz val="12"/>
      <name val="Arial"/>
      <family val="2"/>
    </font>
    <font>
      <sz val="11"/>
      <color theme="0"/>
      <name val="Arial"/>
      <family val="2"/>
    </font>
    <font>
      <sz val="11"/>
      <color theme="1"/>
      <name val="Arial"/>
      <family val="2"/>
    </font>
    <font>
      <b/>
      <sz val="18"/>
      <color theme="1"/>
      <name val="Arial"/>
      <family val="2"/>
    </font>
    <font>
      <sz val="11"/>
      <color theme="1"/>
      <name val="Calibri"/>
      <family val="2"/>
      <scheme val="minor"/>
    </font>
    <font>
      <sz val="9"/>
      <color indexed="81"/>
      <name val="Tahoma"/>
      <family val="2"/>
    </font>
    <font>
      <b/>
      <sz val="9"/>
      <color indexed="81"/>
      <name val="Tahoma"/>
      <family val="2"/>
    </font>
    <font>
      <b/>
      <sz val="16"/>
      <color indexed="81"/>
      <name val="Tahoma"/>
      <family val="2"/>
    </font>
    <font>
      <sz val="16"/>
      <color indexed="81"/>
      <name val="Tahoma"/>
      <family val="2"/>
    </font>
    <font>
      <sz val="16"/>
      <color theme="1"/>
      <name val="Arial"/>
      <family val="2"/>
    </font>
    <font>
      <b/>
      <sz val="11"/>
      <color theme="1"/>
      <name val="Arial"/>
      <family val="2"/>
    </font>
    <font>
      <b/>
      <sz val="12"/>
      <color indexed="81"/>
      <name val="Tahoma"/>
      <family val="2"/>
    </font>
    <font>
      <sz val="12"/>
      <color indexed="81"/>
      <name val="Tahoma"/>
      <family val="2"/>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7">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1" fontId="7" fillId="0" borderId="0" applyFont="0" applyFill="0" applyBorder="0" applyAlignment="0" applyProtection="0"/>
  </cellStyleXfs>
  <cellXfs count="33">
    <xf numFmtId="0" fontId="0" fillId="0" borderId="0" xfId="0"/>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4" fillId="0" borderId="0" xfId="0" applyFont="1"/>
    <xf numFmtId="0" fontId="5" fillId="0" borderId="0" xfId="0" applyFont="1"/>
    <xf numFmtId="0" fontId="2" fillId="0" borderId="0" xfId="0" applyFont="1"/>
    <xf numFmtId="0" fontId="5" fillId="0" borderId="0" xfId="0" applyFont="1" applyAlignment="1"/>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0" borderId="0" xfId="0" applyFont="1" applyAlignment="1"/>
    <xf numFmtId="164" fontId="2" fillId="0" borderId="6" xfId="0" applyNumberFormat="1" applyFont="1" applyBorder="1" applyAlignment="1">
      <alignment horizontal="center" vertical="center" wrapText="1"/>
    </xf>
    <xf numFmtId="10" fontId="2" fillId="0" borderId="6" xfId="0" applyNumberFormat="1" applyFont="1" applyBorder="1" applyAlignment="1">
      <alignment horizontal="center" vertical="center" wrapText="1"/>
    </xf>
    <xf numFmtId="0" fontId="2" fillId="0" borderId="6" xfId="0" applyFont="1" applyBorder="1" applyAlignment="1">
      <alignment horizontal="center" vertical="center" wrapText="1"/>
    </xf>
    <xf numFmtId="1" fontId="2"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14" fontId="2" fillId="0" borderId="6" xfId="0" applyNumberFormat="1" applyFont="1" applyBorder="1" applyAlignment="1">
      <alignment horizontal="center" vertical="center" wrapText="1"/>
    </xf>
    <xf numFmtId="0" fontId="6" fillId="0" borderId="0" xfId="0" applyFont="1" applyAlignment="1">
      <alignment horizontal="left"/>
    </xf>
    <xf numFmtId="41" fontId="2" fillId="0" borderId="6" xfId="0" applyNumberFormat="1" applyFont="1" applyBorder="1" applyAlignment="1">
      <alignment horizontal="center" vertical="center" wrapText="1"/>
    </xf>
    <xf numFmtId="41" fontId="2" fillId="0" borderId="0" xfId="1" applyFont="1" applyAlignment="1">
      <alignment horizontal="center"/>
    </xf>
    <xf numFmtId="0" fontId="12" fillId="0" borderId="0" xfId="0" applyFont="1"/>
    <xf numFmtId="41" fontId="13" fillId="0" borderId="0" xfId="1" applyFont="1"/>
    <xf numFmtId="41" fontId="2" fillId="0" borderId="6" xfId="1" applyFont="1" applyBorder="1" applyAlignment="1">
      <alignment horizontal="center" vertical="center" wrapText="1"/>
    </xf>
    <xf numFmtId="9" fontId="2" fillId="0" borderId="6"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2" fillId="3" borderId="6" xfId="0" applyFont="1" applyFill="1" applyBorder="1" applyAlignment="1">
      <alignment horizontal="center" vertical="center" wrapText="1"/>
    </xf>
    <xf numFmtId="164" fontId="2" fillId="3" borderId="6" xfId="0" applyNumberFormat="1" applyFont="1" applyFill="1" applyBorder="1" applyAlignment="1">
      <alignment horizontal="center" vertical="center" wrapText="1"/>
    </xf>
    <xf numFmtId="10" fontId="2" fillId="3" borderId="6" xfId="0" applyNumberFormat="1" applyFont="1" applyFill="1" applyBorder="1" applyAlignment="1">
      <alignment horizontal="center" vertical="center" wrapText="1"/>
    </xf>
    <xf numFmtId="41" fontId="2" fillId="3" borderId="6" xfId="0" applyNumberFormat="1" applyFont="1" applyFill="1" applyBorder="1" applyAlignment="1">
      <alignment horizontal="center" vertical="center" wrapText="1"/>
    </xf>
    <xf numFmtId="0" fontId="5" fillId="3" borderId="0" xfId="0" applyFont="1" applyFill="1"/>
    <xf numFmtId="0" fontId="1" fillId="3" borderId="2" xfId="0" applyFont="1" applyFill="1" applyBorder="1" applyAlignment="1">
      <alignment horizontal="center" vertical="center" wrapText="1"/>
    </xf>
    <xf numFmtId="41" fontId="2" fillId="3" borderId="6" xfId="1" applyFont="1" applyFill="1" applyBorder="1" applyAlignment="1">
      <alignment horizontal="center" vertical="center" wrapText="1"/>
    </xf>
  </cellXfs>
  <cellStyles count="2">
    <cellStyle name="Millares [0]" xfId="1" builtinId="6"/>
    <cellStyle name="Normal" xfId="0" builtinId="0"/>
  </cellStyles>
  <dxfs count="21">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2"/>
        <color theme="1"/>
        <name val="Arial"/>
        <scheme val="none"/>
      </font>
      <numFmt numFmtId="14" formatCode="0.00%"/>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2"/>
        <color theme="1"/>
        <name val="Arial"/>
        <scheme val="none"/>
      </font>
      <numFmt numFmtId="33" formatCode="_-* #,##0_-;\-* #,##0_-;_-* &quot;-&quot;_-;_-@_-"/>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2"/>
        <color theme="1"/>
        <name val="Arial"/>
        <scheme val="none"/>
      </font>
      <numFmt numFmtId="14" formatCode="0.00%"/>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2"/>
        <color theme="1"/>
        <name val="Arial"/>
        <scheme val="none"/>
      </font>
      <numFmt numFmtId="14" formatCode="0.00%"/>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font>
        <b val="0"/>
        <i val="0"/>
        <strike val="0"/>
        <condense val="0"/>
        <extend val="0"/>
        <outline val="0"/>
        <shadow val="0"/>
        <u val="none"/>
        <vertAlign val="baseline"/>
        <sz val="12"/>
        <color theme="1"/>
        <name val="Arial"/>
        <scheme val="none"/>
      </font>
      <numFmt numFmtId="14" formatCode="0.00%"/>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2"/>
        <color theme="1"/>
        <name val="Arial"/>
        <scheme val="none"/>
      </font>
      <numFmt numFmtId="14" formatCode="0.00%"/>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2"/>
        <color theme="1"/>
        <name val="Arial"/>
        <scheme val="none"/>
      </font>
      <numFmt numFmtId="14" formatCode="0.00%"/>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2"/>
        <color theme="1"/>
        <name val="Arial"/>
        <scheme val="none"/>
      </font>
      <numFmt numFmtId="3" formatCode="#,##0"/>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2"/>
        <color theme="1"/>
        <name val="Arial"/>
        <scheme val="none"/>
      </font>
      <numFmt numFmtId="3" formatCode="#,##0"/>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2"/>
        <color theme="1"/>
        <name val="Arial"/>
        <scheme val="none"/>
      </font>
      <numFmt numFmtId="165" formatCode="dd/mm/yyyy"/>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2"/>
        <color theme="1"/>
        <name val="Arial"/>
        <scheme val="none"/>
      </font>
      <numFmt numFmtId="165" formatCode="dd/mm/yyyy"/>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style="medium">
          <color indexed="64"/>
        </vertical>
        <horizontal style="medium">
          <color indexed="64"/>
        </horizontal>
      </border>
    </dxf>
    <dxf>
      <font>
        <b/>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right style="medium">
          <color indexed="64"/>
        </right>
        <top/>
        <bottom/>
      </border>
    </dxf>
    <dxf>
      <border outline="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2"/>
        <color rgb="FF000000"/>
        <name val="Arial"/>
        <scheme val="none"/>
      </font>
      <alignment horizontal="center" vertical="center" textRotation="0" wrapText="1" indent="0" justifyLastLine="0" shrinkToFit="0" readingOrder="0"/>
    </dxf>
    <dxf>
      <font>
        <b/>
        <i val="0"/>
        <strike val="0"/>
        <condense val="0"/>
        <extend val="0"/>
        <outline val="0"/>
        <shadow val="0"/>
        <u val="none"/>
        <vertAlign val="baseline"/>
        <sz val="12"/>
        <color auto="1"/>
        <name val="Arial"/>
        <scheme val="none"/>
      </font>
      <fill>
        <patternFill patternType="solid">
          <fgColor indexed="64"/>
          <bgColor theme="9" tint="0.59999389629810485"/>
        </patternFill>
      </fill>
      <alignment horizontal="center" vertical="center"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a32" displayName="Tabla32" ref="A4:R14" totalsRowShown="0" headerRowDxfId="20" dataDxfId="19" tableBorderDxfId="18">
  <autoFilter ref="A4:R14"/>
  <tableColumns count="18">
    <tableColumn id="1" name="#" dataDxfId="17"/>
    <tableColumn id="2" name="TEMAS  DE LA DIRECTIVA PRESIDENCIAL" dataDxfId="16"/>
    <tableColumn id="3" name="LINEAMIENTOS DIRECTIVA PRESIDENCIAL Número 09-2018" dataDxfId="15"/>
    <tableColumn id="4" name="ACTIVIDAD" dataDxfId="14"/>
    <tableColumn id="5" name="RESPONSABLE ACTIVIDAD" dataDxfId="13"/>
    <tableColumn id="6" name="FECHA INICIO" dataDxfId="12"/>
    <tableColumn id="7" name="FECHA FINAL" dataDxfId="11"/>
    <tableColumn id="8" name="META" dataDxfId="10"/>
    <tableColumn id="9" name="AÑO BASE 2018" dataDxfId="9"/>
    <tableColumn id="10" name="SEGUIMIENTO TRIMESTRAL" dataDxfId="8"/>
    <tableColumn id="11" name="PORCENTAJE EJECUCIÓN PRIMER TRIMESTRE" dataDxfId="7"/>
    <tableColumn id="14" name="SEGUIMIENTO SEGUNDO TRIMESTRE" dataDxfId="6"/>
    <tableColumn id="13" name="PORCENTAJE EJECUCIÓN SEGUNDO  TRIMESTRE (Obligado) " dataDxfId="5">
      <calculatedColumnFormula>+Tabla32[[#This Row],[SEGUIMIENTO SEGUNDO TRIMESTRE]]/Tabla32[[#This Row],[AÑO BASE 2018]]</calculatedColumnFormula>
    </tableColumn>
    <tableColumn id="17" name="SEGUIMIENTO TERCER TRIMESTRE" dataDxfId="4"/>
    <tableColumn id="16" name="PORCENTAJE EJECUCIÓN TERCER   TRIMESTRE " dataDxfId="3">
      <calculatedColumnFormula>+Tabla32[[#This Row],[SEGUIMIENTO TERCER TRIMESTRE]]/Tabla32[[#This Row],[AÑO BASE 2018]]</calculatedColumnFormula>
    </tableColumn>
    <tableColumn id="18" name="SEGUIMIENTO CUARTO TRIMESTRE" dataDxfId="2">
      <calculatedColumnFormula>36381440+28069720</calculatedColumnFormula>
    </tableColumn>
    <tableColumn id="15" name="PORCENTAJE EJECUCIÓN CUARTO  TRIMESTRE " dataDxfId="1">
      <calculatedColumnFormula>+Tabla32[[#This Row],[SEGUIMIENTO CUARTO TRIMESTRE]]/Tabla32[[#This Row],[AÑO BASE 2018]]</calculatedColumnFormula>
    </tableColumn>
    <tableColumn id="12" name="OBSERVACIONES"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5"/>
  <sheetViews>
    <sheetView tabSelected="1" topLeftCell="D1" zoomScale="60" zoomScaleNormal="60" workbookViewId="0">
      <selection activeCell="R9" sqref="R9"/>
    </sheetView>
  </sheetViews>
  <sheetFormatPr baseColWidth="10" defaultRowHeight="14.25" x14ac:dyDescent="0.2"/>
  <cols>
    <col min="1" max="1" width="11.42578125" style="4"/>
    <col min="2" max="2" width="50" style="4" customWidth="1"/>
    <col min="3" max="3" width="51.42578125" style="4" customWidth="1"/>
    <col min="4" max="4" width="32.28515625" style="4" customWidth="1"/>
    <col min="5" max="5" width="33.85546875" style="4" customWidth="1"/>
    <col min="6" max="6" width="18.5703125" style="4" customWidth="1"/>
    <col min="7" max="7" width="18.42578125" style="4" customWidth="1"/>
    <col min="8" max="8" width="24.42578125" style="4" customWidth="1"/>
    <col min="9" max="9" width="20.85546875" style="4" customWidth="1"/>
    <col min="10" max="10" width="29.5703125" style="4" customWidth="1"/>
    <col min="11" max="11" width="27.85546875" style="4" customWidth="1"/>
    <col min="12" max="12" width="35.85546875" style="4" customWidth="1"/>
    <col min="13" max="13" width="24.28515625" style="4" customWidth="1"/>
    <col min="14" max="14" width="28.42578125" style="4" customWidth="1"/>
    <col min="15" max="15" width="25.28515625" style="4" customWidth="1"/>
    <col min="16" max="16" width="29.28515625" style="4" customWidth="1"/>
    <col min="17" max="17" width="21.28515625" style="4" customWidth="1"/>
    <col min="18" max="18" width="49.7109375" style="4" customWidth="1"/>
    <col min="19" max="16384" width="11.42578125" style="4"/>
  </cols>
  <sheetData>
    <row r="1" spans="1:19" x14ac:dyDescent="0.2">
      <c r="A1" s="3" t="s">
        <v>60</v>
      </c>
    </row>
    <row r="2" spans="1:19" s="5" customFormat="1" ht="23.25" x14ac:dyDescent="0.35">
      <c r="A2" s="17" t="s">
        <v>84</v>
      </c>
      <c r="B2" s="17"/>
      <c r="C2" s="17"/>
      <c r="D2" s="17"/>
      <c r="E2" s="17"/>
      <c r="F2" s="17"/>
      <c r="G2" s="17"/>
      <c r="H2" s="17"/>
      <c r="L2" s="19"/>
    </row>
    <row r="3" spans="1:19" ht="30.75" customHeight="1" x14ac:dyDescent="0.3">
      <c r="A3" s="3" t="s">
        <v>65</v>
      </c>
      <c r="P3" s="20"/>
      <c r="Q3" s="21"/>
    </row>
    <row r="4" spans="1:19" s="6" customFormat="1" ht="78" customHeight="1" thickBot="1" x14ac:dyDescent="0.25">
      <c r="A4" s="7" t="s">
        <v>0</v>
      </c>
      <c r="B4" s="8" t="s">
        <v>1</v>
      </c>
      <c r="C4" s="8" t="s">
        <v>61</v>
      </c>
      <c r="D4" s="8" t="s">
        <v>2</v>
      </c>
      <c r="E4" s="8" t="s">
        <v>3</v>
      </c>
      <c r="F4" s="8" t="s">
        <v>4</v>
      </c>
      <c r="G4" s="8" t="s">
        <v>5</v>
      </c>
      <c r="H4" s="8" t="s">
        <v>6</v>
      </c>
      <c r="I4" s="8" t="s">
        <v>7</v>
      </c>
      <c r="J4" s="7" t="s">
        <v>59</v>
      </c>
      <c r="K4" s="8" t="s">
        <v>8</v>
      </c>
      <c r="L4" s="9" t="s">
        <v>66</v>
      </c>
      <c r="M4" s="9" t="s">
        <v>68</v>
      </c>
      <c r="N4" s="9" t="s">
        <v>70</v>
      </c>
      <c r="O4" s="9" t="s">
        <v>69</v>
      </c>
      <c r="P4" s="9" t="s">
        <v>72</v>
      </c>
      <c r="Q4" s="9" t="s">
        <v>73</v>
      </c>
      <c r="R4" s="9" t="s">
        <v>9</v>
      </c>
      <c r="S4" s="10" t="s">
        <v>62</v>
      </c>
    </row>
    <row r="5" spans="1:19" ht="173.25" customHeight="1" thickBot="1" x14ac:dyDescent="0.25">
      <c r="A5" s="1">
        <v>1</v>
      </c>
      <c r="B5" s="15" t="s">
        <v>10</v>
      </c>
      <c r="C5" s="13" t="s">
        <v>11</v>
      </c>
      <c r="D5" s="13" t="s">
        <v>12</v>
      </c>
      <c r="E5" s="13" t="s">
        <v>13</v>
      </c>
      <c r="F5" s="13" t="s">
        <v>14</v>
      </c>
      <c r="G5" s="13" t="s">
        <v>15</v>
      </c>
      <c r="H5" s="13" t="s">
        <v>16</v>
      </c>
      <c r="I5" s="11">
        <v>879258334</v>
      </c>
      <c r="J5" s="11">
        <v>654356959</v>
      </c>
      <c r="K5" s="12">
        <v>0.74419999999999997</v>
      </c>
      <c r="L5" s="11">
        <v>343442809</v>
      </c>
      <c r="M5" s="12">
        <f>+Tabla32[[#This Row],[SEGUIMIENTO SEGUNDO TRIMESTRE]]/Tabla32[[#This Row],[AÑO BASE 2018]]</f>
        <v>0.39060512220291332</v>
      </c>
      <c r="N5" s="11">
        <v>590871745</v>
      </c>
      <c r="O5" s="12">
        <f>+Tabla32[[#This Row],[SEGUIMIENTO TERCER TRIMESTRE]]/Tabla32[[#This Row],[AÑO BASE 2018]]</f>
        <v>0.67201153762393573</v>
      </c>
      <c r="P5" s="18">
        <v>939277443</v>
      </c>
      <c r="Q5" s="12">
        <f>+Tabla32[[#This Row],[SEGUIMIENTO CUARTO TRIMESTRE]]/Tabla32[[#This Row],[AÑO BASE 2018]]</f>
        <v>1.0682610635340306</v>
      </c>
      <c r="R5" s="13" t="s">
        <v>78</v>
      </c>
    </row>
    <row r="6" spans="1:19" s="30" customFormat="1" ht="133.5" customHeight="1" thickBot="1" x14ac:dyDescent="0.25">
      <c r="A6" s="31">
        <v>2</v>
      </c>
      <c r="B6" s="25" t="s">
        <v>17</v>
      </c>
      <c r="C6" s="26" t="s">
        <v>18</v>
      </c>
      <c r="D6" s="26" t="s">
        <v>19</v>
      </c>
      <c r="E6" s="26" t="s">
        <v>20</v>
      </c>
      <c r="F6" s="26" t="s">
        <v>14</v>
      </c>
      <c r="G6" s="26" t="s">
        <v>15</v>
      </c>
      <c r="H6" s="26" t="s">
        <v>21</v>
      </c>
      <c r="I6" s="27">
        <f>91000000-32683342+10335302+18580696</f>
        <v>87232656</v>
      </c>
      <c r="J6" s="27">
        <v>2880301</v>
      </c>
      <c r="K6" s="28">
        <v>4.2200000000000001E-2</v>
      </c>
      <c r="L6" s="27">
        <v>21219270</v>
      </c>
      <c r="M6" s="28">
        <f>+Tabla32[[#This Row],[SEGUIMIENTO SEGUNDO TRIMESTRE]]/Tabla32[[#This Row],[AÑO BASE 2018]]</f>
        <v>0.24324915660025301</v>
      </c>
      <c r="N6" s="27">
        <v>36381440</v>
      </c>
      <c r="O6" s="28">
        <f>+Tabla32[[#This Row],[SEGUIMIENTO TERCER TRIMESTRE]]/Tabla32[[#This Row],[AÑO BASE 2018]]</f>
        <v>0.41706216075777858</v>
      </c>
      <c r="P6" s="32">
        <f>32683342+28069720</f>
        <v>60753062</v>
      </c>
      <c r="Q6" s="28">
        <f>+Tabla32[[#This Row],[SEGUIMIENTO CUARTO TRIMESTRE]]/Tabla32[[#This Row],[AÑO BASE 2018]]</f>
        <v>0.69644860979585443</v>
      </c>
      <c r="R6" s="26" t="s">
        <v>83</v>
      </c>
    </row>
    <row r="7" spans="1:19" s="30" customFormat="1" ht="149.25" customHeight="1" thickBot="1" x14ac:dyDescent="0.25">
      <c r="A7" s="31">
        <v>3</v>
      </c>
      <c r="B7" s="25" t="s">
        <v>22</v>
      </c>
      <c r="C7" s="26" t="s">
        <v>23</v>
      </c>
      <c r="D7" s="26" t="s">
        <v>24</v>
      </c>
      <c r="E7" s="26" t="s">
        <v>25</v>
      </c>
      <c r="F7" s="26" t="s">
        <v>14</v>
      </c>
      <c r="G7" s="26" t="s">
        <v>15</v>
      </c>
      <c r="H7" s="26" t="s">
        <v>26</v>
      </c>
      <c r="I7" s="27">
        <f>74984513+11564200</f>
        <v>86548713</v>
      </c>
      <c r="J7" s="27">
        <v>95362</v>
      </c>
      <c r="K7" s="28">
        <v>1.4E-3</v>
      </c>
      <c r="L7" s="27">
        <v>32977440</v>
      </c>
      <c r="M7" s="28">
        <f>+Tabla32[[#This Row],[SEGUIMIENTO SEGUNDO TRIMESTRE]]/Tabla32[[#This Row],[AÑO BASE 2018]]</f>
        <v>0.38102750297396104</v>
      </c>
      <c r="N7" s="27">
        <v>62345565</v>
      </c>
      <c r="O7" s="28">
        <f>+Tabla32[[#This Row],[SEGUIMIENTO TERCER TRIMESTRE]]/Tabla32[[#This Row],[AÑO BASE 2018]]</f>
        <v>0.72035230610534906</v>
      </c>
      <c r="P7" s="29">
        <f>71730348+9284400</f>
        <v>81014748</v>
      </c>
      <c r="Q7" s="28">
        <f>+Tabla32[[#This Row],[SEGUIMIENTO CUARTO TRIMESTRE]]/Tabla32[[#This Row],[AÑO BASE 2018]]</f>
        <v>0.93605953447280033</v>
      </c>
      <c r="R7" s="26" t="s">
        <v>79</v>
      </c>
    </row>
    <row r="8" spans="1:19" ht="149.25" customHeight="1" thickBot="1" x14ac:dyDescent="0.25">
      <c r="A8" s="2">
        <v>4</v>
      </c>
      <c r="B8" s="15" t="s">
        <v>27</v>
      </c>
      <c r="C8" s="13" t="s">
        <v>28</v>
      </c>
      <c r="D8" s="13" t="s">
        <v>29</v>
      </c>
      <c r="E8" s="13" t="s">
        <v>30</v>
      </c>
      <c r="F8" s="13" t="s">
        <v>14</v>
      </c>
      <c r="G8" s="13" t="s">
        <v>15</v>
      </c>
      <c r="H8" s="13" t="s">
        <v>31</v>
      </c>
      <c r="I8" s="13" t="s">
        <v>64</v>
      </c>
      <c r="J8" s="13" t="s">
        <v>32</v>
      </c>
      <c r="K8" s="13" t="s">
        <v>33</v>
      </c>
      <c r="L8" s="13" t="s">
        <v>67</v>
      </c>
      <c r="M8" s="13" t="s">
        <v>33</v>
      </c>
      <c r="N8" s="13" t="s">
        <v>74</v>
      </c>
      <c r="O8" s="13" t="s">
        <v>33</v>
      </c>
      <c r="P8" s="22">
        <v>29671509</v>
      </c>
      <c r="Q8" s="23">
        <v>1</v>
      </c>
      <c r="R8" s="13" t="s">
        <v>85</v>
      </c>
    </row>
    <row r="9" spans="1:19" s="30" customFormat="1" ht="149.25" customHeight="1" thickBot="1" x14ac:dyDescent="0.25">
      <c r="A9" s="24">
        <v>5</v>
      </c>
      <c r="B9" s="25" t="s">
        <v>34</v>
      </c>
      <c r="C9" s="26" t="s">
        <v>35</v>
      </c>
      <c r="D9" s="26" t="s">
        <v>36</v>
      </c>
      <c r="E9" s="26" t="s">
        <v>20</v>
      </c>
      <c r="F9" s="26" t="s">
        <v>14</v>
      </c>
      <c r="G9" s="26" t="s">
        <v>15</v>
      </c>
      <c r="H9" s="26" t="s">
        <v>37</v>
      </c>
      <c r="I9" s="27">
        <v>5072554</v>
      </c>
      <c r="J9" s="27">
        <v>1061524</v>
      </c>
      <c r="K9" s="28">
        <v>0.20930000000000001</v>
      </c>
      <c r="L9" s="27">
        <v>2017324</v>
      </c>
      <c r="M9" s="28">
        <f>+Tabla32[[#This Row],[SEGUIMIENTO SEGUNDO TRIMESTRE]]/Tabla32[[#This Row],[AÑO BASE 2018]]</f>
        <v>0.39769394273575009</v>
      </c>
      <c r="N9" s="27">
        <f>1486703+1371985</f>
        <v>2858688</v>
      </c>
      <c r="O9" s="28">
        <f>+Tabla32[[#This Row],[SEGUIMIENTO TERCER TRIMESTRE]]/Tabla32[[#This Row],[AÑO BASE 2018]]</f>
        <v>0.56355989507455218</v>
      </c>
      <c r="P9" s="29">
        <v>2402148</v>
      </c>
      <c r="Q9" s="28">
        <f>+Tabla32[[#This Row],[SEGUIMIENTO CUARTO TRIMESTRE]]/Tabla32[[#This Row],[AÑO BASE 2018]]</f>
        <v>0.47355789608153998</v>
      </c>
      <c r="R9" s="26" t="s">
        <v>80</v>
      </c>
    </row>
    <row r="10" spans="1:19" ht="143.25" customHeight="1" thickBot="1" x14ac:dyDescent="0.25">
      <c r="A10" s="1">
        <v>6</v>
      </c>
      <c r="B10" s="15" t="s">
        <v>34</v>
      </c>
      <c r="C10" s="13" t="s">
        <v>71</v>
      </c>
      <c r="D10" s="13" t="s">
        <v>38</v>
      </c>
      <c r="E10" s="13" t="s">
        <v>39</v>
      </c>
      <c r="F10" s="13" t="s">
        <v>14</v>
      </c>
      <c r="G10" s="13" t="s">
        <v>15</v>
      </c>
      <c r="H10" s="13" t="s">
        <v>40</v>
      </c>
      <c r="I10" s="11">
        <v>4975669</v>
      </c>
      <c r="J10" s="11">
        <v>784139</v>
      </c>
      <c r="K10" s="12">
        <v>0.15759999999999999</v>
      </c>
      <c r="L10" s="11">
        <v>1298135</v>
      </c>
      <c r="M10" s="12">
        <f>+Tabla32[[#This Row],[SEGUIMIENTO SEGUNDO TRIMESTRE]]/Tabla32[[#This Row],[AÑO BASE 2018]]</f>
        <v>0.26089657491284085</v>
      </c>
      <c r="N10" s="11">
        <v>2140463</v>
      </c>
      <c r="O10" s="12">
        <f>+Tabla32[[#This Row],[SEGUIMIENTO TERCER TRIMESTRE]]/Tabla32[[#This Row],[AÑO BASE 2018]]</f>
        <v>0.43018597097194367</v>
      </c>
      <c r="P10" s="29">
        <v>3066222</v>
      </c>
      <c r="Q10" s="12">
        <f>+Tabla32[[#This Row],[SEGUIMIENTO CUARTO TRIMESTRE]]/Tabla32[[#This Row],[AÑO BASE 2018]]</f>
        <v>0.61624316247724675</v>
      </c>
      <c r="R10" s="13" t="s">
        <v>81</v>
      </c>
    </row>
    <row r="11" spans="1:19" ht="135.75" thickBot="1" x14ac:dyDescent="0.25">
      <c r="A11" s="1">
        <v>7</v>
      </c>
      <c r="B11" s="15" t="s">
        <v>41</v>
      </c>
      <c r="C11" s="13" t="s">
        <v>42</v>
      </c>
      <c r="D11" s="13" t="s">
        <v>43</v>
      </c>
      <c r="E11" s="13" t="s">
        <v>44</v>
      </c>
      <c r="F11" s="16">
        <v>43497</v>
      </c>
      <c r="G11" s="16">
        <v>43829</v>
      </c>
      <c r="H11" s="13" t="s">
        <v>45</v>
      </c>
      <c r="I11" s="13">
        <v>216</v>
      </c>
      <c r="J11" s="13">
        <v>74</v>
      </c>
      <c r="K11" s="12">
        <v>0.34260000000000002</v>
      </c>
      <c r="L11" s="14">
        <v>107</v>
      </c>
      <c r="M11" s="12">
        <f>+Tabla32[[#This Row],[SEGUIMIENTO SEGUNDO TRIMESTRE]]/Tabla32[[#This Row],[AÑO BASE 2018]]</f>
        <v>0.49537037037037035</v>
      </c>
      <c r="N11" s="14">
        <f>51+113</f>
        <v>164</v>
      </c>
      <c r="O11" s="12">
        <f>+Tabla32[[#This Row],[SEGUIMIENTO TERCER TRIMESTRE]]/Tabla32[[#This Row],[AÑO BASE 2018]]</f>
        <v>0.7592592592592593</v>
      </c>
      <c r="P11" s="18">
        <v>237</v>
      </c>
      <c r="Q11" s="12">
        <f>+Tabla32[[#This Row],[SEGUIMIENTO CUARTO TRIMESTRE]]/Tabla32[[#This Row],[AÑO BASE 2018]]</f>
        <v>1.0972222222222223</v>
      </c>
      <c r="R11" s="13" t="s">
        <v>75</v>
      </c>
    </row>
    <row r="12" spans="1:19" ht="123" customHeight="1" thickBot="1" x14ac:dyDescent="0.25">
      <c r="A12" s="2">
        <v>8</v>
      </c>
      <c r="B12" s="15" t="s">
        <v>41</v>
      </c>
      <c r="C12" s="13" t="s">
        <v>46</v>
      </c>
      <c r="D12" s="13" t="s">
        <v>47</v>
      </c>
      <c r="E12" s="13" t="s">
        <v>48</v>
      </c>
      <c r="F12" s="16">
        <v>43497</v>
      </c>
      <c r="G12" s="16">
        <v>43829</v>
      </c>
      <c r="H12" s="13" t="s">
        <v>49</v>
      </c>
      <c r="I12" s="11">
        <v>29529949</v>
      </c>
      <c r="J12" s="11">
        <v>5724567</v>
      </c>
      <c r="K12" s="12">
        <v>0.19389999999999999</v>
      </c>
      <c r="L12" s="11">
        <v>11042449</v>
      </c>
      <c r="M12" s="12">
        <f>+Tabla32[[#This Row],[SEGUIMIENTO SEGUNDO TRIMESTRE]]/Tabla32[[#This Row],[AÑO BASE 2018]]</f>
        <v>0.37394067290803651</v>
      </c>
      <c r="N12" s="11">
        <v>16332980</v>
      </c>
      <c r="O12" s="12">
        <f>+Tabla32[[#This Row],[SEGUIMIENTO TERCER TRIMESTRE]]/Tabla32[[#This Row],[AÑO BASE 2018]]</f>
        <v>0.55309882180968206</v>
      </c>
      <c r="P12" s="18">
        <v>20519779</v>
      </c>
      <c r="Q12" s="12">
        <f>+Tabla32[[#This Row],[SEGUIMIENTO CUARTO TRIMESTRE]]/Tabla32[[#This Row],[AÑO BASE 2018]]</f>
        <v>0.69488027222803539</v>
      </c>
      <c r="R12" s="13" t="s">
        <v>82</v>
      </c>
    </row>
    <row r="13" spans="1:19" ht="118.5" customHeight="1" thickBot="1" x14ac:dyDescent="0.25">
      <c r="A13" s="2">
        <v>9</v>
      </c>
      <c r="B13" s="15" t="s">
        <v>50</v>
      </c>
      <c r="C13" s="13" t="s">
        <v>51</v>
      </c>
      <c r="D13" s="13" t="s">
        <v>52</v>
      </c>
      <c r="E13" s="13" t="s">
        <v>53</v>
      </c>
      <c r="F13" s="16">
        <v>43497</v>
      </c>
      <c r="G13" s="16">
        <v>43829</v>
      </c>
      <c r="H13" s="13" t="s">
        <v>54</v>
      </c>
      <c r="I13" s="11">
        <v>4488341</v>
      </c>
      <c r="J13" s="11">
        <v>893700</v>
      </c>
      <c r="K13" s="12">
        <v>0.1991</v>
      </c>
      <c r="L13" s="11">
        <v>1958270</v>
      </c>
      <c r="M13" s="12">
        <f>+Tabla32[[#This Row],[SEGUIMIENTO SEGUNDO TRIMESTRE]]/Tabla32[[#This Row],[AÑO BASE 2018]]</f>
        <v>0.43630151987115062</v>
      </c>
      <c r="N13" s="11">
        <v>2661140</v>
      </c>
      <c r="O13" s="12">
        <f>+Tabla32[[#This Row],[SEGUIMIENTO TERCER TRIMESTRE]]/Tabla32[[#This Row],[AÑO BASE 2018]]</f>
        <v>0.59290058397969314</v>
      </c>
      <c r="P13" s="18">
        <v>3186260</v>
      </c>
      <c r="Q13" s="12">
        <f>+Tabla32[[#This Row],[SEGUIMIENTO CUARTO TRIMESTRE]]/Tabla32[[#This Row],[AÑO BASE 2018]]</f>
        <v>0.70989704213650429</v>
      </c>
      <c r="R13" s="13" t="s">
        <v>76</v>
      </c>
    </row>
    <row r="14" spans="1:19" ht="110.25" customHeight="1" thickBot="1" x14ac:dyDescent="0.25">
      <c r="A14" s="2">
        <v>10</v>
      </c>
      <c r="B14" s="15" t="s">
        <v>50</v>
      </c>
      <c r="C14" s="13" t="s">
        <v>55</v>
      </c>
      <c r="D14" s="13" t="s">
        <v>56</v>
      </c>
      <c r="E14" s="13" t="s">
        <v>57</v>
      </c>
      <c r="F14" s="16">
        <v>43497</v>
      </c>
      <c r="G14" s="16">
        <v>43829</v>
      </c>
      <c r="H14" s="13" t="s">
        <v>58</v>
      </c>
      <c r="I14" s="11">
        <v>40219258</v>
      </c>
      <c r="J14" s="11">
        <v>5306720</v>
      </c>
      <c r="K14" s="12">
        <v>0.13189999999999999</v>
      </c>
      <c r="L14" s="11">
        <v>18407080</v>
      </c>
      <c r="M14" s="12">
        <f>+Tabla32[[#This Row],[SEGUIMIENTO SEGUNDO TRIMESTRE]]/Tabla32[[#This Row],[AÑO BASE 2018]]</f>
        <v>0.45766831402011443</v>
      </c>
      <c r="N14" s="11">
        <v>24785020</v>
      </c>
      <c r="O14" s="12">
        <f>+Tabla32[[#This Row],[SEGUIMIENTO TERCER TRIMESTRE]]/Tabla32[[#This Row],[AÑO BASE 2018]]</f>
        <v>0.61624756975874595</v>
      </c>
      <c r="P14" s="18">
        <v>40000614</v>
      </c>
      <c r="Q14" s="12">
        <f>+Tabla32[[#This Row],[SEGUIMIENTO CUARTO TRIMESTRE]]/Tabla32[[#This Row],[AÑO BASE 2018]]</f>
        <v>0.99456369881314066</v>
      </c>
      <c r="R14" s="13" t="s">
        <v>77</v>
      </c>
    </row>
    <row r="15" spans="1:19" x14ac:dyDescent="0.2">
      <c r="A15" s="3" t="s">
        <v>63</v>
      </c>
    </row>
  </sheetData>
  <pageMargins left="0.70866141732283472" right="0.70866141732283472" top="0.74803149606299213" bottom="0.74803149606299213" header="0.31496062992125984" footer="0.31496062992125984"/>
  <pageSetup paperSize="14" scale="26" orientation="landscape" horizontalDpi="4294967295" verticalDpi="4294967295"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AUSTERIDAD GASTO 4 TR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del Pilar Gomez</dc:creator>
  <cp:lastModifiedBy>Financiera</cp:lastModifiedBy>
  <cp:lastPrinted>2020-01-27T13:05:43Z</cp:lastPrinted>
  <dcterms:created xsi:type="dcterms:W3CDTF">2019-05-15T13:17:41Z</dcterms:created>
  <dcterms:modified xsi:type="dcterms:W3CDTF">2020-01-27T19:35:01Z</dcterms:modified>
</cp:coreProperties>
</file>