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Institucional\Informacion Institucional\backup financiera\Mis documentos\ADMINISTRATIVA Y FINANCIERA 2019\PLANEACION\EJECUCIONES\"/>
    </mc:Choice>
  </mc:AlternateContent>
  <bookViews>
    <workbookView xWindow="0" yWindow="0" windowWidth="28800" windowHeight="12330" activeTab="1"/>
  </bookViews>
  <sheets>
    <sheet name="EJE PRESUPUESTALGASTOS 1 TRIME " sheetId="1" r:id="rId1"/>
    <sheet name="ANALISI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A">[1]Hoja2!$H$2:$H$62</definedName>
    <definedName name="AAA">[1]Hoja2!$H$2:$H$62</definedName>
    <definedName name="as">#REF!</definedName>
    <definedName name="asad">'[2]Listas PE'!$AA$2:$AA$162</definedName>
    <definedName name="asigbas">#REF!</definedName>
    <definedName name="asigbasisten">#REF!</definedName>
    <definedName name="asigbastotal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ATEGORIA">[3]SALARIOS!$H$3:$H$7</definedName>
    <definedName name="cesfna">#REF!</definedName>
    <definedName name="CODSUB">#REF!</definedName>
    <definedName name="comfam">#REF!</definedName>
    <definedName name="compln1">#REF!</definedName>
    <definedName name="compln2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cua">#REF!</definedName>
    <definedName name="d">[4]Hoja2!$E$2:$E$18</definedName>
    <definedName name="DENOMINACIONES">#REF!</definedName>
    <definedName name="dfdffd">#REF!</definedName>
    <definedName name="dfdjuhgb">#REF!</definedName>
    <definedName name="DFSSDF">#REF!</definedName>
    <definedName name="DIMENSIÓN">#REF!</definedName>
    <definedName name="ds">#REF!</definedName>
    <definedName name="dsfg">#REF!</definedName>
    <definedName name="DSFS">#REF!</definedName>
    <definedName name="dss">#REF!</definedName>
    <definedName name="dssds" comment="Esta es la lista de regiones">#REF!</definedName>
    <definedName name="emppln">#REF!</definedName>
    <definedName name="ESTRATEGIAS_PND">#REF!</definedName>
    <definedName name="fdf">#REF!</definedName>
    <definedName name="fdgf">#REF!</definedName>
    <definedName name="ffff">#REF!</definedName>
    <definedName name="FG">[4]Hoja2!$A$2:$A$15</definedName>
    <definedName name="gasrep">#REF!</definedName>
    <definedName name="GASTO">#REF!</definedName>
    <definedName name="GASTOS_REPRESENTACION">#REF!</definedName>
    <definedName name="ggfdh">#REF!</definedName>
    <definedName name="grado">#REF!</definedName>
    <definedName name="GRADOS">#REF!</definedName>
    <definedName name="hfgfhg">#REF!</definedName>
    <definedName name="horext">#REF!</definedName>
    <definedName name="icbf">#REF!</definedName>
    <definedName name="ILK">#REF!</definedName>
    <definedName name="indvac">#REF!</definedName>
    <definedName name="instec">#REF!</definedName>
    <definedName name="META">#REF!</definedName>
    <definedName name="MODALIDAD">#REF!</definedName>
    <definedName name="nivcar">#REF!</definedName>
    <definedName name="NIVELES">#REF!</definedName>
    <definedName name="nomcar">#REF!</definedName>
    <definedName name="NUEVA">'[5]planta base'!$C$504:$AA$803</definedName>
    <definedName name="PAA">[1]Hoja2!$H$2:$H$62</definedName>
    <definedName name="prevarp">#REF!</definedName>
    <definedName name="prevpen">#REF!</definedName>
    <definedName name="prevsal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tecf">#REF!</definedName>
    <definedName name="primtfac">#REF!</definedName>
    <definedName name="primtnofac">#REF!</definedName>
    <definedName name="primvac">#REF!</definedName>
    <definedName name="PROCESO">#REF!</definedName>
    <definedName name="PROCESOS">#REF!</definedName>
    <definedName name="PROGRAMAS_MEN">#REF!</definedName>
    <definedName name="PROYECTO">#REF!</definedName>
    <definedName name="reccor">#REF!</definedName>
    <definedName name="REGIÓN">#REF!</definedName>
    <definedName name="REGIONES" comment="Esta es la lista de regiones">#REF!</definedName>
    <definedName name="RESPUESTAS">#REF!</definedName>
    <definedName name="s">[4]Hoja2!$A$2:$A$15</definedName>
    <definedName name="sal">[5]tablas!$D$1:$H$814</definedName>
    <definedName name="sd">#REF!</definedName>
    <definedName name="seccion">#REF!</definedName>
    <definedName name="sena">#REF!</definedName>
    <definedName name="SERVIDOR">#REF!</definedName>
    <definedName name="SFDS" comment="Esta es la lista de regiones">#REF!</definedName>
    <definedName name="sss">#REF!</definedName>
    <definedName name="subtrn">#REF!</definedName>
    <definedName name="SUPERVISOR">#REF!</definedName>
    <definedName name="sw">#REF!</definedName>
    <definedName name="tothorext">#REF!</definedName>
    <definedName name="tres">#REF!</definedName>
    <definedName name="tres1">#REF!</definedName>
    <definedName name="V">[4]Hoja2!$A$2:$A$15</definedName>
    <definedName name="VIÁTICOS">#REF!</definedName>
    <definedName name="vieja">'[5]planta base'!$C$2:$AC$503</definedName>
    <definedName name="VV">#REF!</definedName>
    <definedName name="wwwww">#REF!</definedName>
    <definedName name="x">#REF!</definedName>
    <definedName name="z">#REF!</definedName>
    <definedName name="zs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8" i="2" l="1"/>
  <c r="L98" i="2"/>
  <c r="K98" i="2"/>
  <c r="J98" i="2"/>
  <c r="I98" i="2"/>
  <c r="G98" i="2"/>
  <c r="D98" i="2"/>
  <c r="E98" i="2"/>
  <c r="F98" i="2"/>
  <c r="C98" i="2"/>
  <c r="Q98" i="2" s="1"/>
  <c r="B98" i="2"/>
  <c r="S98" i="2" s="1"/>
  <c r="R98" i="2"/>
  <c r="C80" i="2"/>
  <c r="D80" i="2"/>
  <c r="E80" i="2"/>
  <c r="F80" i="2"/>
  <c r="G80" i="2"/>
  <c r="H80" i="2"/>
  <c r="I80" i="2"/>
  <c r="J80" i="2"/>
  <c r="K80" i="2"/>
  <c r="L80" i="2"/>
  <c r="M80" i="2"/>
  <c r="N80" i="2"/>
  <c r="S80" i="2" s="1"/>
  <c r="O80" i="2"/>
  <c r="P80" i="2"/>
  <c r="B80" i="2"/>
  <c r="S116" i="2"/>
  <c r="R116" i="2"/>
  <c r="Q116" i="2"/>
  <c r="P115" i="2"/>
  <c r="O115" i="2"/>
  <c r="N115" i="2"/>
  <c r="M115" i="2"/>
  <c r="L115" i="2"/>
  <c r="K115" i="2"/>
  <c r="J115" i="2"/>
  <c r="I115" i="2"/>
  <c r="G115" i="2"/>
  <c r="E115" i="2"/>
  <c r="D115" i="2"/>
  <c r="C115" i="2"/>
  <c r="B115" i="2"/>
  <c r="S114" i="2"/>
  <c r="R114" i="2"/>
  <c r="Q114" i="2"/>
  <c r="S113" i="2"/>
  <c r="R113" i="2"/>
  <c r="Q113" i="2"/>
  <c r="S112" i="2"/>
  <c r="R112" i="2"/>
  <c r="Q112" i="2"/>
  <c r="S111" i="2"/>
  <c r="R111" i="2"/>
  <c r="Q111" i="2"/>
  <c r="S110" i="2"/>
  <c r="R110" i="2"/>
  <c r="Q110" i="2"/>
  <c r="S109" i="2"/>
  <c r="R109" i="2"/>
  <c r="Q109" i="2"/>
  <c r="S108" i="2"/>
  <c r="R108" i="2"/>
  <c r="Q108" i="2"/>
  <c r="S107" i="2"/>
  <c r="R107" i="2"/>
  <c r="Q107" i="2"/>
  <c r="S106" i="2"/>
  <c r="R106" i="2"/>
  <c r="Q106" i="2"/>
  <c r="S105" i="2"/>
  <c r="R105" i="2"/>
  <c r="Q105" i="2"/>
  <c r="S104" i="2"/>
  <c r="R104" i="2"/>
  <c r="Q104" i="2"/>
  <c r="S103" i="2"/>
  <c r="R103" i="2"/>
  <c r="Q103" i="2"/>
  <c r="S102" i="2"/>
  <c r="R102" i="2"/>
  <c r="Q102" i="2"/>
  <c r="S101" i="2"/>
  <c r="R101" i="2"/>
  <c r="Q101" i="2"/>
  <c r="S100" i="2"/>
  <c r="R100" i="2"/>
  <c r="Q100" i="2"/>
  <c r="S99" i="2"/>
  <c r="R99" i="2"/>
  <c r="Q99" i="2"/>
  <c r="S97" i="2"/>
  <c r="R97" i="2"/>
  <c r="Q97" i="2"/>
  <c r="S96" i="2"/>
  <c r="R96" i="2"/>
  <c r="Q96" i="2"/>
  <c r="S95" i="2"/>
  <c r="R95" i="2"/>
  <c r="Q95" i="2"/>
  <c r="S94" i="2"/>
  <c r="R94" i="2"/>
  <c r="Q94" i="2"/>
  <c r="S93" i="2"/>
  <c r="R93" i="2"/>
  <c r="Q93" i="2"/>
  <c r="S92" i="2"/>
  <c r="R92" i="2"/>
  <c r="Q92" i="2"/>
  <c r="S91" i="2"/>
  <c r="R91" i="2"/>
  <c r="Q91" i="2"/>
  <c r="S90" i="2"/>
  <c r="R90" i="2"/>
  <c r="Q90" i="2"/>
  <c r="S89" i="2"/>
  <c r="R89" i="2"/>
  <c r="Q89" i="2"/>
  <c r="S88" i="2"/>
  <c r="R88" i="2"/>
  <c r="Q88" i="2"/>
  <c r="S87" i="2"/>
  <c r="R87" i="2"/>
  <c r="Q87" i="2"/>
  <c r="S86" i="2"/>
  <c r="R86" i="2"/>
  <c r="Q86" i="2"/>
  <c r="S85" i="2"/>
  <c r="R85" i="2"/>
  <c r="Q85" i="2"/>
  <c r="S84" i="2"/>
  <c r="R84" i="2"/>
  <c r="Q84" i="2"/>
  <c r="S83" i="2"/>
  <c r="R83" i="2"/>
  <c r="Q83" i="2"/>
  <c r="S82" i="2"/>
  <c r="R82" i="2"/>
  <c r="Q82" i="2"/>
  <c r="S81" i="2"/>
  <c r="R81" i="2"/>
  <c r="Q81" i="2"/>
  <c r="P78" i="2"/>
  <c r="O78" i="2"/>
  <c r="N78" i="2"/>
  <c r="M78" i="2"/>
  <c r="L78" i="2"/>
  <c r="K78" i="2"/>
  <c r="J78" i="2"/>
  <c r="I78" i="2"/>
  <c r="G78" i="2"/>
  <c r="E78" i="2"/>
  <c r="D78" i="2"/>
  <c r="C78" i="2"/>
  <c r="B78" i="2"/>
  <c r="S77" i="2"/>
  <c r="R77" i="2"/>
  <c r="Q77" i="2"/>
  <c r="S76" i="2"/>
  <c r="R76" i="2"/>
  <c r="Q76" i="2"/>
  <c r="S75" i="2"/>
  <c r="R75" i="2"/>
  <c r="Q75" i="2"/>
  <c r="S74" i="2"/>
  <c r="R74" i="2"/>
  <c r="Q74" i="2"/>
  <c r="S73" i="2"/>
  <c r="R73" i="2"/>
  <c r="Q73" i="2"/>
  <c r="S72" i="2"/>
  <c r="R72" i="2"/>
  <c r="Q72" i="2"/>
  <c r="S71" i="2"/>
  <c r="R71" i="2"/>
  <c r="Q71" i="2"/>
  <c r="S70" i="2"/>
  <c r="R70" i="2"/>
  <c r="Q70" i="2"/>
  <c r="S69" i="2"/>
  <c r="R69" i="2"/>
  <c r="Q69" i="2"/>
  <c r="S68" i="2"/>
  <c r="R68" i="2"/>
  <c r="Q68" i="2"/>
  <c r="S67" i="2"/>
  <c r="R67" i="2"/>
  <c r="Q67" i="2"/>
  <c r="S66" i="2"/>
  <c r="R66" i="2"/>
  <c r="Q66" i="2"/>
  <c r="S65" i="2"/>
  <c r="R65" i="2"/>
  <c r="Q65" i="2"/>
  <c r="S64" i="2"/>
  <c r="R64" i="2"/>
  <c r="Q64" i="2"/>
  <c r="S63" i="2"/>
  <c r="R63" i="2"/>
  <c r="Q63" i="2"/>
  <c r="S62" i="2"/>
  <c r="R62" i="2"/>
  <c r="Q62" i="2"/>
  <c r="P61" i="2"/>
  <c r="O61" i="2"/>
  <c r="N61" i="2"/>
  <c r="M61" i="2"/>
  <c r="L61" i="2"/>
  <c r="K61" i="2"/>
  <c r="J61" i="2"/>
  <c r="I61" i="2"/>
  <c r="G61" i="2"/>
  <c r="E61" i="2"/>
  <c r="D61" i="2"/>
  <c r="C61" i="2"/>
  <c r="B61" i="2"/>
  <c r="S60" i="2"/>
  <c r="R60" i="2"/>
  <c r="Q60" i="2"/>
  <c r="S59" i="2"/>
  <c r="R59" i="2"/>
  <c r="Q59" i="2"/>
  <c r="S58" i="2"/>
  <c r="R58" i="2"/>
  <c r="Q58" i="2"/>
  <c r="S57" i="2"/>
  <c r="R57" i="2"/>
  <c r="Q57" i="2"/>
  <c r="S56" i="2"/>
  <c r="R56" i="2"/>
  <c r="Q56" i="2"/>
  <c r="S55" i="2"/>
  <c r="R55" i="2"/>
  <c r="Q55" i="2"/>
  <c r="S54" i="2"/>
  <c r="R54" i="2"/>
  <c r="Q54" i="2"/>
  <c r="S53" i="2"/>
  <c r="R53" i="2"/>
  <c r="Q53" i="2"/>
  <c r="S52" i="2"/>
  <c r="R52" i="2"/>
  <c r="Q52" i="2"/>
  <c r="S51" i="2"/>
  <c r="R51" i="2"/>
  <c r="Q51" i="2"/>
  <c r="S50" i="2"/>
  <c r="R50" i="2"/>
  <c r="Q50" i="2"/>
  <c r="S49" i="2"/>
  <c r="R49" i="2"/>
  <c r="Q49" i="2"/>
  <c r="S48" i="2"/>
  <c r="R48" i="2"/>
  <c r="Q48" i="2"/>
  <c r="S47" i="2"/>
  <c r="R47" i="2"/>
  <c r="Q47" i="2"/>
  <c r="S46" i="2"/>
  <c r="R46" i="2"/>
  <c r="Q46" i="2"/>
  <c r="S45" i="2"/>
  <c r="R45" i="2"/>
  <c r="Q45" i="2"/>
  <c r="S44" i="2"/>
  <c r="R44" i="2"/>
  <c r="Q44" i="2"/>
  <c r="S43" i="2"/>
  <c r="R43" i="2"/>
  <c r="Q43" i="2"/>
  <c r="S42" i="2"/>
  <c r="R42" i="2"/>
  <c r="Q42" i="2"/>
  <c r="S41" i="2"/>
  <c r="R41" i="2"/>
  <c r="Q41" i="2"/>
  <c r="S40" i="2"/>
  <c r="R40" i="2"/>
  <c r="Q40" i="2"/>
  <c r="S39" i="2"/>
  <c r="R39" i="2"/>
  <c r="Q39" i="2"/>
  <c r="S38" i="2"/>
  <c r="R38" i="2"/>
  <c r="Q38" i="2"/>
  <c r="S37" i="2"/>
  <c r="R37" i="2"/>
  <c r="Q37" i="2"/>
  <c r="S36" i="2"/>
  <c r="R36" i="2"/>
  <c r="Q36" i="2"/>
  <c r="P35" i="2"/>
  <c r="O35" i="2"/>
  <c r="N35" i="2"/>
  <c r="M35" i="2"/>
  <c r="L35" i="2"/>
  <c r="K35" i="2"/>
  <c r="J35" i="2"/>
  <c r="I35" i="2"/>
  <c r="G35" i="2"/>
  <c r="E35" i="2"/>
  <c r="D35" i="2"/>
  <c r="C35" i="2"/>
  <c r="B35" i="2"/>
  <c r="S34" i="2"/>
  <c r="R34" i="2"/>
  <c r="Q34" i="2"/>
  <c r="S33" i="2"/>
  <c r="R33" i="2"/>
  <c r="Q33" i="2"/>
  <c r="S32" i="2"/>
  <c r="R32" i="2"/>
  <c r="Q32" i="2"/>
  <c r="S31" i="2"/>
  <c r="R31" i="2"/>
  <c r="Q31" i="2"/>
  <c r="S30" i="2"/>
  <c r="R30" i="2"/>
  <c r="Q30" i="2"/>
  <c r="S29" i="2"/>
  <c r="R29" i="2"/>
  <c r="Q29" i="2"/>
  <c r="S28" i="2"/>
  <c r="R28" i="2"/>
  <c r="Q28" i="2"/>
  <c r="S27" i="2"/>
  <c r="R27" i="2"/>
  <c r="Q27" i="2"/>
  <c r="S26" i="2"/>
  <c r="R26" i="2"/>
  <c r="Q26" i="2"/>
  <c r="S25" i="2"/>
  <c r="R25" i="2"/>
  <c r="Q25" i="2"/>
  <c r="S24" i="2"/>
  <c r="R24" i="2"/>
  <c r="Q24" i="2"/>
  <c r="S23" i="2"/>
  <c r="R23" i="2"/>
  <c r="Q23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R18" i="2"/>
  <c r="Q18" i="2"/>
  <c r="S17" i="2"/>
  <c r="R17" i="2"/>
  <c r="Q17" i="2"/>
  <c r="S16" i="2"/>
  <c r="R16" i="2"/>
  <c r="Q16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  <c r="S35" i="2" l="1"/>
  <c r="S115" i="2"/>
  <c r="Q35" i="2"/>
  <c r="R80" i="2"/>
  <c r="Q80" i="2"/>
  <c r="R61" i="2"/>
  <c r="S61" i="2"/>
  <c r="C79" i="2"/>
  <c r="E79" i="2"/>
  <c r="I79" i="2"/>
  <c r="K79" i="2"/>
  <c r="M79" i="2"/>
  <c r="O79" i="2"/>
  <c r="R35" i="2"/>
  <c r="Q61" i="2"/>
  <c r="B79" i="2"/>
  <c r="B119" i="2" s="1"/>
  <c r="D79" i="2"/>
  <c r="D119" i="2" s="1"/>
  <c r="G79" i="2"/>
  <c r="R79" i="2" s="1"/>
  <c r="J79" i="2"/>
  <c r="J119" i="2" s="1"/>
  <c r="L79" i="2"/>
  <c r="L119" i="2" s="1"/>
  <c r="S78" i="2"/>
  <c r="P79" i="2"/>
  <c r="P119" i="2" s="1"/>
  <c r="R115" i="2"/>
  <c r="C119" i="2"/>
  <c r="Q119" i="2" s="1"/>
  <c r="E119" i="2"/>
  <c r="I119" i="2"/>
  <c r="K119" i="2"/>
  <c r="M119" i="2"/>
  <c r="O119" i="2"/>
  <c r="G119" i="2"/>
  <c r="R119" i="2" s="1"/>
  <c r="R78" i="2"/>
  <c r="N79" i="2"/>
  <c r="Q115" i="2"/>
  <c r="Q78" i="2"/>
  <c r="BG126" i="1"/>
  <c r="BF126" i="1"/>
  <c r="BE126" i="1"/>
  <c r="BG125" i="1"/>
  <c r="BD125" i="1"/>
  <c r="BC125" i="1"/>
  <c r="BB125" i="1"/>
  <c r="BA125" i="1"/>
  <c r="AZ125" i="1"/>
  <c r="AY125" i="1"/>
  <c r="AX125" i="1"/>
  <c r="AW125" i="1"/>
  <c r="AU125" i="1"/>
  <c r="AS125" i="1"/>
  <c r="AR125" i="1"/>
  <c r="AQ125" i="1"/>
  <c r="BE125" i="1" s="1"/>
  <c r="AP125" i="1"/>
  <c r="BG124" i="1"/>
  <c r="BF124" i="1"/>
  <c r="BE124" i="1"/>
  <c r="BG123" i="1"/>
  <c r="BF123" i="1"/>
  <c r="BE123" i="1"/>
  <c r="BG122" i="1"/>
  <c r="BF122" i="1"/>
  <c r="BE122" i="1"/>
  <c r="BG121" i="1"/>
  <c r="BF121" i="1"/>
  <c r="BE121" i="1"/>
  <c r="BG120" i="1"/>
  <c r="BF120" i="1"/>
  <c r="BE120" i="1"/>
  <c r="BG119" i="1"/>
  <c r="BF119" i="1"/>
  <c r="BE119" i="1"/>
  <c r="BG118" i="1"/>
  <c r="BF118" i="1"/>
  <c r="BE118" i="1"/>
  <c r="BG117" i="1"/>
  <c r="BF117" i="1"/>
  <c r="BE117" i="1"/>
  <c r="BG116" i="1"/>
  <c r="BF116" i="1"/>
  <c r="BE116" i="1"/>
  <c r="BG115" i="1"/>
  <c r="BF115" i="1"/>
  <c r="BE115" i="1"/>
  <c r="BG114" i="1"/>
  <c r="BF114" i="1"/>
  <c r="BE114" i="1"/>
  <c r="BG113" i="1"/>
  <c r="BF113" i="1"/>
  <c r="BE113" i="1"/>
  <c r="BG112" i="1"/>
  <c r="BF112" i="1"/>
  <c r="BE112" i="1"/>
  <c r="BG111" i="1"/>
  <c r="BF111" i="1"/>
  <c r="BE111" i="1"/>
  <c r="BG110" i="1"/>
  <c r="BF110" i="1"/>
  <c r="BE110" i="1"/>
  <c r="BG109" i="1"/>
  <c r="BF109" i="1"/>
  <c r="BE109" i="1"/>
  <c r="BG108" i="1"/>
  <c r="BF108" i="1"/>
  <c r="BE108" i="1"/>
  <c r="BG107" i="1"/>
  <c r="BF107" i="1"/>
  <c r="BE107" i="1"/>
  <c r="BG106" i="1"/>
  <c r="BF106" i="1"/>
  <c r="BE106" i="1"/>
  <c r="BG105" i="1"/>
  <c r="BF105" i="1"/>
  <c r="BE105" i="1"/>
  <c r="BG104" i="1"/>
  <c r="BF104" i="1"/>
  <c r="BE104" i="1"/>
  <c r="BG103" i="1"/>
  <c r="BF103" i="1"/>
  <c r="BE103" i="1"/>
  <c r="BG102" i="1"/>
  <c r="BF102" i="1"/>
  <c r="BE102" i="1"/>
  <c r="BG101" i="1"/>
  <c r="BF101" i="1"/>
  <c r="BE101" i="1"/>
  <c r="BG100" i="1"/>
  <c r="BF100" i="1"/>
  <c r="BE100" i="1"/>
  <c r="BG99" i="1"/>
  <c r="BF99" i="1"/>
  <c r="BE99" i="1"/>
  <c r="BG98" i="1"/>
  <c r="BF98" i="1"/>
  <c r="BE98" i="1"/>
  <c r="BG97" i="1"/>
  <c r="BF97" i="1"/>
  <c r="BE97" i="1"/>
  <c r="BG96" i="1"/>
  <c r="BF96" i="1"/>
  <c r="BE96" i="1"/>
  <c r="BG95" i="1"/>
  <c r="BF95" i="1"/>
  <c r="BE95" i="1"/>
  <c r="BG94" i="1"/>
  <c r="BF94" i="1"/>
  <c r="BE94" i="1"/>
  <c r="BG93" i="1"/>
  <c r="BF93" i="1"/>
  <c r="BE93" i="1"/>
  <c r="BG92" i="1"/>
  <c r="BF92" i="1"/>
  <c r="BE92" i="1"/>
  <c r="BD90" i="1"/>
  <c r="BC90" i="1"/>
  <c r="BB90" i="1"/>
  <c r="BA90" i="1"/>
  <c r="AZ90" i="1"/>
  <c r="AY90" i="1"/>
  <c r="AX90" i="1"/>
  <c r="AW90" i="1"/>
  <c r="AU90" i="1"/>
  <c r="AS90" i="1"/>
  <c r="AR90" i="1"/>
  <c r="AQ90" i="1"/>
  <c r="AP90" i="1"/>
  <c r="BG89" i="1"/>
  <c r="BF89" i="1"/>
  <c r="BE89" i="1"/>
  <c r="BG88" i="1"/>
  <c r="BF88" i="1"/>
  <c r="BE88" i="1"/>
  <c r="BG87" i="1"/>
  <c r="BF87" i="1"/>
  <c r="BE87" i="1"/>
  <c r="BG86" i="1"/>
  <c r="BF86" i="1"/>
  <c r="BE86" i="1"/>
  <c r="BG85" i="1"/>
  <c r="BF85" i="1"/>
  <c r="BE85" i="1"/>
  <c r="BG84" i="1"/>
  <c r="BF84" i="1"/>
  <c r="BE84" i="1"/>
  <c r="BG83" i="1"/>
  <c r="BF83" i="1"/>
  <c r="BE83" i="1"/>
  <c r="BG82" i="1"/>
  <c r="BF82" i="1"/>
  <c r="BE82" i="1"/>
  <c r="BG81" i="1"/>
  <c r="BF81" i="1"/>
  <c r="BE81" i="1"/>
  <c r="BG80" i="1"/>
  <c r="BF80" i="1"/>
  <c r="BE80" i="1"/>
  <c r="BG79" i="1"/>
  <c r="BF79" i="1"/>
  <c r="BE79" i="1"/>
  <c r="BG78" i="1"/>
  <c r="BF78" i="1"/>
  <c r="BE78" i="1"/>
  <c r="BG77" i="1"/>
  <c r="BF77" i="1"/>
  <c r="BE77" i="1"/>
  <c r="BG76" i="1"/>
  <c r="BF76" i="1"/>
  <c r="BE76" i="1"/>
  <c r="BG75" i="1"/>
  <c r="BF75" i="1"/>
  <c r="BE75" i="1"/>
  <c r="BG74" i="1"/>
  <c r="BF74" i="1"/>
  <c r="BE74" i="1"/>
  <c r="BD73" i="1"/>
  <c r="BC73" i="1"/>
  <c r="BB73" i="1"/>
  <c r="BA73" i="1"/>
  <c r="AZ73" i="1"/>
  <c r="AY73" i="1"/>
  <c r="AX73" i="1"/>
  <c r="AW73" i="1"/>
  <c r="AU73" i="1"/>
  <c r="BF73" i="1" s="1"/>
  <c r="AS73" i="1"/>
  <c r="AR73" i="1"/>
  <c r="AQ73" i="1"/>
  <c r="AP73" i="1"/>
  <c r="BG72" i="1"/>
  <c r="BF72" i="1"/>
  <c r="BE72" i="1"/>
  <c r="BG71" i="1"/>
  <c r="BF71" i="1"/>
  <c r="BE71" i="1"/>
  <c r="BG70" i="1"/>
  <c r="BF70" i="1"/>
  <c r="BE70" i="1"/>
  <c r="BG69" i="1"/>
  <c r="BF69" i="1"/>
  <c r="BE69" i="1"/>
  <c r="BG68" i="1"/>
  <c r="BF68" i="1"/>
  <c r="BE68" i="1"/>
  <c r="BG67" i="1"/>
  <c r="BF67" i="1"/>
  <c r="BE67" i="1"/>
  <c r="BG66" i="1"/>
  <c r="BF66" i="1"/>
  <c r="BE66" i="1"/>
  <c r="BG65" i="1"/>
  <c r="BF65" i="1"/>
  <c r="BE65" i="1"/>
  <c r="BG64" i="1"/>
  <c r="BF64" i="1"/>
  <c r="BE64" i="1"/>
  <c r="BG63" i="1"/>
  <c r="BF63" i="1"/>
  <c r="BE63" i="1"/>
  <c r="BG62" i="1"/>
  <c r="BF62" i="1"/>
  <c r="BE62" i="1"/>
  <c r="BG61" i="1"/>
  <c r="BF61" i="1"/>
  <c r="BE61" i="1"/>
  <c r="BG60" i="1"/>
  <c r="BF60" i="1"/>
  <c r="BE60" i="1"/>
  <c r="BG59" i="1"/>
  <c r="BF59" i="1"/>
  <c r="BE59" i="1"/>
  <c r="BG58" i="1"/>
  <c r="BF58" i="1"/>
  <c r="BE58" i="1"/>
  <c r="BG57" i="1"/>
  <c r="BF57" i="1"/>
  <c r="BE57" i="1"/>
  <c r="BG56" i="1"/>
  <c r="BF56" i="1"/>
  <c r="BE56" i="1"/>
  <c r="BG55" i="1"/>
  <c r="BF55" i="1"/>
  <c r="BE55" i="1"/>
  <c r="BG54" i="1"/>
  <c r="BF54" i="1"/>
  <c r="BE54" i="1"/>
  <c r="BG53" i="1"/>
  <c r="BF53" i="1"/>
  <c r="BE53" i="1"/>
  <c r="BG52" i="1"/>
  <c r="BF52" i="1"/>
  <c r="BE52" i="1"/>
  <c r="BG51" i="1"/>
  <c r="BF51" i="1"/>
  <c r="BE51" i="1"/>
  <c r="BG50" i="1"/>
  <c r="BF50" i="1"/>
  <c r="BE50" i="1"/>
  <c r="BG49" i="1"/>
  <c r="BF49" i="1"/>
  <c r="BE49" i="1"/>
  <c r="BG48" i="1"/>
  <c r="BF48" i="1"/>
  <c r="BE48" i="1"/>
  <c r="BD47" i="1"/>
  <c r="BC47" i="1"/>
  <c r="BB47" i="1"/>
  <c r="BA47" i="1"/>
  <c r="AZ47" i="1"/>
  <c r="AY47" i="1"/>
  <c r="AX47" i="1"/>
  <c r="AW47" i="1"/>
  <c r="AU47" i="1"/>
  <c r="AS47" i="1"/>
  <c r="AR47" i="1"/>
  <c r="AQ47" i="1"/>
  <c r="AP47" i="1"/>
  <c r="BG46" i="1"/>
  <c r="BF46" i="1"/>
  <c r="BE46" i="1"/>
  <c r="BG45" i="1"/>
  <c r="BF45" i="1"/>
  <c r="BE45" i="1"/>
  <c r="BG44" i="1"/>
  <c r="BF44" i="1"/>
  <c r="BE44" i="1"/>
  <c r="BG43" i="1"/>
  <c r="BF43" i="1"/>
  <c r="BE43" i="1"/>
  <c r="BG42" i="1"/>
  <c r="BF42" i="1"/>
  <c r="BE42" i="1"/>
  <c r="BG41" i="1"/>
  <c r="BF41" i="1"/>
  <c r="BE41" i="1"/>
  <c r="BG40" i="1"/>
  <c r="BF40" i="1"/>
  <c r="BE40" i="1"/>
  <c r="BG39" i="1"/>
  <c r="BF39" i="1"/>
  <c r="BE39" i="1"/>
  <c r="BG38" i="1"/>
  <c r="BF38" i="1"/>
  <c r="BE38" i="1"/>
  <c r="BG37" i="1"/>
  <c r="BF37" i="1"/>
  <c r="BE37" i="1"/>
  <c r="BG36" i="1"/>
  <c r="BF36" i="1"/>
  <c r="BE36" i="1"/>
  <c r="BG35" i="1"/>
  <c r="BF35" i="1"/>
  <c r="BE35" i="1"/>
  <c r="BG34" i="1"/>
  <c r="BF34" i="1"/>
  <c r="BE34" i="1"/>
  <c r="BG33" i="1"/>
  <c r="BF33" i="1"/>
  <c r="BE33" i="1"/>
  <c r="BG32" i="1"/>
  <c r="BF32" i="1"/>
  <c r="BE32" i="1"/>
  <c r="BG31" i="1"/>
  <c r="BF31" i="1"/>
  <c r="BE31" i="1"/>
  <c r="BG30" i="1"/>
  <c r="BF30" i="1"/>
  <c r="BE30" i="1"/>
  <c r="BG29" i="1"/>
  <c r="BF29" i="1"/>
  <c r="BE29" i="1"/>
  <c r="BG28" i="1"/>
  <c r="BF28" i="1"/>
  <c r="BE28" i="1"/>
  <c r="BG27" i="1"/>
  <c r="BF27" i="1"/>
  <c r="BE27" i="1"/>
  <c r="BG26" i="1"/>
  <c r="BF26" i="1"/>
  <c r="BE26" i="1"/>
  <c r="BG25" i="1"/>
  <c r="BF25" i="1"/>
  <c r="BE25" i="1"/>
  <c r="BG24" i="1"/>
  <c r="BF24" i="1"/>
  <c r="BE24" i="1"/>
  <c r="BG23" i="1"/>
  <c r="BF23" i="1"/>
  <c r="BE23" i="1"/>
  <c r="BG22" i="1"/>
  <c r="BF22" i="1"/>
  <c r="BE22" i="1"/>
  <c r="BG21" i="1"/>
  <c r="BF21" i="1"/>
  <c r="BE21" i="1"/>
  <c r="BG20" i="1"/>
  <c r="BF20" i="1"/>
  <c r="BE20" i="1"/>
  <c r="BG19" i="1"/>
  <c r="BF19" i="1"/>
  <c r="BE19" i="1"/>
  <c r="BG18" i="1"/>
  <c r="BF18" i="1"/>
  <c r="BE18" i="1"/>
  <c r="Q79" i="2" l="1"/>
  <c r="S79" i="2"/>
  <c r="N119" i="2"/>
  <c r="S119" i="2" s="1"/>
  <c r="BF47" i="1"/>
  <c r="BG47" i="1"/>
  <c r="BG73" i="1"/>
  <c r="AP91" i="1"/>
  <c r="AP129" i="1" s="1"/>
  <c r="AR91" i="1"/>
  <c r="AU91" i="1"/>
  <c r="BF91" i="1" s="1"/>
  <c r="AX91" i="1"/>
  <c r="AZ91" i="1"/>
  <c r="AZ129" i="1" s="1"/>
  <c r="BG90" i="1"/>
  <c r="BD91" i="1"/>
  <c r="BD129" i="1" s="1"/>
  <c r="BA129" i="1"/>
  <c r="BE47" i="1"/>
  <c r="BE73" i="1"/>
  <c r="AQ91" i="1"/>
  <c r="AS91" i="1"/>
  <c r="AW91" i="1"/>
  <c r="AW129" i="1" s="1"/>
  <c r="AY91" i="1"/>
  <c r="AY129" i="1" s="1"/>
  <c r="BA91" i="1"/>
  <c r="BC91" i="1"/>
  <c r="BF90" i="1"/>
  <c r="BF125" i="1"/>
  <c r="AR129" i="1"/>
  <c r="AX129" i="1"/>
  <c r="AU129" i="1"/>
  <c r="BF129" i="1" s="1"/>
  <c r="AS129" i="1"/>
  <c r="BC129" i="1"/>
  <c r="BB91" i="1"/>
  <c r="BG91" i="1" s="1"/>
  <c r="AQ129" i="1"/>
  <c r="BE90" i="1"/>
  <c r="BE129" i="1" l="1"/>
  <c r="BE91" i="1"/>
  <c r="BB129" i="1"/>
  <c r="BG129" i="1" s="1"/>
</calcChain>
</file>

<file path=xl/sharedStrings.xml><?xml version="1.0" encoding="utf-8"?>
<sst xmlns="http://schemas.openxmlformats.org/spreadsheetml/2006/main" count="1287" uniqueCount="180">
  <si>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</si>
  <si>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</si>
  <si>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</si>
  <si>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</si>
  <si>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</si>
  <si>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</si>
  <si>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2019-04-03-8:18 a. m.</t>
  </si>
  <si>
    <t>AÑO FISCAL:</t>
  </si>
  <si>
    <t>2019</t>
  </si>
  <si>
    <t>VIGENCIA PRESUPUESTAL:</t>
  </si>
  <si>
    <t>ACTUAL</t>
  </si>
  <si>
    <t>FECHA MOVIMIENTOS:</t>
  </si>
  <si>
    <t>01/01/2019 A 31/03/2019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</si>
  <si>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</si>
  <si>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</si>
  <si>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</si>
  <si>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</si>
  <si>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</si>
  <si>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</si>
  <si>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</si>
  <si>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</si>
  <si>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</si>
  <si>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</si>
  <si>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</si>
  <si>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</si>
  <si>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</si>
  <si>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</si>
  <si>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</si>
  <si>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</si>
  <si>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</si>
  <si>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</si>
  <si>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</si>
  <si>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</si>
  <si>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</si>
  <si>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</si>
  <si>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</si>
  <si>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</si>
  <si>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</si>
  <si>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</si>
  <si>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</si>
  <si>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</si>
  <si>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</si>
  <si>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</si>
  <si>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</si>
  <si>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</si>
  <si>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</si>
  <si>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</si>
  <si>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</si>
  <si>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</si>
  <si>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</si>
  <si>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</si>
  <si>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</si>
  <si>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</si>
  <si>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</si>
  <si>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</si>
  <si>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</si>
  <si>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</si>
  <si>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</si>
  <si>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</si>
  <si>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</si>
  <si>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</si>
  <si>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</si>
  <si>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</si>
  <si>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</si>
  <si>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</si>
  <si>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</si>
  <si>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</si>
  <si>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</si>
  <si>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</si>
  <si>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</si>
  <si>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</si>
  <si>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</si>
  <si>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</si>
  <si>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</si>
  <si>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</si>
  <si>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</si>
  <si>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PENSIONES</t>
  </si>
  <si>
    <t>002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</si>
  <si>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</si>
  <si>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</si>
  <si>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</si>
  <si>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</si>
  <si>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</si>
  <si>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</si>
  <si>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</si>
  <si>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</si>
  <si>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</si>
  <si>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</si>
  <si>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</si>
  <si>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</si>
  <si>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</si>
  <si>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</si>
  <si>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</si>
  <si>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</si>
  <si>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</si>
  <si>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</si>
  <si>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ACTIVOS NO FINANCIEROS</t>
  </si>
  <si>
    <t>Propios</t>
  </si>
  <si>
    <t>20</t>
  </si>
  <si>
    <t>INGRESOS CORRIENTES</t>
  </si>
  <si>
    <t>ACTIVOS FIJOS</t>
  </si>
  <si>
    <t>ACTIVOS FIJOS NO CLASIFICADOS COMO MAQUINARIA Y EQUIPO</t>
  </si>
  <si>
    <t>ADQUISICIONES DIFERENTES DE ACTIVOS</t>
  </si>
  <si>
    <t>MATERIALES Y SUMINISTROS</t>
  </si>
  <si>
    <t>000</t>
  </si>
  <si>
    <t>AGRICULTURA, SILVICULTURA Y PRODUCTOS DE LA PESCA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</si>
  <si>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</si>
  <si>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</si>
  <si>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</si>
  <si>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</si>
  <si>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</si>
  <si>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</si>
  <si>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</si>
  <si>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</si>
  <si>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</si>
  <si>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TOTAL GASTOS DE ADQUISICION DE BIENES Y SERVICIOS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</si>
  <si>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</si>
  <si>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</si>
  <si>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</si>
  <si>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</si>
  <si>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</si>
  <si>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</si>
  <si>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</si>
  <si>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</si>
  <si>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</si>
  <si>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SSF</t>
  </si>
  <si>
    <t>11</t>
  </si>
  <si>
    <t>OTROS RECURSOS DEL TESORO</t>
  </si>
  <si>
    <t>IMPUESTOS</t>
  </si>
  <si>
    <t>IMPUESTOS TERRITORIALES</t>
  </si>
  <si>
    <t>IMPUESTO PREDIAL Y SOBRETASA AMBIENTAL</t>
  </si>
  <si>
    <t>SENTENCIAS Y CONCILIACIONES</t>
  </si>
  <si>
    <t>FALLOS NACIONALES</t>
  </si>
  <si>
    <t>SENTENCIAS</t>
  </si>
  <si>
    <t>TASAS Y DERECHOS ADMINISTRATIVOS</t>
  </si>
  <si>
    <t>CONTRIBUCIONES</t>
  </si>
  <si>
    <t>CUOTA DE FISCALIZACIÓN Y AUDITAJE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</si>
  <si>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</si>
  <si>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</si>
  <si>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</si>
  <si>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</si>
  <si>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</si>
  <si>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</si>
  <si>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</si>
  <si>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</si>
  <si>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</si>
  <si>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</si>
  <si>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</si>
  <si>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</si>
  <si>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</si>
  <si>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</si>
  <si>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</t>
  </si>
  <si>
    <t>21</t>
  </si>
  <si>
    <t>OTROS RECURSOS DE TESORERIA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</si>
  <si>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</si>
  <si>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</si>
  <si>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</si>
  <si>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</si>
  <si>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</si>
  <si>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2299058</t>
  </si>
  <si>
    <t>SERVICIO DE EDUCACIÓN INFORMAL PARA LA GESTIÓN ADMINISTRATIVA</t>
  </si>
  <si>
    <t>2299060</t>
  </si>
  <si>
    <t>SERVICIO DE IMPLEMENTACIÓN SISTEMAS DE GESTIÓN</t>
  </si>
  <si>
    <t>2299062</t>
  </si>
  <si>
    <t>SERVICIOS DE INFORMACIÓN ACTUALIZADOS</t>
  </si>
  <si>
    <t>2299052</t>
  </si>
  <si>
    <t>SERVICIO DE GESTIÓN DOCUMENTAL</t>
  </si>
  <si>
    <t xml:space="preserve">TOTAL GASTOS DE INVERSION </t>
  </si>
  <si>
    <t>TOTAL GASTOS INCI</t>
  </si>
  <si>
    <t>GLADYS MIREYA PARDO MORALES</t>
  </si>
  <si>
    <t>SINTHYA PAMELA MARIN RODRIGUEZ</t>
  </si>
  <si>
    <t>Profesional Especializado - Secretaria General</t>
  </si>
  <si>
    <t>Tecnico Administrativo- Presupuesto</t>
  </si>
  <si>
    <t>TOTAL MEJORAMIENTO DE LAS CONDICIONES PARA LA GARANTIA DE LOS DERECHOS DE LAS PERSONAS CON DISCAPACIDAD VISUAL EN EL PAÍS.  NACIONAL</t>
  </si>
  <si>
    <t xml:space="preserve">PAGOS
</t>
  </si>
  <si>
    <t xml:space="preserve">APROPIACION
VIGENTE </t>
  </si>
  <si>
    <t>EJECUCION  RESUMIDA DE   GASTOS  MARZO  31 DE 2019</t>
  </si>
  <si>
    <t xml:space="preserve">
ORDENES DE PAGO </t>
  </si>
  <si>
    <t xml:space="preserve">
COMPROMISOS</t>
  </si>
  <si>
    <t xml:space="preserve">La ejecución presupuestal del gasto en el primer trimestre en cuanto a pagos,  se ha ejecutado en el 13% y su mayor ejecución es  el 17% en Gastos de Funcionamiento,  pues en este concepto se encuentra la ejecución de Gastos de Personal. En tanto que los Gastos de Inversión se han ejecutado en el 4%. Los porcentajes aqui indicados son los calculados por los pagos realizados sobre los valores de la apropiación presupuestal, sin embargo debe tenerse en cuenta que existen compromisos presupuestales  del 25% y de este porcentaje el 21 es de Gastos de Funcionamiento y el 33% de Gastos de Inversion, cifras positivas de ejecución en el primer trimestre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</si>
</sst>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4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41" fontId="7" fillId="0" borderId="8" xfId="1" applyFont="1" applyFill="1" applyBorder="1" applyAlignment="1">
      <alignment horizontal="right" vertical="center" wrapText="1" readingOrder="1"/>
    </xf>
    <xf numFmtId="9" fontId="3" fillId="0" borderId="9" xfId="2" applyFont="1" applyFill="1" applyBorder="1"/>
    <xf numFmtId="0" fontId="8" fillId="4" borderId="8" xfId="0" applyNumberFormat="1" applyFont="1" applyFill="1" applyBorder="1" applyAlignment="1">
      <alignment horizontal="center" vertical="center" wrapText="1" readingOrder="1"/>
    </xf>
    <xf numFmtId="41" fontId="8" fillId="4" borderId="8" xfId="1" applyFont="1" applyFill="1" applyBorder="1" applyAlignment="1">
      <alignment horizontal="right" vertical="center" wrapText="1" readingOrder="1"/>
    </xf>
    <xf numFmtId="9" fontId="9" fillId="4" borderId="9" xfId="2" applyFont="1" applyFill="1" applyBorder="1"/>
    <xf numFmtId="0" fontId="3" fillId="4" borderId="0" xfId="0" applyFont="1" applyFill="1" applyBorder="1"/>
    <xf numFmtId="0" fontId="5" fillId="0" borderId="8" xfId="0" applyNumberFormat="1" applyFont="1" applyFill="1" applyBorder="1" applyAlignment="1">
      <alignment horizontal="center" vertical="center" wrapText="1" readingOrder="1"/>
    </xf>
    <xf numFmtId="41" fontId="5" fillId="0" borderId="8" xfId="1" applyFont="1" applyFill="1" applyBorder="1" applyAlignment="1">
      <alignment horizontal="right" vertical="center" wrapText="1" readingOrder="1"/>
    </xf>
    <xf numFmtId="9" fontId="3" fillId="4" borderId="9" xfId="2" applyFont="1" applyFill="1" applyBorder="1"/>
    <xf numFmtId="0" fontId="9" fillId="4" borderId="0" xfId="0" applyFont="1" applyFill="1" applyBorder="1"/>
    <xf numFmtId="41" fontId="11" fillId="5" borderId="8" xfId="1" applyFont="1" applyFill="1" applyBorder="1" applyAlignment="1">
      <alignment horizontal="right" vertical="center" wrapText="1" readingOrder="1"/>
    </xf>
    <xf numFmtId="9" fontId="12" fillId="5" borderId="9" xfId="2" applyFont="1" applyFill="1" applyBorder="1"/>
    <xf numFmtId="0" fontId="13" fillId="5" borderId="0" xfId="0" applyFont="1" applyFill="1" applyBorder="1"/>
    <xf numFmtId="0" fontId="14" fillId="4" borderId="8" xfId="0" applyNumberFormat="1" applyFont="1" applyFill="1" applyBorder="1" applyAlignment="1">
      <alignment horizontal="center" vertical="center" wrapText="1" readingOrder="1"/>
    </xf>
    <xf numFmtId="41" fontId="14" fillId="4" borderId="8" xfId="1" applyFont="1" applyFill="1" applyBorder="1" applyAlignment="1">
      <alignment horizontal="right" vertical="center" wrapText="1" readingOrder="1"/>
    </xf>
    <xf numFmtId="41" fontId="11" fillId="6" borderId="8" xfId="1" applyFont="1" applyFill="1" applyBorder="1" applyAlignment="1">
      <alignment horizontal="right" vertical="center" wrapText="1" readingOrder="1"/>
    </xf>
    <xf numFmtId="9" fontId="12" fillId="6" borderId="9" xfId="2" applyFont="1" applyFill="1" applyBorder="1"/>
    <xf numFmtId="0" fontId="13" fillId="6" borderId="0" xfId="0" applyFont="1" applyFill="1" applyBorder="1"/>
    <xf numFmtId="9" fontId="13" fillId="4" borderId="9" xfId="2" applyFont="1" applyFill="1" applyBorder="1"/>
    <xf numFmtId="41" fontId="11" fillId="3" borderId="8" xfId="1" applyFont="1" applyFill="1" applyBorder="1" applyAlignment="1">
      <alignment horizontal="right" vertical="center" wrapText="1" readingOrder="1"/>
    </xf>
    <xf numFmtId="9" fontId="12" fillId="3" borderId="9" xfId="2" applyFont="1" applyFill="1" applyBorder="1"/>
    <xf numFmtId="0" fontId="13" fillId="0" borderId="0" xfId="0" applyFont="1" applyFill="1" applyBorder="1"/>
    <xf numFmtId="9" fontId="12" fillId="3" borderId="8" xfId="2" applyFont="1" applyFill="1" applyBorder="1"/>
    <xf numFmtId="0" fontId="14" fillId="0" borderId="0" xfId="0" applyFont="1" applyFill="1" applyBorder="1" applyAlignment="1">
      <alignment vertical="top"/>
    </xf>
    <xf numFmtId="0" fontId="15" fillId="0" borderId="0" xfId="3" applyFont="1" applyFill="1" applyAlignment="1">
      <alignment vertical="center" wrapText="1"/>
    </xf>
    <xf numFmtId="41" fontId="3" fillId="0" borderId="0" xfId="1" applyFont="1" applyFill="1" applyBorder="1"/>
    <xf numFmtId="41" fontId="3" fillId="0" borderId="0" xfId="0" applyNumberFormat="1" applyFont="1" applyFill="1" applyBorder="1"/>
    <xf numFmtId="41" fontId="7" fillId="0" borderId="8" xfId="1" applyFont="1" applyFill="1" applyBorder="1" applyAlignment="1">
      <alignment horizontal="right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41" fontId="8" fillId="4" borderId="8" xfId="1" applyFont="1" applyFill="1" applyBorder="1" applyAlignment="1">
      <alignment horizontal="right" vertical="center" wrapText="1" readingOrder="1"/>
    </xf>
    <xf numFmtId="0" fontId="8" fillId="4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41" fontId="5" fillId="0" borderId="8" xfId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14" fillId="2" borderId="5" xfId="0" applyNumberFormat="1" applyFont="1" applyFill="1" applyBorder="1" applyAlignment="1">
      <alignment horizontal="center" vertical="top" wrapText="1" readingOrder="1"/>
    </xf>
    <xf numFmtId="0" fontId="14" fillId="2" borderId="5" xfId="0" applyNumberFormat="1" applyFont="1" applyFill="1" applyBorder="1" applyAlignment="1">
      <alignment horizontal="center" vertical="center" wrapText="1" readingOrder="1"/>
    </xf>
    <xf numFmtId="41" fontId="10" fillId="7" borderId="10" xfId="1" applyFont="1" applyFill="1" applyBorder="1" applyAlignment="1">
      <alignment vertical="center" wrapText="1" readingOrder="1"/>
    </xf>
    <xf numFmtId="41" fontId="11" fillId="7" borderId="8" xfId="1" applyFont="1" applyFill="1" applyBorder="1" applyAlignment="1">
      <alignment horizontal="right" vertical="center" wrapText="1" readingOrder="1"/>
    </xf>
    <xf numFmtId="9" fontId="12" fillId="7" borderId="9" xfId="2" applyFont="1" applyFill="1" applyBorder="1"/>
    <xf numFmtId="0" fontId="13" fillId="7" borderId="0" xfId="0" applyFont="1" applyFill="1" applyBorder="1"/>
    <xf numFmtId="0" fontId="7" fillId="7" borderId="8" xfId="0" applyNumberFormat="1" applyFont="1" applyFill="1" applyBorder="1" applyAlignment="1">
      <alignment horizontal="left" vertical="center" wrapText="1" readingOrder="1"/>
    </xf>
    <xf numFmtId="41" fontId="7" fillId="7" borderId="8" xfId="1" applyFont="1" applyFill="1" applyBorder="1" applyAlignment="1">
      <alignment horizontal="right" vertical="center" wrapText="1" readingOrder="1"/>
    </xf>
    <xf numFmtId="9" fontId="3" fillId="7" borderId="9" xfId="2" applyFont="1" applyFill="1" applyBorder="1"/>
    <xf numFmtId="0" fontId="3" fillId="7" borderId="0" xfId="0" applyFont="1" applyFill="1" applyBorder="1"/>
    <xf numFmtId="0" fontId="8" fillId="7" borderId="8" xfId="0" applyNumberFormat="1" applyFont="1" applyFill="1" applyBorder="1" applyAlignment="1">
      <alignment horizontal="left" vertical="center" wrapText="1" readingOrder="1"/>
    </xf>
    <xf numFmtId="41" fontId="8" fillId="7" borderId="8" xfId="1" applyFont="1" applyFill="1" applyBorder="1" applyAlignment="1">
      <alignment horizontal="right" vertical="center" wrapText="1" readingOrder="1"/>
    </xf>
    <xf numFmtId="9" fontId="9" fillId="7" borderId="9" xfId="2" applyFont="1" applyFill="1" applyBorder="1"/>
    <xf numFmtId="0" fontId="9" fillId="7" borderId="0" xfId="0" applyFont="1" applyFill="1" applyBorder="1"/>
    <xf numFmtId="0" fontId="5" fillId="7" borderId="8" xfId="0" applyNumberFormat="1" applyFont="1" applyFill="1" applyBorder="1" applyAlignment="1">
      <alignment horizontal="left" vertical="center" wrapText="1" readingOrder="1"/>
    </xf>
    <xf numFmtId="41" fontId="5" fillId="7" borderId="8" xfId="1" applyFont="1" applyFill="1" applyBorder="1" applyAlignment="1">
      <alignment horizontal="right" vertical="center" wrapText="1" readingOrder="1"/>
    </xf>
    <xf numFmtId="0" fontId="14" fillId="7" borderId="10" xfId="0" applyNumberFormat="1" applyFont="1" applyFill="1" applyBorder="1" applyAlignment="1">
      <alignment horizontal="left" vertical="center" wrapText="1" readingOrder="1"/>
    </xf>
    <xf numFmtId="41" fontId="14" fillId="7" borderId="8" xfId="1" applyFont="1" applyFill="1" applyBorder="1" applyAlignment="1">
      <alignment horizontal="right" vertical="center" wrapText="1" readingOrder="1"/>
    </xf>
    <xf numFmtId="0" fontId="11" fillId="7" borderId="10" xfId="0" applyNumberFormat="1" applyFont="1" applyFill="1" applyBorder="1" applyAlignment="1">
      <alignment vertical="center" wrapText="1" readingOrder="1"/>
    </xf>
    <xf numFmtId="0" fontId="8" fillId="7" borderId="8" xfId="0" applyNumberFormat="1" applyFont="1" applyFill="1" applyBorder="1" applyAlignment="1">
      <alignment horizontal="center" vertical="center" wrapText="1" readingOrder="1"/>
    </xf>
    <xf numFmtId="9" fontId="13" fillId="7" borderId="9" xfId="2" applyFont="1" applyFill="1" applyBorder="1"/>
    <xf numFmtId="0" fontId="7" fillId="7" borderId="8" xfId="0" applyNumberFormat="1" applyFont="1" applyFill="1" applyBorder="1" applyAlignment="1">
      <alignment horizontal="center" vertical="center" wrapText="1" readingOrder="1"/>
    </xf>
    <xf numFmtId="0" fontId="11" fillId="7" borderId="11" xfId="0" applyNumberFormat="1" applyFont="1" applyFill="1" applyBorder="1" applyAlignment="1">
      <alignment vertical="center" wrapText="1" readingOrder="1"/>
    </xf>
    <xf numFmtId="0" fontId="11" fillId="8" borderId="10" xfId="0" applyNumberFormat="1" applyFont="1" applyFill="1" applyBorder="1" applyAlignment="1">
      <alignment vertical="center" wrapText="1" readingOrder="1"/>
    </xf>
    <xf numFmtId="41" fontId="11" fillId="8" borderId="8" xfId="1" applyFont="1" applyFill="1" applyBorder="1" applyAlignment="1">
      <alignment horizontal="right" vertical="center" wrapText="1" readingOrder="1"/>
    </xf>
    <xf numFmtId="9" fontId="12" fillId="8" borderId="9" xfId="2" applyFont="1" applyFill="1" applyBorder="1"/>
    <xf numFmtId="9" fontId="12" fillId="8" borderId="8" xfId="2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5" fillId="2" borderId="5" xfId="0" applyNumberFormat="1" applyFont="1" applyFill="1" applyBorder="1" applyAlignment="1">
      <alignment horizontal="center" vertical="top" wrapText="1" readingOrder="1"/>
    </xf>
    <xf numFmtId="0" fontId="3" fillId="0" borderId="6" xfId="0" applyNumberFormat="1" applyFont="1" applyFill="1" applyBorder="1" applyAlignment="1">
      <alignment vertical="top" wrapText="1"/>
    </xf>
    <xf numFmtId="0" fontId="5" fillId="2" borderId="6" xfId="0" applyNumberFormat="1" applyFont="1" applyFill="1" applyBorder="1" applyAlignment="1">
      <alignment horizontal="center" vertical="top" wrapText="1" readingOrder="1"/>
    </xf>
    <xf numFmtId="0" fontId="3" fillId="0" borderId="7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7" fillId="0" borderId="8" xfId="0" applyNumberFormat="1" applyFont="1" applyFill="1" applyBorder="1" applyAlignment="1">
      <alignment vertical="top" wrapText="1" readingOrder="1"/>
    </xf>
    <xf numFmtId="0" fontId="3" fillId="0" borderId="8" xfId="0" applyFont="1" applyFill="1" applyBorder="1" applyAlignment="1">
      <alignment vertical="top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Font="1" applyFill="1" applyBorder="1"/>
    <xf numFmtId="0" fontId="7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/>
    </xf>
    <xf numFmtId="41" fontId="7" fillId="0" borderId="8" xfId="1" applyFont="1" applyFill="1" applyBorder="1" applyAlignment="1">
      <alignment horizontal="right" vertical="center" wrapText="1" readingOrder="1"/>
    </xf>
    <xf numFmtId="41" fontId="3" fillId="0" borderId="8" xfId="1" applyFont="1" applyFill="1" applyBorder="1"/>
    <xf numFmtId="0" fontId="8" fillId="4" borderId="8" xfId="0" applyNumberFormat="1" applyFont="1" applyFill="1" applyBorder="1" applyAlignment="1">
      <alignment vertical="top" wrapText="1" readingOrder="1"/>
    </xf>
    <xf numFmtId="0" fontId="3" fillId="4" borderId="8" xfId="0" applyFont="1" applyFill="1" applyBorder="1" applyAlignment="1">
      <alignment vertical="top" readingOrder="1"/>
    </xf>
    <xf numFmtId="0" fontId="8" fillId="4" borderId="8" xfId="0" applyNumberFormat="1" applyFont="1" applyFill="1" applyBorder="1" applyAlignment="1">
      <alignment horizontal="center" vertical="center" wrapText="1" readingOrder="1"/>
    </xf>
    <xf numFmtId="0" fontId="3" fillId="4" borderId="8" xfId="0" applyFont="1" applyFill="1" applyBorder="1"/>
    <xf numFmtId="0" fontId="8" fillId="4" borderId="8" xfId="0" applyNumberFormat="1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/>
    </xf>
    <xf numFmtId="41" fontId="8" fillId="4" borderId="8" xfId="1" applyFont="1" applyFill="1" applyBorder="1" applyAlignment="1">
      <alignment horizontal="right" vertical="center" wrapText="1" readingOrder="1"/>
    </xf>
    <xf numFmtId="41" fontId="3" fillId="4" borderId="8" xfId="1" applyFont="1" applyFill="1" applyBorder="1"/>
    <xf numFmtId="0" fontId="5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41" fontId="5" fillId="0" borderId="8" xfId="1" applyFont="1" applyFill="1" applyBorder="1" applyAlignment="1">
      <alignment horizontal="right" vertical="center" wrapText="1" readingOrder="1"/>
    </xf>
    <xf numFmtId="41" fontId="9" fillId="4" borderId="8" xfId="1" applyFont="1" applyFill="1" applyBorder="1"/>
    <xf numFmtId="0" fontId="9" fillId="4" borderId="8" xfId="0" applyFont="1" applyFill="1" applyBorder="1"/>
    <xf numFmtId="0" fontId="9" fillId="4" borderId="8" xfId="0" applyFont="1" applyFill="1" applyBorder="1" applyAlignment="1">
      <alignment vertical="top" readingOrder="1"/>
    </xf>
    <xf numFmtId="0" fontId="8" fillId="4" borderId="8" xfId="0" applyNumberFormat="1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41" fontId="10" fillId="5" borderId="10" xfId="1" applyFont="1" applyFill="1" applyBorder="1" applyAlignment="1">
      <alignment horizontal="center" vertical="center" wrapText="1" readingOrder="1"/>
    </xf>
    <xf numFmtId="41" fontId="10" fillId="5" borderId="11" xfId="1" applyFont="1" applyFill="1" applyBorder="1" applyAlignment="1">
      <alignment horizontal="center" vertical="center" wrapText="1" readingOrder="1"/>
    </xf>
    <xf numFmtId="41" fontId="10" fillId="5" borderId="12" xfId="1" applyFont="1" applyFill="1" applyBorder="1" applyAlignment="1">
      <alignment horizontal="center" vertical="center" wrapText="1" readingOrder="1"/>
    </xf>
    <xf numFmtId="41" fontId="11" fillId="5" borderId="10" xfId="1" applyFont="1" applyFill="1" applyBorder="1" applyAlignment="1">
      <alignment horizontal="center" vertical="center" wrapText="1" readingOrder="1"/>
    </xf>
    <xf numFmtId="41" fontId="11" fillId="5" borderId="12" xfId="1" applyFont="1" applyFill="1" applyBorder="1" applyAlignment="1">
      <alignment horizontal="center" vertical="center" wrapText="1" readingOrder="1"/>
    </xf>
    <xf numFmtId="0" fontId="14" fillId="4" borderId="10" xfId="0" applyNumberFormat="1" applyFont="1" applyFill="1" applyBorder="1" applyAlignment="1">
      <alignment vertical="center" wrapText="1" readingOrder="1"/>
    </xf>
    <xf numFmtId="0" fontId="14" fillId="4" borderId="11" xfId="0" applyNumberFormat="1" applyFont="1" applyFill="1" applyBorder="1" applyAlignment="1">
      <alignment vertical="center" wrapText="1" readingOrder="1"/>
    </xf>
    <xf numFmtId="0" fontId="14" fillId="4" borderId="12" xfId="0" applyNumberFormat="1" applyFont="1" applyFill="1" applyBorder="1" applyAlignment="1">
      <alignment vertical="center" wrapText="1" readingOrder="1"/>
    </xf>
    <xf numFmtId="0" fontId="14" fillId="4" borderId="10" xfId="0" applyNumberFormat="1" applyFont="1" applyFill="1" applyBorder="1" applyAlignment="1">
      <alignment horizontal="center" vertical="center" wrapText="1" readingOrder="1"/>
    </xf>
    <xf numFmtId="0" fontId="14" fillId="4" borderId="11" xfId="0" applyNumberFormat="1" applyFont="1" applyFill="1" applyBorder="1" applyAlignment="1">
      <alignment horizontal="center" vertical="center" wrapText="1" readingOrder="1"/>
    </xf>
    <xf numFmtId="0" fontId="14" fillId="4" borderId="12" xfId="0" applyNumberFormat="1" applyFont="1" applyFill="1" applyBorder="1" applyAlignment="1">
      <alignment horizontal="center" vertical="center" wrapText="1" readingOrder="1"/>
    </xf>
    <xf numFmtId="0" fontId="14" fillId="4" borderId="10" xfId="0" applyNumberFormat="1" applyFont="1" applyFill="1" applyBorder="1" applyAlignment="1">
      <alignment horizontal="left" vertical="center" wrapText="1" readingOrder="1"/>
    </xf>
    <xf numFmtId="0" fontId="14" fillId="4" borderId="11" xfId="0" applyNumberFormat="1" applyFont="1" applyFill="1" applyBorder="1" applyAlignment="1">
      <alignment horizontal="left" vertical="center" wrapText="1" readingOrder="1"/>
    </xf>
    <xf numFmtId="0" fontId="14" fillId="4" borderId="12" xfId="0" applyNumberFormat="1" applyFont="1" applyFill="1" applyBorder="1" applyAlignment="1">
      <alignment horizontal="left" vertical="center" wrapText="1" readingOrder="1"/>
    </xf>
    <xf numFmtId="41" fontId="14" fillId="4" borderId="10" xfId="1" applyFont="1" applyFill="1" applyBorder="1" applyAlignment="1">
      <alignment horizontal="right" vertical="center" wrapText="1" readingOrder="1"/>
    </xf>
    <xf numFmtId="41" fontId="14" fillId="4" borderId="12" xfId="1" applyFont="1" applyFill="1" applyBorder="1" applyAlignment="1">
      <alignment horizontal="right" vertical="center" wrapText="1" readingOrder="1"/>
    </xf>
    <xf numFmtId="0" fontId="11" fillId="6" borderId="10" xfId="0" applyNumberFormat="1" applyFont="1" applyFill="1" applyBorder="1" applyAlignment="1">
      <alignment horizontal="center" vertical="center" wrapText="1" readingOrder="1"/>
    </xf>
    <xf numFmtId="0" fontId="11" fillId="6" borderId="11" xfId="0" applyNumberFormat="1" applyFont="1" applyFill="1" applyBorder="1" applyAlignment="1">
      <alignment horizontal="center" vertical="center" wrapText="1" readingOrder="1"/>
    </xf>
    <xf numFmtId="0" fontId="11" fillId="6" borderId="12" xfId="0" applyNumberFormat="1" applyFont="1" applyFill="1" applyBorder="1" applyAlignment="1">
      <alignment horizontal="center" vertical="center" wrapText="1" readingOrder="1"/>
    </xf>
    <xf numFmtId="41" fontId="11" fillId="6" borderId="10" xfId="1" applyFont="1" applyFill="1" applyBorder="1" applyAlignment="1">
      <alignment horizontal="center" vertical="center" wrapText="1" readingOrder="1"/>
    </xf>
    <xf numFmtId="41" fontId="11" fillId="6" borderId="12" xfId="1" applyFont="1" applyFill="1" applyBorder="1" applyAlignment="1">
      <alignment horizontal="center" vertical="center" wrapText="1" readingOrder="1"/>
    </xf>
    <xf numFmtId="0" fontId="11" fillId="3" borderId="10" xfId="0" applyNumberFormat="1" applyFont="1" applyFill="1" applyBorder="1" applyAlignment="1">
      <alignment horizontal="center" vertical="center" wrapText="1" readingOrder="1"/>
    </xf>
    <xf numFmtId="0" fontId="11" fillId="3" borderId="11" xfId="0" applyNumberFormat="1" applyFont="1" applyFill="1" applyBorder="1" applyAlignment="1">
      <alignment horizontal="center" vertical="center" wrapText="1" readingOrder="1"/>
    </xf>
    <xf numFmtId="0" fontId="11" fillId="3" borderId="12" xfId="0" applyNumberFormat="1" applyFont="1" applyFill="1" applyBorder="1" applyAlignment="1">
      <alignment horizontal="center" vertical="center" wrapText="1" readingOrder="1"/>
    </xf>
    <xf numFmtId="41" fontId="11" fillId="3" borderId="10" xfId="1" applyFont="1" applyFill="1" applyBorder="1" applyAlignment="1">
      <alignment horizontal="center" vertical="center" wrapText="1" readingOrder="1"/>
    </xf>
    <xf numFmtId="41" fontId="11" fillId="3" borderId="12" xfId="1" applyFont="1" applyFill="1" applyBorder="1" applyAlignment="1">
      <alignment horizontal="center" vertical="center" wrapText="1" readingOrder="1"/>
    </xf>
    <xf numFmtId="0" fontId="14" fillId="2" borderId="5" xfId="0" applyNumberFormat="1" applyFont="1" applyFill="1" applyBorder="1" applyAlignment="1">
      <alignment horizontal="center" vertical="top" wrapText="1" readingOrder="1"/>
    </xf>
    <xf numFmtId="0" fontId="9" fillId="0" borderId="6" xfId="0" applyNumberFormat="1" applyFont="1" applyFill="1" applyBorder="1" applyAlignment="1">
      <alignment vertical="top" wrapText="1"/>
    </xf>
    <xf numFmtId="0" fontId="14" fillId="2" borderId="5" xfId="0" applyNumberFormat="1" applyFont="1" applyFill="1" applyBorder="1" applyAlignment="1">
      <alignment horizontal="center" vertical="center" wrapText="1" readingOrder="1"/>
    </xf>
    <xf numFmtId="0" fontId="9" fillId="0" borderId="6" xfId="0" applyNumberFormat="1" applyFont="1" applyFill="1" applyBorder="1" applyAlignment="1">
      <alignment vertical="center" wrapText="1"/>
    </xf>
    <xf numFmtId="41" fontId="7" fillId="7" borderId="8" xfId="1" applyFont="1" applyFill="1" applyBorder="1" applyAlignment="1">
      <alignment horizontal="right" vertical="center" wrapText="1" readingOrder="1"/>
    </xf>
    <xf numFmtId="41" fontId="3" fillId="7" borderId="8" xfId="1" applyFont="1" applyFill="1" applyBorder="1"/>
    <xf numFmtId="41" fontId="5" fillId="7" borderId="8" xfId="1" applyFont="1" applyFill="1" applyBorder="1" applyAlignment="1">
      <alignment horizontal="right" vertical="center" wrapText="1" readingOrder="1"/>
    </xf>
    <xf numFmtId="41" fontId="8" fillId="7" borderId="8" xfId="1" applyFont="1" applyFill="1" applyBorder="1" applyAlignment="1">
      <alignment horizontal="right" vertical="center" wrapText="1" readingOrder="1"/>
    </xf>
    <xf numFmtId="41" fontId="9" fillId="7" borderId="8" xfId="1" applyFont="1" applyFill="1" applyBorder="1"/>
    <xf numFmtId="41" fontId="11" fillId="7" borderId="10" xfId="1" applyFont="1" applyFill="1" applyBorder="1" applyAlignment="1">
      <alignment horizontal="center" vertical="center" wrapText="1" readingOrder="1"/>
    </xf>
    <xf numFmtId="41" fontId="11" fillId="7" borderId="12" xfId="1" applyFont="1" applyFill="1" applyBorder="1" applyAlignment="1">
      <alignment horizontal="center" vertical="center" wrapText="1" readingOrder="1"/>
    </xf>
    <xf numFmtId="41" fontId="14" fillId="7" borderId="10" xfId="1" applyFont="1" applyFill="1" applyBorder="1" applyAlignment="1">
      <alignment horizontal="right" vertical="center" wrapText="1" readingOrder="1"/>
    </xf>
    <xf numFmtId="41" fontId="14" fillId="7" borderId="12" xfId="1" applyFont="1" applyFill="1" applyBorder="1" applyAlignment="1">
      <alignment horizontal="right" vertical="center" wrapText="1" readingOrder="1"/>
    </xf>
    <xf numFmtId="41" fontId="11" fillId="8" borderId="10" xfId="1" applyFont="1" applyFill="1" applyBorder="1" applyAlignment="1">
      <alignment horizontal="center" vertical="center" wrapText="1" readingOrder="1"/>
    </xf>
    <xf numFmtId="41" fontId="11" fillId="8" borderId="12" xfId="1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41" fontId="8" fillId="7" borderId="10" xfId="1" applyFont="1" applyFill="1" applyBorder="1" applyAlignment="1">
      <alignment horizontal="center" vertical="center" wrapText="1" readingOrder="1"/>
    </xf>
    <xf numFmtId="41" fontId="8" fillId="7" borderId="12" xfId="1" applyFont="1" applyFill="1" applyBorder="1" applyAlignment="1">
      <alignment horizontal="center" vertical="center" wrapText="1" readingOrder="1"/>
    </xf>
  </cellXfs>
  <cellStyles count="5">
    <cellStyle name="Millares [0]" xfId="1" builtinId="6"/>
    <cellStyle name="Normal" xfId="0" builtinId="0"/>
    <cellStyle name="Normal 2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  RESUMIDA DE   GASTOS  MARZO  31 DE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7544222356820781E-2"/>
          <c:y val="5.1406791406791406E-2"/>
          <c:w val="0.90245577764317919"/>
          <c:h val="0.85508864406502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ANALISIS!$B$6:$S$6</c15:sqref>
                  </c15:fullRef>
                </c:ext>
              </c:extLst>
              <c:f>(ANALISIS!$B$6:$G$6,ANALISIS!$I$6:$S$6)</c:f>
            </c:numRef>
          </c:val>
          <c:extLst>
            <c:ext xmlns:c16="http://schemas.microsoft.com/office/drawing/2014/chart" uri="{C3380CC4-5D6E-409C-BE32-E72D297353CC}">
              <c16:uniqueId val="{00000000-9ABD-4CF7-BEA7-D17A2B9613AC}"/>
            </c:ext>
          </c:extLst>
        </c:ser>
        <c:ser>
          <c:idx val="1"/>
          <c:order val="1"/>
          <c:tx>
            <c:strRef>
              <c:f>ANALISIS!$A$7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ANALISIS!$B$7:$S$7</c15:sqref>
                  </c15:fullRef>
                </c:ext>
              </c:extLst>
              <c:f>(ANALISIS!$B$7:$G$7,ANALISIS!$I$7:$S$7)</c:f>
            </c:numRef>
          </c:val>
          <c:extLst>
            <c:ext xmlns:c16="http://schemas.microsoft.com/office/drawing/2014/chart" uri="{C3380CC4-5D6E-409C-BE32-E72D297353CC}">
              <c16:uniqueId val="{00000001-9ABD-4CF7-BEA7-D17A2B9613AC}"/>
            </c:ext>
          </c:extLst>
        </c:ser>
        <c:ser>
          <c:idx val="2"/>
          <c:order val="2"/>
          <c:tx>
            <c:strRef>
              <c:f>ANALISIS!$A$8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ANALISIS!$B$8:$S$8</c15:sqref>
                  </c15:fullRef>
                </c:ext>
              </c:extLst>
              <c:f>(ANALISIS!$B$8:$G$8,ANALISIS!$I$8:$S$8)</c:f>
            </c:numRef>
          </c:val>
          <c:extLst>
            <c:ext xmlns:c16="http://schemas.microsoft.com/office/drawing/2014/chart" uri="{C3380CC4-5D6E-409C-BE32-E72D297353CC}">
              <c16:uniqueId val="{00000002-9ABD-4CF7-BEA7-D17A2B9613AC}"/>
            </c:ext>
          </c:extLst>
        </c:ser>
        <c:ser>
          <c:idx val="3"/>
          <c:order val="3"/>
          <c:tx>
            <c:strRef>
              <c:f>ANALISIS!$A$9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ANALISIS!$B$9:$S$9</c15:sqref>
                  </c15:fullRef>
                </c:ext>
              </c:extLst>
              <c:f>(ANALISIS!$B$9:$G$9,ANALISIS!$I$9:$S$9)</c:f>
            </c:numRef>
          </c:val>
          <c:extLst>
            <c:ext xmlns:c16="http://schemas.microsoft.com/office/drawing/2014/chart" uri="{C3380CC4-5D6E-409C-BE32-E72D297353CC}">
              <c16:uniqueId val="{00000003-9ABD-4CF7-BEA7-D17A2B9613AC}"/>
            </c:ext>
          </c:extLst>
        </c:ser>
        <c:ser>
          <c:idx val="4"/>
          <c:order val="4"/>
          <c:tx>
            <c:strRef>
              <c:f>ANALISIS!$A$10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ANALISIS!$B$10:$S$10</c15:sqref>
                  </c15:fullRef>
                </c:ext>
              </c:extLst>
              <c:f>(ANALISIS!$B$10:$G$10,ANALISIS!$I$10:$S$10)</c:f>
            </c:numRef>
          </c:val>
          <c:extLst>
            <c:ext xmlns:c16="http://schemas.microsoft.com/office/drawing/2014/chart" uri="{C3380CC4-5D6E-409C-BE32-E72D297353CC}">
              <c16:uniqueId val="{00000004-9ABD-4CF7-BEA7-D17A2B9613AC}"/>
            </c:ext>
          </c:extLst>
        </c:ser>
        <c:ser>
          <c:idx val="5"/>
          <c:order val="5"/>
          <c:tx>
            <c:strRef>
              <c:f>ANALISIS!$A$11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ANALISIS!$B$11:$S$11</c15:sqref>
                  </c15:fullRef>
                </c:ext>
              </c:extLst>
              <c:f>(ANALISIS!$B$11:$G$11,ANALISIS!$I$11:$S$11)</c:f>
            </c:numRef>
          </c:val>
          <c:extLst>
            <c:ext xmlns:c16="http://schemas.microsoft.com/office/drawing/2014/chart" uri="{C3380CC4-5D6E-409C-BE32-E72D297353CC}">
              <c16:uniqueId val="{00000005-9ABD-4CF7-BEA7-D17A2B9613AC}"/>
            </c:ext>
          </c:extLst>
        </c:ser>
        <c:ser>
          <c:idx val="6"/>
          <c:order val="6"/>
          <c:tx>
            <c:strRef>
              <c:f>ANALISIS!$A$12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ANALISIS!$B$12:$S$12</c15:sqref>
                  </c15:fullRef>
                </c:ext>
              </c:extLst>
              <c:f>(ANALISIS!$B$12:$G$12,ANALISIS!$I$12:$S$12)</c:f>
            </c:numRef>
          </c:val>
          <c:extLst>
            <c:ext xmlns:c16="http://schemas.microsoft.com/office/drawing/2014/chart" uri="{C3380CC4-5D6E-409C-BE32-E72D297353CC}">
              <c16:uniqueId val="{00000006-9ABD-4CF7-BEA7-D17A2B9613AC}"/>
            </c:ext>
          </c:extLst>
        </c:ser>
        <c:ser>
          <c:idx val="18"/>
          <c:order val="18"/>
          <c:tx>
            <c:strRef>
              <c:f>ANALISIS!$A$24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ANALISIS!$B$24:$S$24</c15:sqref>
                  </c15:fullRef>
                </c:ext>
              </c:extLst>
              <c:f>(ANALISIS!$B$24:$G$24,ANALISIS!$I$24:$S$24)</c:f>
            </c:numRef>
          </c:val>
          <c:extLst>
            <c:ext xmlns:c16="http://schemas.microsoft.com/office/drawing/2014/chart" uri="{C3380CC4-5D6E-409C-BE32-E72D297353CC}">
              <c16:uniqueId val="{00000012-9ABD-4CF7-BEA7-D17A2B9613AC}"/>
            </c:ext>
          </c:extLst>
        </c:ser>
        <c:ser>
          <c:idx val="19"/>
          <c:order val="19"/>
          <c:tx>
            <c:strRef>
              <c:f>ANALISIS!$A$25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ANALISIS!$B$25:$S$25</c15:sqref>
                  </c15:fullRef>
                </c:ext>
              </c:extLst>
              <c:f>(ANALISIS!$B$25:$G$25,ANALISIS!$I$25:$S$25)</c:f>
            </c:numRef>
          </c:val>
          <c:extLst>
            <c:ext xmlns:c16="http://schemas.microsoft.com/office/drawing/2014/chart" uri="{C3380CC4-5D6E-409C-BE32-E72D297353CC}">
              <c16:uniqueId val="{00000013-9ABD-4CF7-BEA7-D17A2B9613AC}"/>
            </c:ext>
          </c:extLst>
        </c:ser>
        <c:ser>
          <c:idx val="20"/>
          <c:order val="20"/>
          <c:tx>
            <c:strRef>
              <c:f>ANALISIS!$A$26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ANALISIS!$B$26:$S$26</c15:sqref>
                  </c15:fullRef>
                </c:ext>
              </c:extLst>
              <c:f>(ANALISIS!$B$26:$G$26,ANALISIS!$I$26:$S$26)</c:f>
            </c:numRef>
          </c:val>
          <c:extLst>
            <c:ext xmlns:c16="http://schemas.microsoft.com/office/drawing/2014/chart" uri="{C3380CC4-5D6E-409C-BE32-E72D297353CC}">
              <c16:uniqueId val="{00000014-9ABD-4CF7-BEA7-D17A2B9613AC}"/>
            </c:ext>
          </c:extLst>
        </c:ser>
        <c:ser>
          <c:idx val="21"/>
          <c:order val="21"/>
          <c:tx>
            <c:strRef>
              <c:f>ANALISIS!$A$27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ANALISIS!$B$27:$S$27</c15:sqref>
                  </c15:fullRef>
                </c:ext>
              </c:extLst>
              <c:f>(ANALISIS!$B$27:$G$27,ANALISIS!$I$27:$S$27)</c:f>
            </c:numRef>
          </c:val>
          <c:extLst>
            <c:ext xmlns:c16="http://schemas.microsoft.com/office/drawing/2014/chart" uri="{C3380CC4-5D6E-409C-BE32-E72D297353CC}">
              <c16:uniqueId val="{00000015-9ABD-4CF7-BEA7-D17A2B9613AC}"/>
            </c:ext>
          </c:extLst>
        </c:ser>
        <c:ser>
          <c:idx val="22"/>
          <c:order val="22"/>
          <c:tx>
            <c:strRef>
              <c:f>ANALISIS!$A$28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ANALISIS!$B$28:$S$28</c15:sqref>
                  </c15:fullRef>
                </c:ext>
              </c:extLst>
              <c:f>(ANALISIS!$B$28:$G$28,ANALISIS!$I$28:$S$28)</c:f>
            </c:numRef>
          </c:val>
          <c:extLst>
            <c:ext xmlns:c16="http://schemas.microsoft.com/office/drawing/2014/chart" uri="{C3380CC4-5D6E-409C-BE32-E72D297353CC}">
              <c16:uniqueId val="{00000016-9ABD-4CF7-BEA7-D17A2B9613AC}"/>
            </c:ext>
          </c:extLst>
        </c:ser>
        <c:ser>
          <c:idx val="23"/>
          <c:order val="23"/>
          <c:tx>
            <c:strRef>
              <c:f>ANALISIS!$A$29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ANALISIS!$B$29:$S$29</c15:sqref>
                  </c15:fullRef>
                </c:ext>
              </c:extLst>
              <c:f>(ANALISIS!$B$29:$G$29,ANALISIS!$I$29:$S$29)</c:f>
            </c:numRef>
          </c:val>
          <c:extLst>
            <c:ext xmlns:c16="http://schemas.microsoft.com/office/drawing/2014/chart" uri="{C3380CC4-5D6E-409C-BE32-E72D297353CC}">
              <c16:uniqueId val="{00000017-9ABD-4CF7-BEA7-D17A2B9613AC}"/>
            </c:ext>
          </c:extLst>
        </c:ser>
        <c:ser>
          <c:idx val="24"/>
          <c:order val="24"/>
          <c:tx>
            <c:strRef>
              <c:f>ANALISIS!$A$30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ANALISIS!$B$30:$S$30</c15:sqref>
                  </c15:fullRef>
                </c:ext>
              </c:extLst>
              <c:f>(ANALISIS!$B$30:$G$30,ANALISIS!$I$30:$S$30)</c:f>
            </c:numRef>
          </c:val>
          <c:extLst>
            <c:ext xmlns:c16="http://schemas.microsoft.com/office/drawing/2014/chart" uri="{C3380CC4-5D6E-409C-BE32-E72D297353CC}">
              <c16:uniqueId val="{00000018-9ABD-4CF7-BEA7-D17A2B9613AC}"/>
            </c:ext>
          </c:extLst>
        </c:ser>
        <c:ser>
          <c:idx val="25"/>
          <c:order val="25"/>
          <c:tx>
            <c:strRef>
              <c:f>ANALISIS!$A$31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ANALISIS!$B$31:$S$31</c15:sqref>
                  </c15:fullRef>
                </c:ext>
              </c:extLst>
              <c:f>(ANALISIS!$B$31:$G$31,ANALISIS!$I$31:$S$31)</c:f>
            </c:numRef>
          </c:val>
          <c:extLst>
            <c:ext xmlns:c16="http://schemas.microsoft.com/office/drawing/2014/chart" uri="{C3380CC4-5D6E-409C-BE32-E72D297353CC}">
              <c16:uniqueId val="{00000019-9ABD-4CF7-BEA7-D17A2B9613AC}"/>
            </c:ext>
          </c:extLst>
        </c:ser>
        <c:ser>
          <c:idx val="26"/>
          <c:order val="26"/>
          <c:tx>
            <c:strRef>
              <c:f>ANALISIS!$A$32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ANALISIS!$B$32:$S$32</c15:sqref>
                  </c15:fullRef>
                </c:ext>
              </c:extLst>
              <c:f>(ANALISIS!$B$32:$G$32,ANALISIS!$I$32:$S$32)</c:f>
            </c:numRef>
          </c:val>
          <c:extLst>
            <c:ext xmlns:c16="http://schemas.microsoft.com/office/drawing/2014/chart" uri="{C3380CC4-5D6E-409C-BE32-E72D297353CC}">
              <c16:uniqueId val="{0000001A-9ABD-4CF7-BEA7-D17A2B9613AC}"/>
            </c:ext>
          </c:extLst>
        </c:ser>
        <c:ser>
          <c:idx val="27"/>
          <c:order val="27"/>
          <c:tx>
            <c:strRef>
              <c:f>ANALISIS!$A$33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ANALISIS!$B$33:$S$33</c15:sqref>
                  </c15:fullRef>
                </c:ext>
              </c:extLst>
              <c:f>(ANALISIS!$B$33:$G$33,ANALISIS!$I$33:$S$33)</c:f>
            </c:numRef>
          </c:val>
          <c:extLst>
            <c:ext xmlns:c16="http://schemas.microsoft.com/office/drawing/2014/chart" uri="{C3380CC4-5D6E-409C-BE32-E72D297353CC}">
              <c16:uniqueId val="{0000001B-9ABD-4CF7-BEA7-D17A2B9613AC}"/>
            </c:ext>
          </c:extLst>
        </c:ser>
        <c:ser>
          <c:idx val="28"/>
          <c:order val="28"/>
          <c:tx>
            <c:strRef>
              <c:f>ANALISIS!$A$34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ANALISIS!$B$34:$S$34</c15:sqref>
                  </c15:fullRef>
                </c:ext>
              </c:extLst>
              <c:f>(ANALISIS!$B$34:$G$34,ANALISIS!$I$34:$S$34)</c:f>
            </c:numRef>
          </c:val>
          <c:extLst>
            <c:ext xmlns:c16="http://schemas.microsoft.com/office/drawing/2014/chart" uri="{C3380CC4-5D6E-409C-BE32-E72D297353CC}">
              <c16:uniqueId val="{0000001C-9ABD-4CF7-BEA7-D17A2B9613AC}"/>
            </c:ext>
          </c:extLst>
        </c:ser>
        <c:ser>
          <c:idx val="29"/>
          <c:order val="29"/>
          <c:tx>
            <c:strRef>
              <c:f>ANALISIS!$A$35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ANALISIS!$B$35:$S$35</c15:sqref>
                  </c15:fullRef>
                </c:ext>
              </c:extLst>
              <c:f>(ANALISIS!$B$35:$G$35,ANALISIS!$I$35:$S$35)</c:f>
            </c:numRef>
          </c:val>
          <c:extLst>
            <c:ext xmlns:c16="http://schemas.microsoft.com/office/drawing/2014/chart" uri="{C3380CC4-5D6E-409C-BE32-E72D297353CC}">
              <c16:uniqueId val="{0000001D-9ABD-4CF7-BEA7-D17A2B9613AC}"/>
            </c:ext>
          </c:extLst>
        </c:ser>
        <c:ser>
          <c:idx val="30"/>
          <c:order val="30"/>
          <c:tx>
            <c:strRef>
              <c:f>ANALISIS!$A$36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ANALISIS!$B$36:$S$36</c15:sqref>
                  </c15:fullRef>
                </c:ext>
              </c:extLst>
              <c:f>(ANALISIS!$B$36:$G$36,ANALISIS!$I$36:$S$36)</c:f>
            </c:numRef>
          </c:val>
          <c:extLst>
            <c:ext xmlns:c16="http://schemas.microsoft.com/office/drawing/2014/chart" uri="{C3380CC4-5D6E-409C-BE32-E72D297353CC}">
              <c16:uniqueId val="{0000001E-9ABD-4CF7-BEA7-D17A2B9613AC}"/>
            </c:ext>
          </c:extLst>
        </c:ser>
        <c:ser>
          <c:idx val="31"/>
          <c:order val="31"/>
          <c:tx>
            <c:strRef>
              <c:f>ANALISIS!$A$37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ANALISIS!$B$37:$S$37</c15:sqref>
                  </c15:fullRef>
                </c:ext>
              </c:extLst>
              <c:f>(ANALISIS!$B$37:$G$37,ANALISIS!$I$37:$S$37)</c:f>
            </c:numRef>
          </c:val>
          <c:extLst>
            <c:ext xmlns:c16="http://schemas.microsoft.com/office/drawing/2014/chart" uri="{C3380CC4-5D6E-409C-BE32-E72D297353CC}">
              <c16:uniqueId val="{0000001F-9ABD-4CF7-BEA7-D17A2B9613AC}"/>
            </c:ext>
          </c:extLst>
        </c:ser>
        <c:ser>
          <c:idx val="32"/>
          <c:order val="32"/>
          <c:tx>
            <c:strRef>
              <c:f>ANALISIS!$A$38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ANALISIS!$B$38:$S$38</c15:sqref>
                  </c15:fullRef>
                </c:ext>
              </c:extLst>
              <c:f>(ANALISIS!$B$38:$G$38,ANALISIS!$I$38:$S$38)</c:f>
            </c:numRef>
          </c:val>
          <c:extLst>
            <c:ext xmlns:c16="http://schemas.microsoft.com/office/drawing/2014/chart" uri="{C3380CC4-5D6E-409C-BE32-E72D297353CC}">
              <c16:uniqueId val="{00000020-9ABD-4CF7-BEA7-D17A2B9613AC}"/>
            </c:ext>
          </c:extLst>
        </c:ser>
        <c:ser>
          <c:idx val="33"/>
          <c:order val="33"/>
          <c:tx>
            <c:strRef>
              <c:f>ANALISIS!$A$39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ANALISIS!$B$39:$S$39</c15:sqref>
                  </c15:fullRef>
                </c:ext>
              </c:extLst>
              <c:f>(ANALISIS!$B$39:$G$39,ANALISIS!$I$39:$S$39)</c:f>
            </c:numRef>
          </c:val>
          <c:extLst>
            <c:ext xmlns:c16="http://schemas.microsoft.com/office/drawing/2014/chart" uri="{C3380CC4-5D6E-409C-BE32-E72D297353CC}">
              <c16:uniqueId val="{00000021-9ABD-4CF7-BEA7-D17A2B9613AC}"/>
            </c:ext>
          </c:extLst>
        </c:ser>
        <c:ser>
          <c:idx val="34"/>
          <c:order val="34"/>
          <c:tx>
            <c:strRef>
              <c:f>ANALISIS!$A$40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ANALISIS!$B$40:$S$40</c15:sqref>
                  </c15:fullRef>
                </c:ext>
              </c:extLst>
              <c:f>(ANALISIS!$B$40:$G$40,ANALISIS!$I$40:$S$40)</c:f>
            </c:numRef>
          </c:val>
          <c:extLst>
            <c:ext xmlns:c16="http://schemas.microsoft.com/office/drawing/2014/chart" uri="{C3380CC4-5D6E-409C-BE32-E72D297353CC}">
              <c16:uniqueId val="{00000022-9ABD-4CF7-BEA7-D17A2B9613AC}"/>
            </c:ext>
          </c:extLst>
        </c:ser>
        <c:ser>
          <c:idx val="35"/>
          <c:order val="35"/>
          <c:tx>
            <c:strRef>
              <c:f>ANALISIS!$A$41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ANALISIS!$B$41:$S$41</c15:sqref>
                  </c15:fullRef>
                </c:ext>
              </c:extLst>
              <c:f>(ANALISIS!$B$41:$G$41,ANALISIS!$I$41:$S$41)</c:f>
            </c:numRef>
          </c:val>
          <c:extLst>
            <c:ext xmlns:c16="http://schemas.microsoft.com/office/drawing/2014/chart" uri="{C3380CC4-5D6E-409C-BE32-E72D297353CC}">
              <c16:uniqueId val="{00000023-9ABD-4CF7-BEA7-D17A2B9613AC}"/>
            </c:ext>
          </c:extLst>
        </c:ser>
        <c:ser>
          <c:idx val="36"/>
          <c:order val="36"/>
          <c:tx>
            <c:strRef>
              <c:f>ANALISIS!$A$42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ANALISIS!$B$42:$S$42</c15:sqref>
                  </c15:fullRef>
                </c:ext>
              </c:extLst>
              <c:f>(ANALISIS!$B$42:$G$42,ANALISIS!$I$42:$S$42)</c:f>
            </c:numRef>
          </c:val>
          <c:extLst>
            <c:ext xmlns:c16="http://schemas.microsoft.com/office/drawing/2014/chart" uri="{C3380CC4-5D6E-409C-BE32-E72D297353CC}">
              <c16:uniqueId val="{00000024-9ABD-4CF7-BEA7-D17A2B9613AC}"/>
            </c:ext>
          </c:extLst>
        </c:ser>
        <c:ser>
          <c:idx val="37"/>
          <c:order val="37"/>
          <c:tx>
            <c:strRef>
              <c:f>ANALISIS!$A$43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ANALISIS!$B$43:$S$43</c15:sqref>
                  </c15:fullRef>
                </c:ext>
              </c:extLst>
              <c:f>(ANALISIS!$B$43:$G$43,ANALISIS!$I$43:$S$43)</c:f>
            </c:numRef>
          </c:val>
          <c:extLst>
            <c:ext xmlns:c16="http://schemas.microsoft.com/office/drawing/2014/chart" uri="{C3380CC4-5D6E-409C-BE32-E72D297353CC}">
              <c16:uniqueId val="{00000025-9ABD-4CF7-BEA7-D17A2B9613AC}"/>
            </c:ext>
          </c:extLst>
        </c:ser>
        <c:ser>
          <c:idx val="38"/>
          <c:order val="38"/>
          <c:tx>
            <c:strRef>
              <c:f>ANALISIS!$A$44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ANALISIS!$B$44:$S$44</c15:sqref>
                  </c15:fullRef>
                </c:ext>
              </c:extLst>
              <c:f>(ANALISIS!$B$44:$G$44,ANALISIS!$I$44:$S$44)</c:f>
            </c:numRef>
          </c:val>
          <c:extLst>
            <c:ext xmlns:c16="http://schemas.microsoft.com/office/drawing/2014/chart" uri="{C3380CC4-5D6E-409C-BE32-E72D297353CC}">
              <c16:uniqueId val="{00000026-9ABD-4CF7-BEA7-D17A2B9613AC}"/>
            </c:ext>
          </c:extLst>
        </c:ser>
        <c:ser>
          <c:idx val="39"/>
          <c:order val="39"/>
          <c:tx>
            <c:strRef>
              <c:f>ANALISIS!$A$45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ANALISIS!$B$45:$S$45</c15:sqref>
                  </c15:fullRef>
                </c:ext>
              </c:extLst>
              <c:f>(ANALISIS!$B$45:$G$45,ANALISIS!$I$45:$S$45)</c:f>
            </c:numRef>
          </c:val>
          <c:extLst>
            <c:ext xmlns:c16="http://schemas.microsoft.com/office/drawing/2014/chart" uri="{C3380CC4-5D6E-409C-BE32-E72D297353CC}">
              <c16:uniqueId val="{00000027-9ABD-4CF7-BEA7-D17A2B9613AC}"/>
            </c:ext>
          </c:extLst>
        </c:ser>
        <c:ser>
          <c:idx val="40"/>
          <c:order val="40"/>
          <c:tx>
            <c:strRef>
              <c:f>ANALISIS!$A$46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ANALISIS!$B$46:$S$46</c15:sqref>
                  </c15:fullRef>
                </c:ext>
              </c:extLst>
              <c:f>(ANALISIS!$B$46:$G$46,ANALISIS!$I$46:$S$46)</c:f>
            </c:numRef>
          </c:val>
          <c:extLst>
            <c:ext xmlns:c16="http://schemas.microsoft.com/office/drawing/2014/chart" uri="{C3380CC4-5D6E-409C-BE32-E72D297353CC}">
              <c16:uniqueId val="{00000028-9ABD-4CF7-BEA7-D17A2B9613AC}"/>
            </c:ext>
          </c:extLst>
        </c:ser>
        <c:ser>
          <c:idx val="41"/>
          <c:order val="41"/>
          <c:tx>
            <c:strRef>
              <c:f>ANALISIS!$A$47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ANALISIS!$B$47:$S$47</c15:sqref>
                  </c15:fullRef>
                </c:ext>
              </c:extLst>
              <c:f>(ANALISIS!$B$47:$G$47,ANALISIS!$I$47:$S$47)</c:f>
            </c:numRef>
          </c:val>
          <c:extLst>
            <c:ext xmlns:c16="http://schemas.microsoft.com/office/drawing/2014/chart" uri="{C3380CC4-5D6E-409C-BE32-E72D297353CC}">
              <c16:uniqueId val="{00000029-9ABD-4CF7-BEA7-D17A2B9613AC}"/>
            </c:ext>
          </c:extLst>
        </c:ser>
        <c:ser>
          <c:idx val="42"/>
          <c:order val="42"/>
          <c:tx>
            <c:strRef>
              <c:f>ANALISIS!$A$48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ANALISIS!$B$48:$S$48</c15:sqref>
                  </c15:fullRef>
                </c:ext>
              </c:extLst>
              <c:f>(ANALISIS!$B$48:$G$48,ANALISIS!$I$48:$S$48)</c:f>
            </c:numRef>
          </c:val>
          <c:extLst>
            <c:ext xmlns:c16="http://schemas.microsoft.com/office/drawing/2014/chart" uri="{C3380CC4-5D6E-409C-BE32-E72D297353CC}">
              <c16:uniqueId val="{0000002A-9ABD-4CF7-BEA7-D17A2B9613AC}"/>
            </c:ext>
          </c:extLst>
        </c:ser>
        <c:ser>
          <c:idx val="43"/>
          <c:order val="43"/>
          <c:tx>
            <c:strRef>
              <c:f>ANALISIS!$A$49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ANALISIS!$B$49:$S$49</c15:sqref>
                  </c15:fullRef>
                </c:ext>
              </c:extLst>
              <c:f>(ANALISIS!$B$49:$G$49,ANALISIS!$I$49:$S$49)</c:f>
            </c:numRef>
          </c:val>
          <c:extLst>
            <c:ext xmlns:c16="http://schemas.microsoft.com/office/drawing/2014/chart" uri="{C3380CC4-5D6E-409C-BE32-E72D297353CC}">
              <c16:uniqueId val="{0000002B-9ABD-4CF7-BEA7-D17A2B9613AC}"/>
            </c:ext>
          </c:extLst>
        </c:ser>
        <c:ser>
          <c:idx val="44"/>
          <c:order val="44"/>
          <c:tx>
            <c:strRef>
              <c:f>ANALISIS!$A$50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ANALISIS!$B$50:$S$50</c15:sqref>
                  </c15:fullRef>
                </c:ext>
              </c:extLst>
              <c:f>(ANALISIS!$B$50:$G$50,ANALISIS!$I$50:$S$50)</c:f>
            </c:numRef>
          </c:val>
          <c:extLst>
            <c:ext xmlns:c16="http://schemas.microsoft.com/office/drawing/2014/chart" uri="{C3380CC4-5D6E-409C-BE32-E72D297353CC}">
              <c16:uniqueId val="{0000002C-9ABD-4CF7-BEA7-D17A2B9613AC}"/>
            </c:ext>
          </c:extLst>
        </c:ser>
        <c:ser>
          <c:idx val="45"/>
          <c:order val="45"/>
          <c:tx>
            <c:strRef>
              <c:f>ANALISIS!$A$51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ANALISIS!$B$51:$S$51</c15:sqref>
                  </c15:fullRef>
                </c:ext>
              </c:extLst>
              <c:f>(ANALISIS!$B$51:$G$51,ANALISIS!$I$51:$S$51)</c:f>
            </c:numRef>
          </c:val>
          <c:extLst>
            <c:ext xmlns:c16="http://schemas.microsoft.com/office/drawing/2014/chart" uri="{C3380CC4-5D6E-409C-BE32-E72D297353CC}">
              <c16:uniqueId val="{0000002D-9ABD-4CF7-BEA7-D17A2B9613AC}"/>
            </c:ext>
          </c:extLst>
        </c:ser>
        <c:ser>
          <c:idx val="46"/>
          <c:order val="46"/>
          <c:tx>
            <c:strRef>
              <c:f>ANALISIS!$A$52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ANALISIS!$B$52:$S$52</c15:sqref>
                  </c15:fullRef>
                </c:ext>
              </c:extLst>
              <c:f>(ANALISIS!$B$52:$G$52,ANALISIS!$I$52:$S$52)</c:f>
            </c:numRef>
          </c:val>
          <c:extLst>
            <c:ext xmlns:c16="http://schemas.microsoft.com/office/drawing/2014/chart" uri="{C3380CC4-5D6E-409C-BE32-E72D297353CC}">
              <c16:uniqueId val="{0000002E-9ABD-4CF7-BEA7-D17A2B9613AC}"/>
            </c:ext>
          </c:extLst>
        </c:ser>
        <c:ser>
          <c:idx val="47"/>
          <c:order val="47"/>
          <c:tx>
            <c:strRef>
              <c:f>ANALISIS!$A$53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ANALISIS!$B$53:$S$53</c15:sqref>
                  </c15:fullRef>
                </c:ext>
              </c:extLst>
              <c:f>(ANALISIS!$B$53:$G$53,ANALISIS!$I$53:$S$53)</c:f>
            </c:numRef>
          </c:val>
          <c:extLst>
            <c:ext xmlns:c16="http://schemas.microsoft.com/office/drawing/2014/chart" uri="{C3380CC4-5D6E-409C-BE32-E72D297353CC}">
              <c16:uniqueId val="{0000002F-9ABD-4CF7-BEA7-D17A2B9613AC}"/>
            </c:ext>
          </c:extLst>
        </c:ser>
        <c:ser>
          <c:idx val="48"/>
          <c:order val="48"/>
          <c:tx>
            <c:strRef>
              <c:f>ANALISIS!$A$54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ANALISIS!$B$54:$S$54</c15:sqref>
                  </c15:fullRef>
                </c:ext>
              </c:extLst>
              <c:f>(ANALISIS!$B$54:$G$54,ANALISIS!$I$54:$S$54)</c:f>
            </c:numRef>
          </c:val>
          <c:extLst>
            <c:ext xmlns:c16="http://schemas.microsoft.com/office/drawing/2014/chart" uri="{C3380CC4-5D6E-409C-BE32-E72D297353CC}">
              <c16:uniqueId val="{00000030-9ABD-4CF7-BEA7-D17A2B9613AC}"/>
            </c:ext>
          </c:extLst>
        </c:ser>
        <c:ser>
          <c:idx val="49"/>
          <c:order val="49"/>
          <c:tx>
            <c:strRef>
              <c:f>ANALISIS!$A$55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ANALISIS!$B$55:$S$55</c15:sqref>
                  </c15:fullRef>
                </c:ext>
              </c:extLst>
              <c:f>(ANALISIS!$B$55:$G$55,ANALISIS!$I$55:$S$55)</c:f>
            </c:numRef>
          </c:val>
          <c:extLst>
            <c:ext xmlns:c16="http://schemas.microsoft.com/office/drawing/2014/chart" uri="{C3380CC4-5D6E-409C-BE32-E72D297353CC}">
              <c16:uniqueId val="{00000031-9ABD-4CF7-BEA7-D17A2B9613AC}"/>
            </c:ext>
          </c:extLst>
        </c:ser>
        <c:ser>
          <c:idx val="50"/>
          <c:order val="50"/>
          <c:tx>
            <c:strRef>
              <c:f>ANALISIS!$A$56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ANALISIS!$B$56:$S$56</c15:sqref>
                  </c15:fullRef>
                </c:ext>
              </c:extLst>
              <c:f>(ANALISIS!$B$56:$G$56,ANALISIS!$I$56:$S$56)</c:f>
            </c:numRef>
          </c:val>
          <c:extLst>
            <c:ext xmlns:c16="http://schemas.microsoft.com/office/drawing/2014/chart" uri="{C3380CC4-5D6E-409C-BE32-E72D297353CC}">
              <c16:uniqueId val="{00000032-9ABD-4CF7-BEA7-D17A2B9613AC}"/>
            </c:ext>
          </c:extLst>
        </c:ser>
        <c:ser>
          <c:idx val="51"/>
          <c:order val="51"/>
          <c:tx>
            <c:strRef>
              <c:f>ANALISIS!$A$57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ANALISIS!$B$57:$S$57</c15:sqref>
                  </c15:fullRef>
                </c:ext>
              </c:extLst>
              <c:f>(ANALISIS!$B$57:$G$57,ANALISIS!$I$57:$S$57)</c:f>
            </c:numRef>
          </c:val>
          <c:extLst>
            <c:ext xmlns:c16="http://schemas.microsoft.com/office/drawing/2014/chart" uri="{C3380CC4-5D6E-409C-BE32-E72D297353CC}">
              <c16:uniqueId val="{00000033-9ABD-4CF7-BEA7-D17A2B9613AC}"/>
            </c:ext>
          </c:extLst>
        </c:ser>
        <c:ser>
          <c:idx val="52"/>
          <c:order val="52"/>
          <c:tx>
            <c:strRef>
              <c:f>ANALISIS!$A$58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ANALISIS!$B$58:$S$58</c15:sqref>
                  </c15:fullRef>
                </c:ext>
              </c:extLst>
              <c:f>(ANALISIS!$B$58:$G$58,ANALISIS!$I$58:$S$58)</c:f>
            </c:numRef>
          </c:val>
          <c:extLst>
            <c:ext xmlns:c16="http://schemas.microsoft.com/office/drawing/2014/chart" uri="{C3380CC4-5D6E-409C-BE32-E72D297353CC}">
              <c16:uniqueId val="{00000034-9ABD-4CF7-BEA7-D17A2B9613AC}"/>
            </c:ext>
          </c:extLst>
        </c:ser>
        <c:ser>
          <c:idx val="53"/>
          <c:order val="53"/>
          <c:tx>
            <c:strRef>
              <c:f>ANALISIS!$A$59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ANALISIS!$B$59:$S$59</c15:sqref>
                  </c15:fullRef>
                </c:ext>
              </c:extLst>
              <c:f>(ANALISIS!$B$59:$G$59,ANALISIS!$I$59:$S$59)</c:f>
            </c:numRef>
          </c:val>
          <c:extLst>
            <c:ext xmlns:c16="http://schemas.microsoft.com/office/drawing/2014/chart" uri="{C3380CC4-5D6E-409C-BE32-E72D297353CC}">
              <c16:uniqueId val="{00000035-9ABD-4CF7-BEA7-D17A2B9613AC}"/>
            </c:ext>
          </c:extLst>
        </c:ser>
        <c:ser>
          <c:idx val="54"/>
          <c:order val="54"/>
          <c:tx>
            <c:strRef>
              <c:f>ANALISIS!$A$60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ANALISIS!$B$60:$S$60</c15:sqref>
                  </c15:fullRef>
                </c:ext>
              </c:extLst>
              <c:f>(ANALISIS!$B$60:$G$60,ANALISIS!$I$60:$S$60)</c:f>
            </c:numRef>
          </c:val>
          <c:extLst>
            <c:ext xmlns:c16="http://schemas.microsoft.com/office/drawing/2014/chart" uri="{C3380CC4-5D6E-409C-BE32-E72D297353CC}">
              <c16:uniqueId val="{00000036-9ABD-4CF7-BEA7-D17A2B9613AC}"/>
            </c:ext>
          </c:extLst>
        </c:ser>
        <c:ser>
          <c:idx val="55"/>
          <c:order val="55"/>
          <c:tx>
            <c:strRef>
              <c:f>ANALISIS!$A$61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ANALISIS!$B$61:$S$61</c15:sqref>
                  </c15:fullRef>
                </c:ext>
              </c:extLst>
              <c:f>(ANALISIS!$B$61:$G$61,ANALISIS!$I$61:$S$61)</c:f>
            </c:numRef>
          </c:val>
          <c:extLst>
            <c:ext xmlns:c16="http://schemas.microsoft.com/office/drawing/2014/chart" uri="{C3380CC4-5D6E-409C-BE32-E72D297353CC}">
              <c16:uniqueId val="{00000037-9ABD-4CF7-BEA7-D17A2B9613AC}"/>
            </c:ext>
          </c:extLst>
        </c:ser>
        <c:ser>
          <c:idx val="56"/>
          <c:order val="56"/>
          <c:tx>
            <c:strRef>
              <c:f>ANALISIS!$A$62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ANALISIS!$B$62:$S$62</c15:sqref>
                  </c15:fullRef>
                </c:ext>
              </c:extLst>
              <c:f>(ANALISIS!$B$62:$G$62,ANALISIS!$I$62:$S$62)</c:f>
            </c:numRef>
          </c:val>
          <c:extLst>
            <c:ext xmlns:c16="http://schemas.microsoft.com/office/drawing/2014/chart" uri="{C3380CC4-5D6E-409C-BE32-E72D297353CC}">
              <c16:uniqueId val="{00000038-9ABD-4CF7-BEA7-D17A2B9613AC}"/>
            </c:ext>
          </c:extLst>
        </c:ser>
        <c:ser>
          <c:idx val="57"/>
          <c:order val="57"/>
          <c:tx>
            <c:strRef>
              <c:f>ANALISIS!$A$63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ANALISIS!$B$63:$S$63</c15:sqref>
                  </c15:fullRef>
                </c:ext>
              </c:extLst>
              <c:f>(ANALISIS!$B$63:$G$63,ANALISIS!$I$63:$S$63)</c:f>
            </c:numRef>
          </c:val>
          <c:extLst>
            <c:ext xmlns:c16="http://schemas.microsoft.com/office/drawing/2014/chart" uri="{C3380CC4-5D6E-409C-BE32-E72D297353CC}">
              <c16:uniqueId val="{00000039-9ABD-4CF7-BEA7-D17A2B9613AC}"/>
            </c:ext>
          </c:extLst>
        </c:ser>
        <c:ser>
          <c:idx val="58"/>
          <c:order val="58"/>
          <c:tx>
            <c:strRef>
              <c:f>ANALISIS!$A$64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ANALISIS!$B$64:$S$64</c15:sqref>
                  </c15:fullRef>
                </c:ext>
              </c:extLst>
              <c:f>(ANALISIS!$B$64:$G$64,ANALISIS!$I$64:$S$64)</c:f>
            </c:numRef>
          </c:val>
          <c:extLst>
            <c:ext xmlns:c16="http://schemas.microsoft.com/office/drawing/2014/chart" uri="{C3380CC4-5D6E-409C-BE32-E72D297353CC}">
              <c16:uniqueId val="{0000003A-9ABD-4CF7-BEA7-D17A2B9613AC}"/>
            </c:ext>
          </c:extLst>
        </c:ser>
        <c:ser>
          <c:idx val="59"/>
          <c:order val="59"/>
          <c:tx>
            <c:strRef>
              <c:f>ANALISIS!$A$65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ANALISIS!$B$65:$S$65</c15:sqref>
                  </c15:fullRef>
                </c:ext>
              </c:extLst>
              <c:f>(ANALISIS!$B$65:$G$65,ANALISIS!$I$65:$S$65)</c:f>
            </c:numRef>
          </c:val>
          <c:extLst>
            <c:ext xmlns:c16="http://schemas.microsoft.com/office/drawing/2014/chart" uri="{C3380CC4-5D6E-409C-BE32-E72D297353CC}">
              <c16:uniqueId val="{0000003B-9ABD-4CF7-BEA7-D17A2B9613AC}"/>
            </c:ext>
          </c:extLst>
        </c:ser>
        <c:ser>
          <c:idx val="60"/>
          <c:order val="60"/>
          <c:tx>
            <c:strRef>
              <c:f>ANALISIS!$A$66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ANALISIS!$B$66:$S$66</c15:sqref>
                  </c15:fullRef>
                </c:ext>
              </c:extLst>
              <c:f>(ANALISIS!$B$66:$G$66,ANALISIS!$I$66:$S$66)</c:f>
            </c:numRef>
          </c:val>
          <c:extLst>
            <c:ext xmlns:c16="http://schemas.microsoft.com/office/drawing/2014/chart" uri="{C3380CC4-5D6E-409C-BE32-E72D297353CC}">
              <c16:uniqueId val="{0000003C-9ABD-4CF7-BEA7-D17A2B9613AC}"/>
            </c:ext>
          </c:extLst>
        </c:ser>
        <c:ser>
          <c:idx val="61"/>
          <c:order val="61"/>
          <c:tx>
            <c:strRef>
              <c:f>ANALISIS!$A$67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ANALISIS!$B$67:$S$67</c15:sqref>
                  </c15:fullRef>
                </c:ext>
              </c:extLst>
              <c:f>(ANALISIS!$B$67:$G$67,ANALISIS!$I$67:$S$67)</c:f>
            </c:numRef>
          </c:val>
          <c:extLst>
            <c:ext xmlns:c16="http://schemas.microsoft.com/office/drawing/2014/chart" uri="{C3380CC4-5D6E-409C-BE32-E72D297353CC}">
              <c16:uniqueId val="{0000003D-9ABD-4CF7-BEA7-D17A2B9613AC}"/>
            </c:ext>
          </c:extLst>
        </c:ser>
        <c:ser>
          <c:idx val="62"/>
          <c:order val="62"/>
          <c:tx>
            <c:strRef>
              <c:f>ANALISIS!$A$68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ANALISIS!$B$68:$S$68</c15:sqref>
                  </c15:fullRef>
                </c:ext>
              </c:extLst>
              <c:f>(ANALISIS!$B$68:$G$68,ANALISIS!$I$68:$S$68)</c:f>
            </c:numRef>
          </c:val>
          <c:extLst>
            <c:ext xmlns:c16="http://schemas.microsoft.com/office/drawing/2014/chart" uri="{C3380CC4-5D6E-409C-BE32-E72D297353CC}">
              <c16:uniqueId val="{0000003E-9ABD-4CF7-BEA7-D17A2B9613AC}"/>
            </c:ext>
          </c:extLst>
        </c:ser>
        <c:ser>
          <c:idx val="63"/>
          <c:order val="63"/>
          <c:tx>
            <c:strRef>
              <c:f>ANALISIS!$A$69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ANALISIS!$B$69:$S$69</c15:sqref>
                  </c15:fullRef>
                </c:ext>
              </c:extLst>
              <c:f>(ANALISIS!$B$69:$G$69,ANALISIS!$I$69:$S$69)</c:f>
            </c:numRef>
          </c:val>
          <c:extLst>
            <c:ext xmlns:c16="http://schemas.microsoft.com/office/drawing/2014/chart" uri="{C3380CC4-5D6E-409C-BE32-E72D297353CC}">
              <c16:uniqueId val="{0000003F-9ABD-4CF7-BEA7-D17A2B9613AC}"/>
            </c:ext>
          </c:extLst>
        </c:ser>
        <c:ser>
          <c:idx val="64"/>
          <c:order val="64"/>
          <c:tx>
            <c:strRef>
              <c:f>ANALISIS!$A$70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ANALISIS!$B$70:$S$70</c15:sqref>
                  </c15:fullRef>
                </c:ext>
              </c:extLst>
              <c:f>(ANALISIS!$B$70:$G$70,ANALISIS!$I$70:$S$70)</c:f>
            </c:numRef>
          </c:val>
          <c:extLst>
            <c:ext xmlns:c16="http://schemas.microsoft.com/office/drawing/2014/chart" uri="{C3380CC4-5D6E-409C-BE32-E72D297353CC}">
              <c16:uniqueId val="{00000040-9ABD-4CF7-BEA7-D17A2B9613AC}"/>
            </c:ext>
          </c:extLst>
        </c:ser>
        <c:ser>
          <c:idx val="65"/>
          <c:order val="65"/>
          <c:tx>
            <c:strRef>
              <c:f>ANALISIS!$A$71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ANALISIS!$B$71:$S$71</c15:sqref>
                  </c15:fullRef>
                </c:ext>
              </c:extLst>
              <c:f>(ANALISIS!$B$71:$G$71,ANALISIS!$I$71:$S$71)</c:f>
            </c:numRef>
          </c:val>
          <c:extLst>
            <c:ext xmlns:c16="http://schemas.microsoft.com/office/drawing/2014/chart" uri="{C3380CC4-5D6E-409C-BE32-E72D297353CC}">
              <c16:uniqueId val="{00000041-9ABD-4CF7-BEA7-D17A2B9613AC}"/>
            </c:ext>
          </c:extLst>
        </c:ser>
        <c:ser>
          <c:idx val="66"/>
          <c:order val="66"/>
          <c:tx>
            <c:strRef>
              <c:f>ANALISIS!$A$72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ANALISIS!$B$72:$S$72</c15:sqref>
                  </c15:fullRef>
                </c:ext>
              </c:extLst>
              <c:f>(ANALISIS!$B$72:$G$72,ANALISIS!$I$72:$S$72)</c:f>
            </c:numRef>
          </c:val>
          <c:extLst>
            <c:ext xmlns:c16="http://schemas.microsoft.com/office/drawing/2014/chart" uri="{C3380CC4-5D6E-409C-BE32-E72D297353CC}">
              <c16:uniqueId val="{00000042-9ABD-4CF7-BEA7-D17A2B9613AC}"/>
            </c:ext>
          </c:extLst>
        </c:ser>
        <c:ser>
          <c:idx val="67"/>
          <c:order val="67"/>
          <c:tx>
            <c:strRef>
              <c:f>ANALISIS!$A$73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ANALISIS!$B$73:$S$73</c15:sqref>
                  </c15:fullRef>
                </c:ext>
              </c:extLst>
              <c:f>(ANALISIS!$B$73:$G$73,ANALISIS!$I$73:$S$73)</c:f>
            </c:numRef>
          </c:val>
          <c:extLst>
            <c:ext xmlns:c16="http://schemas.microsoft.com/office/drawing/2014/chart" uri="{C3380CC4-5D6E-409C-BE32-E72D297353CC}">
              <c16:uniqueId val="{00000043-9ABD-4CF7-BEA7-D17A2B9613AC}"/>
            </c:ext>
          </c:extLst>
        </c:ser>
        <c:ser>
          <c:idx val="68"/>
          <c:order val="68"/>
          <c:tx>
            <c:strRef>
              <c:f>ANALISIS!$A$74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ANALISIS!$B$74:$S$74</c15:sqref>
                  </c15:fullRef>
                </c:ext>
              </c:extLst>
              <c:f>(ANALISIS!$B$74:$G$74,ANALISIS!$I$74:$S$74)</c:f>
            </c:numRef>
          </c:val>
          <c:extLst>
            <c:ext xmlns:c16="http://schemas.microsoft.com/office/drawing/2014/chart" uri="{C3380CC4-5D6E-409C-BE32-E72D297353CC}">
              <c16:uniqueId val="{00000044-9ABD-4CF7-BEA7-D17A2B9613AC}"/>
            </c:ext>
          </c:extLst>
        </c:ser>
        <c:ser>
          <c:idx val="69"/>
          <c:order val="69"/>
          <c:tx>
            <c:strRef>
              <c:f>ANALISIS!$A$75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ANALISIS!$B$75:$S$75</c15:sqref>
                  </c15:fullRef>
                </c:ext>
              </c:extLst>
              <c:f>(ANALISIS!$B$75:$G$75,ANALISIS!$I$75:$S$75)</c:f>
            </c:numRef>
          </c:val>
          <c:extLst>
            <c:ext xmlns:c16="http://schemas.microsoft.com/office/drawing/2014/chart" uri="{C3380CC4-5D6E-409C-BE32-E72D297353CC}">
              <c16:uniqueId val="{00000045-9ABD-4CF7-BEA7-D17A2B9613AC}"/>
            </c:ext>
          </c:extLst>
        </c:ser>
        <c:ser>
          <c:idx val="70"/>
          <c:order val="70"/>
          <c:tx>
            <c:strRef>
              <c:f>ANALISIS!$A$76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ANALISIS!$B$76:$S$76</c15:sqref>
                  </c15:fullRef>
                </c:ext>
              </c:extLst>
              <c:f>(ANALISIS!$B$76:$G$76,ANALISIS!$I$76:$S$76)</c:f>
            </c:numRef>
          </c:val>
          <c:extLst>
            <c:ext xmlns:c16="http://schemas.microsoft.com/office/drawing/2014/chart" uri="{C3380CC4-5D6E-409C-BE32-E72D297353CC}">
              <c16:uniqueId val="{00000046-9ABD-4CF7-BEA7-D17A2B9613AC}"/>
            </c:ext>
          </c:extLst>
        </c:ser>
        <c:ser>
          <c:idx val="71"/>
          <c:order val="71"/>
          <c:tx>
            <c:strRef>
              <c:f>ANALISIS!$A$77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ANALISIS!$B$77:$S$77</c15:sqref>
                  </c15:fullRef>
                </c:ext>
              </c:extLst>
              <c:f>(ANALISIS!$B$77:$G$77,ANALISIS!$I$77:$S$77)</c:f>
            </c:numRef>
          </c:val>
          <c:extLst>
            <c:ext xmlns:c16="http://schemas.microsoft.com/office/drawing/2014/chart" uri="{C3380CC4-5D6E-409C-BE32-E72D297353CC}">
              <c16:uniqueId val="{00000047-9ABD-4CF7-BEA7-D17A2B9613AC}"/>
            </c:ext>
          </c:extLst>
        </c:ser>
        <c:ser>
          <c:idx val="72"/>
          <c:order val="72"/>
          <c:tx>
            <c:strRef>
              <c:f>ANALISIS!$A$78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ANALISIS!$B$78:$S$78</c15:sqref>
                  </c15:fullRef>
                </c:ext>
              </c:extLst>
              <c:f>(ANALISIS!$B$78:$G$78,ANALISIS!$I$78:$S$78)</c:f>
            </c:numRef>
          </c:val>
          <c:extLst>
            <c:ext xmlns:c16="http://schemas.microsoft.com/office/drawing/2014/chart" uri="{C3380CC4-5D6E-409C-BE32-E72D297353CC}">
              <c16:uniqueId val="{00000048-9ABD-4CF7-BEA7-D17A2B9613AC}"/>
            </c:ext>
          </c:extLst>
        </c:ser>
        <c:ser>
          <c:idx val="73"/>
          <c:order val="73"/>
          <c:tx>
            <c:strRef>
              <c:f>ANALISIS!$A$79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2">
                  <c:v>
ORDENES DE PAGO </c:v>
                </c:pt>
                <c:pt idx="3">
                  <c:v>PAGOS
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ANALISIS!$B$79:$S$79</c15:sqref>
                  </c15:fullRef>
                </c:ext>
              </c:extLst>
              <c:f>(ANALISIS!$B$79:$G$79,ANALISIS!$I$79:$S$79)</c:f>
              <c:numCache>
                <c:formatCode>_(* #,##0_);_(* \(#,##0\);_(* "-"_);_(@_)</c:formatCode>
                <c:ptCount val="6"/>
                <c:pt idx="0">
                  <c:v>5446965000</c:v>
                </c:pt>
                <c:pt idx="1">
                  <c:v>1147470555</c:v>
                </c:pt>
                <c:pt idx="2">
                  <c:v>916316327</c:v>
                </c:pt>
                <c:pt idx="3">
                  <c:v>916316327</c:v>
                </c:pt>
                <c:pt idx="4" formatCode="0%">
                  <c:v>0.21066236977839953</c:v>
                </c:pt>
                <c:pt idx="5" formatCode="0%">
                  <c:v>0.16822511747367572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ABD-4CF7-BEA7-D17A2B9613AC}"/>
            </c:ext>
          </c:extLst>
        </c:ser>
        <c:ser>
          <c:idx val="74"/>
          <c:order val="74"/>
          <c:tx>
            <c:strRef>
              <c:f>ANALISIS!$A$80</c:f>
              <c:strCache>
                <c:ptCount val="1"/>
                <c:pt idx="0">
                  <c:v>TOTAL MEJORAMIENTO DE LAS CONDICIONES PARA LA GARANTIA DE LOS DERECHOS DE LAS PERSONAS CON DISCAPACIDAD VISUAL EN EL PAÍS.  NACIONAL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ANALISIS!$B$80:$S$80</c15:sqref>
                  </c15:fullRef>
                </c:ext>
              </c:extLst>
              <c:f>(ANALISIS!$B$80:$G$80,ANALISIS!$I$80:$S$80)</c:f>
            </c:numRef>
          </c:val>
          <c:extLst>
            <c:ext xmlns:c16="http://schemas.microsoft.com/office/drawing/2014/chart" uri="{C3380CC4-5D6E-409C-BE32-E72D297353CC}">
              <c16:uniqueId val="{0000004A-9ABD-4CF7-BEA7-D17A2B9613AC}"/>
            </c:ext>
          </c:extLst>
        </c:ser>
        <c:ser>
          <c:idx val="75"/>
          <c:order val="75"/>
          <c:tx>
            <c:strRef>
              <c:f>ANALISIS!$A$81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ANALISIS!$B$81:$S$81</c15:sqref>
                  </c15:fullRef>
                </c:ext>
              </c:extLst>
              <c:f>(ANALISIS!$B$81:$G$81,ANALISIS!$I$81:$S$81)</c:f>
            </c:numRef>
          </c:val>
          <c:extLst>
            <c:ext xmlns:c16="http://schemas.microsoft.com/office/drawing/2014/chart" uri="{C3380CC4-5D6E-409C-BE32-E72D297353CC}">
              <c16:uniqueId val="{0000004B-9ABD-4CF7-BEA7-D17A2B9613AC}"/>
            </c:ext>
          </c:extLst>
        </c:ser>
        <c:ser>
          <c:idx val="76"/>
          <c:order val="76"/>
          <c:tx>
            <c:strRef>
              <c:f>ANALISIS!$A$82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ANALISIS!$B$82:$S$82</c15:sqref>
                  </c15:fullRef>
                </c:ext>
              </c:extLst>
              <c:f>(ANALISIS!$B$82:$G$82,ANALISIS!$I$82:$S$82)</c:f>
            </c:numRef>
          </c:val>
          <c:extLst>
            <c:ext xmlns:c16="http://schemas.microsoft.com/office/drawing/2014/chart" uri="{C3380CC4-5D6E-409C-BE32-E72D297353CC}">
              <c16:uniqueId val="{0000004C-9ABD-4CF7-BEA7-D17A2B9613AC}"/>
            </c:ext>
          </c:extLst>
        </c:ser>
        <c:ser>
          <c:idx val="77"/>
          <c:order val="77"/>
          <c:tx>
            <c:strRef>
              <c:f>ANALISIS!$A$83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ANALISIS!$B$83:$S$83</c15:sqref>
                  </c15:fullRef>
                </c:ext>
              </c:extLst>
              <c:f>(ANALISIS!$B$83:$G$83,ANALISIS!$I$83:$S$83)</c:f>
            </c:numRef>
          </c:val>
          <c:extLst>
            <c:ext xmlns:c16="http://schemas.microsoft.com/office/drawing/2014/chart" uri="{C3380CC4-5D6E-409C-BE32-E72D297353CC}">
              <c16:uniqueId val="{0000004D-9ABD-4CF7-BEA7-D17A2B9613AC}"/>
            </c:ext>
          </c:extLst>
        </c:ser>
        <c:ser>
          <c:idx val="78"/>
          <c:order val="78"/>
          <c:tx>
            <c:strRef>
              <c:f>ANALISIS!$A$84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ANALISIS!$B$84:$S$84</c15:sqref>
                  </c15:fullRef>
                </c:ext>
              </c:extLst>
              <c:f>(ANALISIS!$B$84:$G$84,ANALISIS!$I$84:$S$84)</c:f>
            </c:numRef>
          </c:val>
          <c:extLst>
            <c:ext xmlns:c16="http://schemas.microsoft.com/office/drawing/2014/chart" uri="{C3380CC4-5D6E-409C-BE32-E72D297353CC}">
              <c16:uniqueId val="{0000004E-9ABD-4CF7-BEA7-D17A2B9613AC}"/>
            </c:ext>
          </c:extLst>
        </c:ser>
        <c:ser>
          <c:idx val="79"/>
          <c:order val="79"/>
          <c:tx>
            <c:strRef>
              <c:f>ANALISIS!$A$85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ANALISIS!$B$85:$S$85</c15:sqref>
                  </c15:fullRef>
                </c:ext>
              </c:extLst>
              <c:f>(ANALISIS!$B$85:$G$85,ANALISIS!$I$85:$S$85)</c:f>
            </c:numRef>
          </c:val>
          <c:extLst>
            <c:ext xmlns:c16="http://schemas.microsoft.com/office/drawing/2014/chart" uri="{C3380CC4-5D6E-409C-BE32-E72D297353CC}">
              <c16:uniqueId val="{0000004F-9ABD-4CF7-BEA7-D17A2B9613AC}"/>
            </c:ext>
          </c:extLst>
        </c:ser>
        <c:ser>
          <c:idx val="80"/>
          <c:order val="80"/>
          <c:tx>
            <c:strRef>
              <c:f>ANALISIS!$A$86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ANALISIS!$B$86:$S$86</c15:sqref>
                  </c15:fullRef>
                </c:ext>
              </c:extLst>
              <c:f>(ANALISIS!$B$86:$G$86,ANALISIS!$I$86:$S$86)</c:f>
            </c:numRef>
          </c:val>
          <c:extLst>
            <c:ext xmlns:c16="http://schemas.microsoft.com/office/drawing/2014/chart" uri="{C3380CC4-5D6E-409C-BE32-E72D297353CC}">
              <c16:uniqueId val="{00000050-9ABD-4CF7-BEA7-D17A2B9613AC}"/>
            </c:ext>
          </c:extLst>
        </c:ser>
        <c:ser>
          <c:idx val="81"/>
          <c:order val="81"/>
          <c:tx>
            <c:strRef>
              <c:f>ANALISIS!$A$87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ANALISIS!$B$87:$S$87</c15:sqref>
                  </c15:fullRef>
                </c:ext>
              </c:extLst>
              <c:f>(ANALISIS!$B$87:$G$87,ANALISIS!$I$87:$S$87)</c:f>
            </c:numRef>
          </c:val>
          <c:extLst>
            <c:ext xmlns:c16="http://schemas.microsoft.com/office/drawing/2014/chart" uri="{C3380CC4-5D6E-409C-BE32-E72D297353CC}">
              <c16:uniqueId val="{00000051-9ABD-4CF7-BEA7-D17A2B9613AC}"/>
            </c:ext>
          </c:extLst>
        </c:ser>
        <c:ser>
          <c:idx val="82"/>
          <c:order val="82"/>
          <c:tx>
            <c:strRef>
              <c:f>ANALISIS!$A$88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ANALISIS!$B$88:$S$88</c15:sqref>
                  </c15:fullRef>
                </c:ext>
              </c:extLst>
              <c:f>(ANALISIS!$B$88:$G$88,ANALISIS!$I$88:$S$88)</c:f>
            </c:numRef>
          </c:val>
          <c:extLst>
            <c:ext xmlns:c16="http://schemas.microsoft.com/office/drawing/2014/chart" uri="{C3380CC4-5D6E-409C-BE32-E72D297353CC}">
              <c16:uniqueId val="{00000052-9ABD-4CF7-BEA7-D17A2B9613AC}"/>
            </c:ext>
          </c:extLst>
        </c:ser>
        <c:ser>
          <c:idx val="83"/>
          <c:order val="83"/>
          <c:tx>
            <c:strRef>
              <c:f>ANALISIS!$A$89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ANALISIS!$B$89:$S$89</c15:sqref>
                  </c15:fullRef>
                </c:ext>
              </c:extLst>
              <c:f>(ANALISIS!$B$89:$G$89,ANALISIS!$I$89:$S$89)</c:f>
            </c:numRef>
          </c:val>
          <c:extLst>
            <c:ext xmlns:c16="http://schemas.microsoft.com/office/drawing/2014/chart" uri="{C3380CC4-5D6E-409C-BE32-E72D297353CC}">
              <c16:uniqueId val="{00000053-9ABD-4CF7-BEA7-D17A2B9613AC}"/>
            </c:ext>
          </c:extLst>
        </c:ser>
        <c:ser>
          <c:idx val="84"/>
          <c:order val="84"/>
          <c:tx>
            <c:strRef>
              <c:f>ANALISIS!$A$90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ANALISIS!$B$90:$S$90</c15:sqref>
                  </c15:fullRef>
                </c:ext>
              </c:extLst>
              <c:f>(ANALISIS!$B$90:$G$90,ANALISIS!$I$90:$S$90)</c:f>
            </c:numRef>
          </c:val>
          <c:extLst>
            <c:ext xmlns:c16="http://schemas.microsoft.com/office/drawing/2014/chart" uri="{C3380CC4-5D6E-409C-BE32-E72D297353CC}">
              <c16:uniqueId val="{00000054-9ABD-4CF7-BEA7-D17A2B9613AC}"/>
            </c:ext>
          </c:extLst>
        </c:ser>
        <c:ser>
          <c:idx val="85"/>
          <c:order val="85"/>
          <c:tx>
            <c:strRef>
              <c:f>ANALISIS!$A$91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ANALISIS!$B$91:$S$91</c15:sqref>
                  </c15:fullRef>
                </c:ext>
              </c:extLst>
              <c:f>(ANALISIS!$B$91:$G$91,ANALISIS!$I$91:$S$91)</c:f>
            </c:numRef>
          </c:val>
          <c:extLst>
            <c:ext xmlns:c16="http://schemas.microsoft.com/office/drawing/2014/chart" uri="{C3380CC4-5D6E-409C-BE32-E72D297353CC}">
              <c16:uniqueId val="{00000055-9ABD-4CF7-BEA7-D17A2B9613AC}"/>
            </c:ext>
          </c:extLst>
        </c:ser>
        <c:ser>
          <c:idx val="86"/>
          <c:order val="86"/>
          <c:tx>
            <c:strRef>
              <c:f>ANALISIS!$A$92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ANALISIS!$B$92:$S$92</c15:sqref>
                  </c15:fullRef>
                </c:ext>
              </c:extLst>
              <c:f>(ANALISIS!$B$92:$G$92,ANALISIS!$I$92:$S$92)</c:f>
            </c:numRef>
          </c:val>
          <c:extLst>
            <c:ext xmlns:c16="http://schemas.microsoft.com/office/drawing/2014/chart" uri="{C3380CC4-5D6E-409C-BE32-E72D297353CC}">
              <c16:uniqueId val="{00000056-9ABD-4CF7-BEA7-D17A2B9613AC}"/>
            </c:ext>
          </c:extLst>
        </c:ser>
        <c:ser>
          <c:idx val="87"/>
          <c:order val="87"/>
          <c:tx>
            <c:strRef>
              <c:f>ANALISIS!$A$93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ANALISIS!$B$93:$S$93</c15:sqref>
                  </c15:fullRef>
                </c:ext>
              </c:extLst>
              <c:f>(ANALISIS!$B$93:$G$93,ANALISIS!$I$93:$S$93)</c:f>
            </c:numRef>
          </c:val>
          <c:extLst>
            <c:ext xmlns:c16="http://schemas.microsoft.com/office/drawing/2014/chart" uri="{C3380CC4-5D6E-409C-BE32-E72D297353CC}">
              <c16:uniqueId val="{00000057-9ABD-4CF7-BEA7-D17A2B9613AC}"/>
            </c:ext>
          </c:extLst>
        </c:ser>
        <c:ser>
          <c:idx val="88"/>
          <c:order val="88"/>
          <c:tx>
            <c:strRef>
              <c:f>ANALISIS!$A$94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ANALISIS!$B$94:$S$94</c15:sqref>
                  </c15:fullRef>
                </c:ext>
              </c:extLst>
              <c:f>(ANALISIS!$B$94:$G$94,ANALISIS!$I$94:$S$94)</c:f>
            </c:numRef>
          </c:val>
          <c:extLst>
            <c:ext xmlns:c16="http://schemas.microsoft.com/office/drawing/2014/chart" uri="{C3380CC4-5D6E-409C-BE32-E72D297353CC}">
              <c16:uniqueId val="{00000058-9ABD-4CF7-BEA7-D17A2B9613AC}"/>
            </c:ext>
          </c:extLst>
        </c:ser>
        <c:ser>
          <c:idx val="89"/>
          <c:order val="89"/>
          <c:tx>
            <c:strRef>
              <c:f>ANALISIS!$A$95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ANALISIS!$B$95:$S$95</c15:sqref>
                  </c15:fullRef>
                </c:ext>
              </c:extLst>
              <c:f>(ANALISIS!$B$95:$G$95,ANALISIS!$I$95:$S$95)</c:f>
            </c:numRef>
          </c:val>
          <c:extLst>
            <c:ext xmlns:c16="http://schemas.microsoft.com/office/drawing/2014/chart" uri="{C3380CC4-5D6E-409C-BE32-E72D297353CC}">
              <c16:uniqueId val="{00000059-9ABD-4CF7-BEA7-D17A2B9613AC}"/>
            </c:ext>
          </c:extLst>
        </c:ser>
        <c:ser>
          <c:idx val="90"/>
          <c:order val="90"/>
          <c:tx>
            <c:strRef>
              <c:f>ANALISIS!$A$96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ANALISIS!$B$96:$S$96</c15:sqref>
                  </c15:fullRef>
                </c:ext>
              </c:extLst>
              <c:f>(ANALISIS!$B$96:$G$96,ANALISIS!$I$96:$S$96)</c:f>
            </c:numRef>
          </c:val>
          <c:extLst>
            <c:ext xmlns:c16="http://schemas.microsoft.com/office/drawing/2014/chart" uri="{C3380CC4-5D6E-409C-BE32-E72D297353CC}">
              <c16:uniqueId val="{0000005A-9ABD-4CF7-BEA7-D17A2B9613AC}"/>
            </c:ext>
          </c:extLst>
        </c:ser>
        <c:ser>
          <c:idx val="91"/>
          <c:order val="91"/>
          <c:tx>
            <c:strRef>
              <c:f>ANALISIS!$A$97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ANALISIS!$B$97:$S$97</c15:sqref>
                  </c15:fullRef>
                </c:ext>
              </c:extLst>
              <c:f>(ANALISIS!$B$97:$G$97,ANALISIS!$I$97:$S$97)</c:f>
            </c:numRef>
          </c:val>
          <c:extLst>
            <c:ext xmlns:c16="http://schemas.microsoft.com/office/drawing/2014/chart" uri="{C3380CC4-5D6E-409C-BE32-E72D297353CC}">
              <c16:uniqueId val="{0000005B-9ABD-4CF7-BEA7-D17A2B9613AC}"/>
            </c:ext>
          </c:extLst>
        </c:ser>
        <c:ser>
          <c:idx val="92"/>
          <c:order val="92"/>
          <c:tx>
            <c:strRef>
              <c:f>ANALISIS!$A$98</c:f>
              <c:strCache>
                <c:ptCount val="1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ANALISIS!$B$98:$S$98</c15:sqref>
                  </c15:fullRef>
                </c:ext>
              </c:extLst>
              <c:f>(ANALISIS!$B$98:$G$98,ANALISIS!$I$98:$S$98)</c:f>
            </c:numRef>
          </c:val>
          <c:extLst>
            <c:ext xmlns:c16="http://schemas.microsoft.com/office/drawing/2014/chart" uri="{C3380CC4-5D6E-409C-BE32-E72D297353CC}">
              <c16:uniqueId val="{0000005C-9ABD-4CF7-BEA7-D17A2B9613AC}"/>
            </c:ext>
          </c:extLst>
        </c:ser>
        <c:ser>
          <c:idx val="93"/>
          <c:order val="93"/>
          <c:tx>
            <c:strRef>
              <c:f>ANALISIS!$A$99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ANALISIS!$B$99:$S$99</c15:sqref>
                  </c15:fullRef>
                </c:ext>
              </c:extLst>
              <c:f>(ANALISIS!$B$99:$G$99,ANALISIS!$I$99:$S$99)</c:f>
            </c:numRef>
          </c:val>
          <c:extLst>
            <c:ext xmlns:c16="http://schemas.microsoft.com/office/drawing/2014/chart" uri="{C3380CC4-5D6E-409C-BE32-E72D297353CC}">
              <c16:uniqueId val="{0000005D-9ABD-4CF7-BEA7-D17A2B9613AC}"/>
            </c:ext>
          </c:extLst>
        </c:ser>
        <c:ser>
          <c:idx val="94"/>
          <c:order val="94"/>
          <c:tx>
            <c:strRef>
              <c:f>ANALISIS!$A$100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ANALISIS!$B$100:$S$100</c15:sqref>
                  </c15:fullRef>
                </c:ext>
              </c:extLst>
              <c:f>(ANALISIS!$B$100:$G$100,ANALISIS!$I$100:$S$100)</c:f>
            </c:numRef>
          </c:val>
          <c:extLst>
            <c:ext xmlns:c16="http://schemas.microsoft.com/office/drawing/2014/chart" uri="{C3380CC4-5D6E-409C-BE32-E72D297353CC}">
              <c16:uniqueId val="{0000005E-9ABD-4CF7-BEA7-D17A2B9613AC}"/>
            </c:ext>
          </c:extLst>
        </c:ser>
        <c:ser>
          <c:idx val="95"/>
          <c:order val="95"/>
          <c:tx>
            <c:strRef>
              <c:f>ANALISIS!$A$101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ANALISIS!$B$101:$S$101</c15:sqref>
                  </c15:fullRef>
                </c:ext>
              </c:extLst>
              <c:f>(ANALISIS!$B$101:$G$101,ANALISIS!$I$101:$S$101)</c:f>
            </c:numRef>
          </c:val>
          <c:extLst>
            <c:ext xmlns:c16="http://schemas.microsoft.com/office/drawing/2014/chart" uri="{C3380CC4-5D6E-409C-BE32-E72D297353CC}">
              <c16:uniqueId val="{0000005F-9ABD-4CF7-BEA7-D17A2B9613AC}"/>
            </c:ext>
          </c:extLst>
        </c:ser>
        <c:ser>
          <c:idx val="96"/>
          <c:order val="96"/>
          <c:tx>
            <c:strRef>
              <c:f>ANALISIS!$A$102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ANALISIS!$B$102:$S$102</c15:sqref>
                  </c15:fullRef>
                </c:ext>
              </c:extLst>
              <c:f>(ANALISIS!$B$102:$G$102,ANALISIS!$I$102:$S$102)</c:f>
            </c:numRef>
          </c:val>
          <c:extLst>
            <c:ext xmlns:c16="http://schemas.microsoft.com/office/drawing/2014/chart" uri="{C3380CC4-5D6E-409C-BE32-E72D297353CC}">
              <c16:uniqueId val="{00000060-9ABD-4CF7-BEA7-D17A2B9613AC}"/>
            </c:ext>
          </c:extLst>
        </c:ser>
        <c:ser>
          <c:idx val="97"/>
          <c:order val="97"/>
          <c:tx>
            <c:strRef>
              <c:f>ANALISIS!$A$103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ANALISIS!$B$103:$S$103</c15:sqref>
                  </c15:fullRef>
                </c:ext>
              </c:extLst>
              <c:f>(ANALISIS!$B$103:$G$103,ANALISIS!$I$103:$S$103)</c:f>
            </c:numRef>
          </c:val>
          <c:extLst>
            <c:ext xmlns:c16="http://schemas.microsoft.com/office/drawing/2014/chart" uri="{C3380CC4-5D6E-409C-BE32-E72D297353CC}">
              <c16:uniqueId val="{00000061-9ABD-4CF7-BEA7-D17A2B9613AC}"/>
            </c:ext>
          </c:extLst>
        </c:ser>
        <c:ser>
          <c:idx val="98"/>
          <c:order val="98"/>
          <c:tx>
            <c:strRef>
              <c:f>ANALISIS!$A$104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ANALISIS!$B$104:$S$104</c15:sqref>
                  </c15:fullRef>
                </c:ext>
              </c:extLst>
              <c:f>(ANALISIS!$B$104:$G$104,ANALISIS!$I$104:$S$104)</c:f>
            </c:numRef>
          </c:val>
          <c:extLst>
            <c:ext xmlns:c16="http://schemas.microsoft.com/office/drawing/2014/chart" uri="{C3380CC4-5D6E-409C-BE32-E72D297353CC}">
              <c16:uniqueId val="{00000062-9ABD-4CF7-BEA7-D17A2B9613AC}"/>
            </c:ext>
          </c:extLst>
        </c:ser>
        <c:ser>
          <c:idx val="99"/>
          <c:order val="99"/>
          <c:tx>
            <c:strRef>
              <c:f>ANALISIS!$A$105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ANALISIS!$B$105:$S$105</c15:sqref>
                  </c15:fullRef>
                </c:ext>
              </c:extLst>
              <c:f>(ANALISIS!$B$105:$G$105,ANALISIS!$I$105:$S$105)</c:f>
            </c:numRef>
          </c:val>
          <c:extLst>
            <c:ext xmlns:c16="http://schemas.microsoft.com/office/drawing/2014/chart" uri="{C3380CC4-5D6E-409C-BE32-E72D297353CC}">
              <c16:uniqueId val="{00000063-9ABD-4CF7-BEA7-D17A2B9613AC}"/>
            </c:ext>
          </c:extLst>
        </c:ser>
        <c:ser>
          <c:idx val="100"/>
          <c:order val="100"/>
          <c:tx>
            <c:strRef>
              <c:f>ANALISIS!$A$106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ANALISIS!$B$106:$S$106</c15:sqref>
                  </c15:fullRef>
                </c:ext>
              </c:extLst>
              <c:f>(ANALISIS!$B$106:$G$106,ANALISIS!$I$106:$S$106)</c:f>
            </c:numRef>
          </c:val>
          <c:extLst>
            <c:ext xmlns:c16="http://schemas.microsoft.com/office/drawing/2014/chart" uri="{C3380CC4-5D6E-409C-BE32-E72D297353CC}">
              <c16:uniqueId val="{00000064-9ABD-4CF7-BEA7-D17A2B9613AC}"/>
            </c:ext>
          </c:extLst>
        </c:ser>
        <c:ser>
          <c:idx val="101"/>
          <c:order val="101"/>
          <c:tx>
            <c:strRef>
              <c:f>ANALISIS!$A$107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ANALISIS!$B$107:$S$107</c15:sqref>
                  </c15:fullRef>
                </c:ext>
              </c:extLst>
              <c:f>(ANALISIS!$B$107:$G$107,ANALISIS!$I$107:$S$107)</c:f>
            </c:numRef>
          </c:val>
          <c:extLst>
            <c:ext xmlns:c16="http://schemas.microsoft.com/office/drawing/2014/chart" uri="{C3380CC4-5D6E-409C-BE32-E72D297353CC}">
              <c16:uniqueId val="{00000065-9ABD-4CF7-BEA7-D17A2B9613AC}"/>
            </c:ext>
          </c:extLst>
        </c:ser>
        <c:ser>
          <c:idx val="102"/>
          <c:order val="102"/>
          <c:tx>
            <c:strRef>
              <c:f>ANALISIS!$A$108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ANALISIS!$B$108:$S$108</c15:sqref>
                  </c15:fullRef>
                </c:ext>
              </c:extLst>
              <c:f>(ANALISIS!$B$108:$G$108,ANALISIS!$I$108:$S$108)</c:f>
            </c:numRef>
          </c:val>
          <c:extLst>
            <c:ext xmlns:c16="http://schemas.microsoft.com/office/drawing/2014/chart" uri="{C3380CC4-5D6E-409C-BE32-E72D297353CC}">
              <c16:uniqueId val="{00000066-9ABD-4CF7-BEA7-D17A2B9613AC}"/>
            </c:ext>
          </c:extLst>
        </c:ser>
        <c:ser>
          <c:idx val="103"/>
          <c:order val="103"/>
          <c:tx>
            <c:strRef>
              <c:f>ANALISIS!$A$109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ANALISIS!$B$109:$S$109</c15:sqref>
                  </c15:fullRef>
                </c:ext>
              </c:extLst>
              <c:f>(ANALISIS!$B$109:$G$109,ANALISIS!$I$109:$S$109)</c:f>
            </c:numRef>
          </c:val>
          <c:extLst>
            <c:ext xmlns:c16="http://schemas.microsoft.com/office/drawing/2014/chart" uri="{C3380CC4-5D6E-409C-BE32-E72D297353CC}">
              <c16:uniqueId val="{00000067-9ABD-4CF7-BEA7-D17A2B9613AC}"/>
            </c:ext>
          </c:extLst>
        </c:ser>
        <c:ser>
          <c:idx val="104"/>
          <c:order val="104"/>
          <c:tx>
            <c:strRef>
              <c:f>ANALISIS!$A$110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ANALISIS!$B$110:$S$110</c15:sqref>
                  </c15:fullRef>
                </c:ext>
              </c:extLst>
              <c:f>(ANALISIS!$B$110:$G$110,ANALISIS!$I$110:$S$110)</c:f>
            </c:numRef>
          </c:val>
          <c:extLst>
            <c:ext xmlns:c16="http://schemas.microsoft.com/office/drawing/2014/chart" uri="{C3380CC4-5D6E-409C-BE32-E72D297353CC}">
              <c16:uniqueId val="{00000068-9ABD-4CF7-BEA7-D17A2B9613AC}"/>
            </c:ext>
          </c:extLst>
        </c:ser>
        <c:ser>
          <c:idx val="105"/>
          <c:order val="105"/>
          <c:tx>
            <c:strRef>
              <c:f>ANALISIS!$A$111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ANALISIS!$B$111:$S$111</c15:sqref>
                  </c15:fullRef>
                </c:ext>
              </c:extLst>
              <c:f>(ANALISIS!$B$111:$G$111,ANALISIS!$I$111:$S$111)</c:f>
            </c:numRef>
          </c:val>
          <c:extLst>
            <c:ext xmlns:c16="http://schemas.microsoft.com/office/drawing/2014/chart" uri="{C3380CC4-5D6E-409C-BE32-E72D297353CC}">
              <c16:uniqueId val="{00000069-9ABD-4CF7-BEA7-D17A2B9613AC}"/>
            </c:ext>
          </c:extLst>
        </c:ser>
        <c:ser>
          <c:idx val="106"/>
          <c:order val="106"/>
          <c:tx>
            <c:strRef>
              <c:f>ANALISIS!$A$112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ANALISIS!$B$112:$S$112</c15:sqref>
                  </c15:fullRef>
                </c:ext>
              </c:extLst>
              <c:f>(ANALISIS!$B$112:$G$112,ANALISIS!$I$112:$S$112)</c:f>
            </c:numRef>
          </c:val>
          <c:extLst>
            <c:ext xmlns:c16="http://schemas.microsoft.com/office/drawing/2014/chart" uri="{C3380CC4-5D6E-409C-BE32-E72D297353CC}">
              <c16:uniqueId val="{0000006A-9ABD-4CF7-BEA7-D17A2B9613AC}"/>
            </c:ext>
          </c:extLst>
        </c:ser>
        <c:ser>
          <c:idx val="107"/>
          <c:order val="107"/>
          <c:tx>
            <c:strRef>
              <c:f>ANALISIS!$A$113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ANALISIS!$B$113:$S$113</c15:sqref>
                  </c15:fullRef>
                </c:ext>
              </c:extLst>
              <c:f>(ANALISIS!$B$113:$G$113,ANALISIS!$I$113:$S$113)</c:f>
            </c:numRef>
          </c:val>
          <c:extLst>
            <c:ext xmlns:c16="http://schemas.microsoft.com/office/drawing/2014/chart" uri="{C3380CC4-5D6E-409C-BE32-E72D297353CC}">
              <c16:uniqueId val="{0000006B-9ABD-4CF7-BEA7-D17A2B9613AC}"/>
            </c:ext>
          </c:extLst>
        </c:ser>
        <c:ser>
          <c:idx val="108"/>
          <c:order val="108"/>
          <c:tx>
            <c:strRef>
              <c:f>ANALISIS!$A$114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ANALISIS!$B$114:$S$114</c15:sqref>
                  </c15:fullRef>
                </c:ext>
              </c:extLst>
              <c:f>(ANALISIS!$B$114:$G$114,ANALISIS!$I$114:$S$114)</c:f>
            </c:numRef>
          </c:val>
          <c:extLst>
            <c:ext xmlns:c16="http://schemas.microsoft.com/office/drawing/2014/chart" uri="{C3380CC4-5D6E-409C-BE32-E72D297353CC}">
              <c16:uniqueId val="{0000006C-9ABD-4CF7-BEA7-D17A2B9613AC}"/>
            </c:ext>
          </c:extLst>
        </c:ser>
        <c:ser>
          <c:idx val="109"/>
          <c:order val="109"/>
          <c:tx>
            <c:strRef>
              <c:f>ANALISIS!$A$115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2">
                  <c:v>
ORDENES DE PAGO </c:v>
                </c:pt>
                <c:pt idx="3">
                  <c:v>PAGOS
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ANALISIS!$B$115:$S$115</c15:sqref>
                  </c15:fullRef>
                </c:ext>
              </c:extLst>
              <c:f>(ANALISIS!$B$115:$G$115,ANALISIS!$I$115:$S$115)</c:f>
              <c:numCache>
                <c:formatCode>_(* #,##0_);_(* \(#,##0\);_(* "-"_);_(@_)</c:formatCode>
                <c:ptCount val="6"/>
                <c:pt idx="0">
                  <c:v>2290958589</c:v>
                </c:pt>
                <c:pt idx="1">
                  <c:v>752874305</c:v>
                </c:pt>
                <c:pt idx="2">
                  <c:v>92361948</c:v>
                </c:pt>
                <c:pt idx="3">
                  <c:v>92361948</c:v>
                </c:pt>
                <c:pt idx="4" formatCode="0%">
                  <c:v>0.32862850887611572</c:v>
                </c:pt>
                <c:pt idx="5" formatCode="0%">
                  <c:v>4.0315852256550759E-2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9ABD-4CF7-BEA7-D17A2B9613AC}"/>
            </c:ext>
          </c:extLst>
        </c:ser>
        <c:ser>
          <c:idx val="110"/>
          <c:order val="110"/>
          <c:tx>
            <c:strRef>
              <c:f>ANALISIS!$A$116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ANALISIS!$B$116:$S$116</c15:sqref>
                  </c15:fullRef>
                </c:ext>
              </c:extLst>
              <c:f>(ANALISIS!$B$116:$G$116,ANALISIS!$I$116:$S$116)</c:f>
            </c:numRef>
          </c:val>
          <c:extLst>
            <c:ext xmlns:c16="http://schemas.microsoft.com/office/drawing/2014/chart" uri="{C3380CC4-5D6E-409C-BE32-E72D297353CC}">
              <c16:uniqueId val="{0000006E-9ABD-4CF7-BEA7-D17A2B9613AC}"/>
            </c:ext>
          </c:extLst>
        </c:ser>
        <c:ser>
          <c:idx val="111"/>
          <c:order val="111"/>
          <c:tx>
            <c:strRef>
              <c:f>ANALISIS!$A$117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ANALISIS!$B$117:$S$117</c15:sqref>
                  </c15:fullRef>
                </c:ext>
              </c:extLst>
              <c:f>(ANALISIS!$B$117:$G$117,ANALISIS!$I$117:$S$117)</c:f>
            </c:numRef>
          </c:val>
          <c:extLst>
            <c:ext xmlns:c16="http://schemas.microsoft.com/office/drawing/2014/chart" uri="{C3380CC4-5D6E-409C-BE32-E72D297353CC}">
              <c16:uniqueId val="{0000006F-9ABD-4CF7-BEA7-D17A2B9613AC}"/>
            </c:ext>
          </c:extLst>
        </c:ser>
        <c:ser>
          <c:idx val="112"/>
          <c:order val="112"/>
          <c:tx>
            <c:strRef>
              <c:f>ANALISIS!$A$118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ANALISIS!$B$118:$S$118</c15:sqref>
                  </c15:fullRef>
                </c:ext>
              </c:extLst>
              <c:f>(ANALISIS!$B$118:$G$118,ANALISIS!$I$118:$S$118)</c:f>
            </c:numRef>
          </c:val>
          <c:extLst>
            <c:ext xmlns:c16="http://schemas.microsoft.com/office/drawing/2014/chart" uri="{C3380CC4-5D6E-409C-BE32-E72D297353CC}">
              <c16:uniqueId val="{00000070-9ABD-4CF7-BEA7-D17A2B9613AC}"/>
            </c:ext>
          </c:extLst>
        </c:ser>
        <c:ser>
          <c:idx val="113"/>
          <c:order val="113"/>
          <c:tx>
            <c:strRef>
              <c:f>ANALISIS!$A$119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2">
                  <c:v>
ORDENES DE PAGO </c:v>
                </c:pt>
                <c:pt idx="3">
                  <c:v>PAGOS
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ANALISIS!$B$119:$S$119</c15:sqref>
                  </c15:fullRef>
                </c:ext>
              </c:extLst>
              <c:f>(ANALISIS!$B$119:$G$119,ANALISIS!$I$119:$S$119)</c:f>
              <c:numCache>
                <c:formatCode>_(* #,##0_);_(* \(#,##0\);_(* "-"_);_(@_)</c:formatCode>
                <c:ptCount val="6"/>
                <c:pt idx="0">
                  <c:v>7737923589</c:v>
                </c:pt>
                <c:pt idx="1">
                  <c:v>1900344860</c:v>
                </c:pt>
                <c:pt idx="2">
                  <c:v>1008678275</c:v>
                </c:pt>
                <c:pt idx="3">
                  <c:v>1008678275</c:v>
                </c:pt>
                <c:pt idx="4" formatCode="0%">
                  <c:v>0.24558847578974199</c:v>
                </c:pt>
                <c:pt idx="5" formatCode="0%">
                  <c:v>0.13035516096771838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9ABD-4CF7-BEA7-D17A2B9613AC}"/>
            </c:ext>
          </c:extLst>
        </c:ser>
        <c:ser>
          <c:idx val="7"/>
          <c:order val="7"/>
          <c:tx>
            <c:strRef>
              <c:f>ANALISIS!$A$13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ANALISIS!$B$13:$S$13</c15:sqref>
                  </c15:fullRef>
                </c:ext>
              </c:extLst>
              <c:f>(ANALISIS!$B$13:$G$13,ANALISIS!$I$13:$S$13)</c:f>
            </c:numRef>
          </c:val>
          <c:extLst>
            <c:ext xmlns:c16="http://schemas.microsoft.com/office/drawing/2014/chart" uri="{C3380CC4-5D6E-409C-BE32-E72D297353CC}">
              <c16:uniqueId val="{00000007-9ABD-4CF7-BEA7-D17A2B9613AC}"/>
            </c:ext>
          </c:extLst>
        </c:ser>
        <c:ser>
          <c:idx val="8"/>
          <c:order val="8"/>
          <c:tx>
            <c:strRef>
              <c:f>ANALISIS!$A$14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ANALISIS!$B$14:$S$14</c15:sqref>
                  </c15:fullRef>
                </c:ext>
              </c:extLst>
              <c:f>(ANALISIS!$B$14:$G$14,ANALISIS!$I$14:$S$14)</c:f>
            </c:numRef>
          </c:val>
          <c:extLst>
            <c:ext xmlns:c16="http://schemas.microsoft.com/office/drawing/2014/chart" uri="{C3380CC4-5D6E-409C-BE32-E72D297353CC}">
              <c16:uniqueId val="{00000008-9ABD-4CF7-BEA7-D17A2B9613AC}"/>
            </c:ext>
          </c:extLst>
        </c:ser>
        <c:ser>
          <c:idx val="9"/>
          <c:order val="9"/>
          <c:tx>
            <c:strRef>
              <c:f>ANALISIS!$A$15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ANALISIS!$B$15:$S$15</c15:sqref>
                  </c15:fullRef>
                </c:ext>
              </c:extLst>
              <c:f>(ANALISIS!$B$15:$G$15,ANALISIS!$I$15:$S$15)</c:f>
            </c:numRef>
          </c:val>
          <c:extLst>
            <c:ext xmlns:c16="http://schemas.microsoft.com/office/drawing/2014/chart" uri="{C3380CC4-5D6E-409C-BE32-E72D297353CC}">
              <c16:uniqueId val="{00000009-9ABD-4CF7-BEA7-D17A2B9613AC}"/>
            </c:ext>
          </c:extLst>
        </c:ser>
        <c:ser>
          <c:idx val="10"/>
          <c:order val="10"/>
          <c:tx>
            <c:strRef>
              <c:f>ANALISIS!$A$16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ANALISIS!$B$16:$S$16</c15:sqref>
                  </c15:fullRef>
                </c:ext>
              </c:extLst>
              <c:f>(ANALISIS!$B$16:$G$16,ANALISIS!$I$16:$S$16)</c:f>
            </c:numRef>
          </c:val>
          <c:extLst>
            <c:ext xmlns:c16="http://schemas.microsoft.com/office/drawing/2014/chart" uri="{C3380CC4-5D6E-409C-BE32-E72D297353CC}">
              <c16:uniqueId val="{0000000A-9ABD-4CF7-BEA7-D17A2B9613AC}"/>
            </c:ext>
          </c:extLst>
        </c:ser>
        <c:ser>
          <c:idx val="11"/>
          <c:order val="11"/>
          <c:tx>
            <c:strRef>
              <c:f>ANALISIS!$A$17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ANALISIS!$B$17:$S$17</c15:sqref>
                  </c15:fullRef>
                </c:ext>
              </c:extLst>
              <c:f>(ANALISIS!$B$17:$G$17,ANALISIS!$I$17:$S$17)</c:f>
            </c:numRef>
          </c:val>
          <c:extLst>
            <c:ext xmlns:c16="http://schemas.microsoft.com/office/drawing/2014/chart" uri="{C3380CC4-5D6E-409C-BE32-E72D297353CC}">
              <c16:uniqueId val="{0000000B-9ABD-4CF7-BEA7-D17A2B9613AC}"/>
            </c:ext>
          </c:extLst>
        </c:ser>
        <c:ser>
          <c:idx val="12"/>
          <c:order val="12"/>
          <c:tx>
            <c:strRef>
              <c:f>ANALISIS!$A$18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ANALISIS!$B$18:$S$18</c15:sqref>
                  </c15:fullRef>
                </c:ext>
              </c:extLst>
              <c:f>(ANALISIS!$B$18:$G$18,ANALISIS!$I$18:$S$18)</c:f>
            </c:numRef>
          </c:val>
          <c:extLst>
            <c:ext xmlns:c16="http://schemas.microsoft.com/office/drawing/2014/chart" uri="{C3380CC4-5D6E-409C-BE32-E72D297353CC}">
              <c16:uniqueId val="{0000000C-9ABD-4CF7-BEA7-D17A2B9613AC}"/>
            </c:ext>
          </c:extLst>
        </c:ser>
        <c:ser>
          <c:idx val="13"/>
          <c:order val="13"/>
          <c:tx>
            <c:strRef>
              <c:f>ANALISIS!$A$19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ANALISIS!$B$19:$S$19</c15:sqref>
                  </c15:fullRef>
                </c:ext>
              </c:extLst>
              <c:f>(ANALISIS!$B$19:$G$19,ANALISIS!$I$19:$S$19)</c:f>
            </c:numRef>
          </c:val>
          <c:extLst>
            <c:ext xmlns:c16="http://schemas.microsoft.com/office/drawing/2014/chart" uri="{C3380CC4-5D6E-409C-BE32-E72D297353CC}">
              <c16:uniqueId val="{0000000D-9ABD-4CF7-BEA7-D17A2B9613AC}"/>
            </c:ext>
          </c:extLst>
        </c:ser>
        <c:ser>
          <c:idx val="14"/>
          <c:order val="14"/>
          <c:tx>
            <c:strRef>
              <c:f>ANALISIS!$A$20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ANALISIS!$B$20:$S$20</c15:sqref>
                  </c15:fullRef>
                </c:ext>
              </c:extLst>
              <c:f>(ANALISIS!$B$20:$G$20,ANALISIS!$I$20:$S$20)</c:f>
            </c:numRef>
          </c:val>
          <c:extLst>
            <c:ext xmlns:c16="http://schemas.microsoft.com/office/drawing/2014/chart" uri="{C3380CC4-5D6E-409C-BE32-E72D297353CC}">
              <c16:uniqueId val="{0000000E-9ABD-4CF7-BEA7-D17A2B9613AC}"/>
            </c:ext>
          </c:extLst>
        </c:ser>
        <c:ser>
          <c:idx val="15"/>
          <c:order val="15"/>
          <c:tx>
            <c:strRef>
              <c:f>ANALISIS!$A$21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ANALISIS!$B$21:$S$21</c15:sqref>
                  </c15:fullRef>
                </c:ext>
              </c:extLst>
              <c:f>(ANALISIS!$B$21:$G$21,ANALISIS!$I$21:$S$21)</c:f>
            </c:numRef>
          </c:val>
          <c:extLst>
            <c:ext xmlns:c16="http://schemas.microsoft.com/office/drawing/2014/chart" uri="{C3380CC4-5D6E-409C-BE32-E72D297353CC}">
              <c16:uniqueId val="{0000000F-9ABD-4CF7-BEA7-D17A2B9613AC}"/>
            </c:ext>
          </c:extLst>
        </c:ser>
        <c:ser>
          <c:idx val="16"/>
          <c:order val="16"/>
          <c:tx>
            <c:strRef>
              <c:f>ANALISIS!$A$22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ANALISIS!$B$22:$S$22</c15:sqref>
                  </c15:fullRef>
                </c:ext>
              </c:extLst>
              <c:f>(ANALISIS!$B$22:$G$22,ANALISIS!$I$22:$S$22)</c:f>
            </c:numRef>
          </c:val>
          <c:extLst>
            <c:ext xmlns:c16="http://schemas.microsoft.com/office/drawing/2014/chart" uri="{C3380CC4-5D6E-409C-BE32-E72D297353CC}">
              <c16:uniqueId val="{00000010-9ABD-4CF7-BEA7-D17A2B9613AC}"/>
            </c:ext>
          </c:extLst>
        </c:ser>
        <c:ser>
          <c:idx val="17"/>
          <c:order val="17"/>
          <c:tx>
            <c:strRef>
              <c:f>ANALISIS!$A$23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ANALISIS!$B$5:$S$5</c15:sqref>
                  </c15:fullRef>
                </c:ext>
              </c:extLst>
              <c:f>(ANALISIS!$B$5:$G$5,ANALISIS!$I$5:$S$5)</c:f>
              <c:strCache>
                <c:ptCount val="6"/>
                <c:pt idx="0">
                  <c:v>APROPIACION
VIGENTE </c:v>
                </c:pt>
                <c:pt idx="1">
                  <c:v>
COMPROMISOS</c:v>
                </c:pt>
                <c:pt idx="3">
                  <c:v>
ORDENES DE PAGO </c:v>
                </c:pt>
                <c:pt idx="4">
                  <c:v>PAGOS
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ANALISIS!$B$23:$S$23</c15:sqref>
                  </c15:fullRef>
                </c:ext>
              </c:extLst>
              <c:f>(ANALISIS!$B$23:$G$23,ANALISIS!$I$23:$S$23)</c:f>
            </c:numRef>
          </c:val>
          <c:extLst>
            <c:ext xmlns:c16="http://schemas.microsoft.com/office/drawing/2014/chart" uri="{C3380CC4-5D6E-409C-BE32-E72D297353CC}">
              <c16:uniqueId val="{00000011-9ABD-4CF7-BEA7-D17A2B96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719584"/>
        <c:axId val="385719912"/>
      </c:barChart>
      <c:catAx>
        <c:axId val="38571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2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5719912"/>
        <c:crosses val="autoZero"/>
        <c:auto val="1"/>
        <c:lblAlgn val="ctr"/>
        <c:lblOffset val="100"/>
        <c:noMultiLvlLbl val="0"/>
      </c:catAx>
      <c:valAx>
        <c:axId val="38571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57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253583686654596E-3"/>
          <c:y val="0.96706179130557357"/>
          <c:w val="0.9828141328487785"/>
          <c:h val="3.2938263405198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114300</xdr:rowOff>
    </xdr:from>
    <xdr:to>
      <xdr:col>12</xdr:col>
      <xdr:colOff>57150</xdr:colOff>
      <xdr:row>9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466725"/>
          <a:ext cx="180022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120</xdr:row>
      <xdr:rowOff>47625</xdr:rowOff>
    </xdr:from>
    <xdr:to>
      <xdr:col>19</xdr:col>
      <xdr:colOff>409575</xdr:colOff>
      <xdr:row>180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EABBAC-F0B5-4A41-919C-0AFE9796C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Vigente\PLAN%20DE%20ADQUISICIONE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PE%20y%20PAA%202015%20S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%202010\ENTIDADES\2234%20-%20INSTITUTO%20TECNICO%20CENTRAL\PLANTA\PLANTA%20INST.TECNICO%20CENT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Users\srivera\Desktop\PLAN%20DE%20ADQUISICIONE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parada\Mis%20documentos\Ren%20Admon%20Publ\BASURA2%2012nov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/>
      <sheetData sheetId="1">
        <row r="2">
          <cell r="H2" t="str">
            <v>ARIZA GOMEZ GINA MILENA</v>
          </cell>
        </row>
        <row r="3">
          <cell r="H3" t="str">
            <v xml:space="preserve">BELTRAN CHAMORRO EDWIN ENRIQUE </v>
          </cell>
        </row>
        <row r="4">
          <cell r="H4" t="str">
            <v>BOLAÑOS MAHECHA JOSE GERMAN</v>
          </cell>
        </row>
        <row r="5">
          <cell r="H5" t="str">
            <v>CARDOZO MUÑOZ SONIA YANETH</v>
          </cell>
        </row>
        <row r="6">
          <cell r="H6" t="str">
            <v>CASTILLO MARTIN HELBERT</v>
          </cell>
        </row>
        <row r="7">
          <cell r="H7" t="str">
            <v xml:space="preserve">CASTRO MURCIA SANDRA MARCELA </v>
          </cell>
        </row>
        <row r="8">
          <cell r="H8" t="str">
            <v>CASTRO ÑUNGO MARTHA EMILIA</v>
          </cell>
        </row>
        <row r="9">
          <cell r="H9" t="str">
            <v>CASTRO SALCEDO YOLANDA</v>
          </cell>
        </row>
        <row r="10">
          <cell r="H10" t="str">
            <v>CELY OCAÑO HERMES ARMANDO</v>
          </cell>
        </row>
        <row r="11">
          <cell r="H11" t="str">
            <v>CONTRATISTA</v>
          </cell>
        </row>
        <row r="12">
          <cell r="H12" t="str">
            <v>CORREA BARRERA LUZ MARLENY</v>
          </cell>
        </row>
        <row r="13">
          <cell r="H13" t="str">
            <v>CORTES GALEANO SANDRA MARIA</v>
          </cell>
        </row>
        <row r="14">
          <cell r="H14" t="str">
            <v>CUADROS CORTES ANDREA CAROLINA</v>
          </cell>
        </row>
        <row r="15">
          <cell r="H15" t="str">
            <v>CUBILLOS NICOL</v>
          </cell>
        </row>
        <row r="16">
          <cell r="H16" t="str">
            <v xml:space="preserve">DELGADO ZARATE LUIS ARNULFO </v>
          </cell>
        </row>
        <row r="17">
          <cell r="H17" t="str">
            <v xml:space="preserve">ESCUDERO PEREZ MARTHA CECILIA </v>
          </cell>
        </row>
        <row r="18">
          <cell r="H18" t="str">
            <v>FANDIÑO HERRAN CRISTIAN LAREL</v>
          </cell>
        </row>
        <row r="19">
          <cell r="H19" t="str">
            <v>FERNANDEZ GWINNER GUSTAVO ADOLFO</v>
          </cell>
        </row>
        <row r="20">
          <cell r="H20" t="str">
            <v xml:space="preserve">FORERO HERNANDEZ MARITZA </v>
          </cell>
        </row>
        <row r="21">
          <cell r="H21" t="str">
            <v>GODOY GUTIERREZ JOSE NELSON</v>
          </cell>
        </row>
        <row r="22">
          <cell r="H22" t="str">
            <v>GOMEZ MUÑOZ SANDRA MABEL</v>
          </cell>
        </row>
        <row r="23">
          <cell r="H23" t="str">
            <v>GOMEZ NIÑO MARTHA DEL PILAR</v>
          </cell>
        </row>
        <row r="24">
          <cell r="H24" t="str">
            <v xml:space="preserve">HERNANDEZ MATEUS RICARDO </v>
          </cell>
        </row>
        <row r="25">
          <cell r="H25" t="str">
            <v>HERRERA GAMEZ MIRYAM YANETH</v>
          </cell>
        </row>
        <row r="26">
          <cell r="H26" t="str">
            <v>HORMAZA ANA PATRICIA</v>
          </cell>
        </row>
        <row r="27">
          <cell r="H27" t="str">
            <v>HOYOS CUBIDES LEIDY FERNANDA</v>
          </cell>
        </row>
        <row r="28">
          <cell r="H28" t="str">
            <v>HURTADO PEREA JOHANNA</v>
          </cell>
        </row>
        <row r="29">
          <cell r="H29" t="str">
            <v>INFANTE DONOSO ANA TERESA</v>
          </cell>
        </row>
        <row r="30">
          <cell r="H30" t="str">
            <v>JAIMES NIÑO ALICIA</v>
          </cell>
        </row>
        <row r="31">
          <cell r="H31" t="str">
            <v>JIMENEZ JOHN FREDY</v>
          </cell>
        </row>
        <row r="32">
          <cell r="H32" t="str">
            <v>JIMENEZ VARGAS JOHN JAIRO</v>
          </cell>
        </row>
        <row r="33">
          <cell r="H33" t="str">
            <v>KING GARCES ENRIQUE EFRAIN</v>
          </cell>
        </row>
        <row r="34">
          <cell r="H34">
            <v>0</v>
          </cell>
        </row>
        <row r="35">
          <cell r="H35" t="str">
            <v>LOPEZ CORREA MYRIAM CRISTINA</v>
          </cell>
        </row>
        <row r="36">
          <cell r="H36" t="str">
            <v>LUCERO DIAZ CARLOS ANTONIO</v>
          </cell>
        </row>
        <row r="37">
          <cell r="H37" t="str">
            <v>MAYA PEÑA LUIS IGNACIO</v>
          </cell>
        </row>
        <row r="38">
          <cell r="H38" t="str">
            <v>MONTAÑEZ VARGAS DARIO JAVIER</v>
          </cell>
        </row>
        <row r="39">
          <cell r="H39" t="str">
            <v>MONTOYA FALLA PATRICIA</v>
          </cell>
        </row>
        <row r="40">
          <cell r="H40" t="str">
            <v>ORTIZ BERMUDEZ ESPERANZA</v>
          </cell>
        </row>
        <row r="41">
          <cell r="H41" t="str">
            <v>DIANA BELEN MORA</v>
          </cell>
        </row>
        <row r="42">
          <cell r="H42" t="str">
            <v>ORTIZ TORRES LUZ HEDY</v>
          </cell>
        </row>
        <row r="43">
          <cell r="H43" t="str">
            <v>OSPINA HERNANDEZ CRISTIAN</v>
          </cell>
        </row>
        <row r="44">
          <cell r="H44" t="str">
            <v>PARDO BEJARANO AURA MARCELA</v>
          </cell>
        </row>
        <row r="45">
          <cell r="H45" t="str">
            <v>PARDO MORALES GLADYS MIREYA</v>
          </cell>
        </row>
        <row r="46">
          <cell r="H46" t="str">
            <v>PARRA BLANDON DIANA MARCELA</v>
          </cell>
        </row>
        <row r="47">
          <cell r="H47" t="str">
            <v xml:space="preserve">PARRA DUSSAN CARLOS ALBERTO </v>
          </cell>
        </row>
        <row r="48">
          <cell r="H48" t="str">
            <v>PARRA GAMBA OLGA YOLANDA</v>
          </cell>
        </row>
        <row r="49">
          <cell r="H49" t="str">
            <v>PEÑA CASTAÑEDA GLORIA JANNETH</v>
          </cell>
        </row>
        <row r="50">
          <cell r="H50" t="str">
            <v>PULIDO CASAS GUSTAVO</v>
          </cell>
        </row>
        <row r="51">
          <cell r="H51" t="str">
            <v>RAMIREZ CALDERON MARY SOL</v>
          </cell>
        </row>
        <row r="52">
          <cell r="H52" t="str">
            <v>RODRIGUEZ ALVAREZ SANTIAGO ADOLFO</v>
          </cell>
        </row>
        <row r="53">
          <cell r="H53" t="str">
            <v>ROMERO RAMIREZ CLARA INES</v>
          </cell>
        </row>
        <row r="54">
          <cell r="H54" t="str">
            <v xml:space="preserve">SANCHEZ CANTOR GLADYS </v>
          </cell>
        </row>
        <row r="55">
          <cell r="H55" t="str">
            <v>SANTOYO ROMERO YESID FERNANDO</v>
          </cell>
        </row>
        <row r="56">
          <cell r="H56" t="str">
            <v>SERRANO MORENO MARIA MARLEN</v>
          </cell>
        </row>
        <row r="57">
          <cell r="H57" t="str">
            <v>TORRES PICO CARLOS IVAN</v>
          </cell>
        </row>
        <row r="58">
          <cell r="H58" t="str">
            <v>ULLOA SUAVITA LUZ ANGELA</v>
          </cell>
        </row>
        <row r="59">
          <cell r="H59" t="str">
            <v>URIBE PITA ELIANA</v>
          </cell>
        </row>
        <row r="60">
          <cell r="H60" t="str">
            <v>VALDES LAGUNA CLAUDIA ALEJANDRA</v>
          </cell>
        </row>
        <row r="61">
          <cell r="H61" t="str">
            <v>VERDUGO SANCHEZ ESPERANZA</v>
          </cell>
        </row>
        <row r="62">
          <cell r="H62" t="str">
            <v>YEPES CAMACHO MARIA DEL ROSARIO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 refreshError="1"/>
      <sheetData sheetId="1">
        <row r="2">
          <cell r="A2" t="str">
            <v>Contratación directa</v>
          </cell>
          <cell r="E2" t="str">
            <v>Direccionamiento Estrategico</v>
          </cell>
        </row>
        <row r="3">
          <cell r="A3" t="str">
            <v>Selección abreviada menor cuantía</v>
          </cell>
          <cell r="E3" t="str">
            <v>Secretaria General</v>
          </cell>
        </row>
        <row r="4">
          <cell r="A4" t="str">
            <v>Selección abreviada subasta inversa (No disponible)</v>
          </cell>
          <cell r="E4" t="str">
            <v>Comunicaciones</v>
          </cell>
        </row>
        <row r="5">
          <cell r="A5" t="str">
            <v>Mínima cuantía</v>
          </cell>
          <cell r="E5" t="str">
            <v>Servicio al ciudadano</v>
          </cell>
        </row>
        <row r="6">
          <cell r="A6" t="str">
            <v>Solicitud de información a los Proveedores</v>
          </cell>
          <cell r="E6" t="str">
            <v>Asistencia Técnica</v>
          </cell>
        </row>
        <row r="7">
          <cell r="A7" t="str">
            <v>No es Contrato</v>
          </cell>
          <cell r="E7" t="str">
            <v>Emisora INCI Radio</v>
          </cell>
        </row>
        <row r="8">
          <cell r="A8" t="str">
            <v>Licitación pública</v>
          </cell>
          <cell r="E8" t="str">
            <v xml:space="preserve">Biblioteca virtual para ciegos </v>
          </cell>
        </row>
        <row r="9">
          <cell r="A9" t="str">
            <v>Concurso de méritos con precalificación</v>
          </cell>
          <cell r="E9" t="str">
            <v>Producción y mercadeo social</v>
          </cell>
        </row>
        <row r="10">
          <cell r="A10" t="str">
            <v>Concurso de méritos abierto</v>
          </cell>
          <cell r="E10" t="str">
            <v xml:space="preserve">Financiero </v>
          </cell>
        </row>
        <row r="11">
          <cell r="A11" t="str">
            <v>Publicación contratación régimen especial - Selección de comisionista</v>
          </cell>
          <cell r="E11" t="str">
            <v>Administrativo</v>
          </cell>
        </row>
        <row r="12">
          <cell r="A12" t="str">
            <v>Publicación contratación régimen especial - Enajenación de bienes para intermediarios idóneos</v>
          </cell>
          <cell r="E12" t="str">
            <v>Gestión Contractual</v>
          </cell>
        </row>
        <row r="13">
          <cell r="A13" t="str">
            <v>Publicación contratación régimen especial - Régimen especial</v>
          </cell>
          <cell r="E13" t="str">
            <v>Gestión Humana</v>
          </cell>
        </row>
        <row r="14">
          <cell r="A14" t="str">
            <v>Publicación contratación régimen especial - Banco multilateral y organismos multilaterales</v>
          </cell>
          <cell r="E14" t="str">
            <v xml:space="preserve">Gestión Juridica </v>
          </cell>
        </row>
        <row r="15">
          <cell r="A15" t="str">
            <v>Seléccion abreviada - acuerdo marco</v>
          </cell>
          <cell r="E15" t="str">
            <v>Informática y Tecnología</v>
          </cell>
        </row>
        <row r="16">
          <cell r="E16" t="str">
            <v xml:space="preserve">Administración Documental </v>
          </cell>
        </row>
        <row r="17">
          <cell r="E17" t="str">
            <v xml:space="preserve">Evaluación y Mejoramiento Institucional </v>
          </cell>
        </row>
        <row r="18">
          <cell r="E18" t="str">
            <v xml:space="preserve">Todos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G138"/>
  <sheetViews>
    <sheetView showGridLines="0" topLeftCell="A5" workbookViewId="0">
      <selection activeCell="S17" sqref="S17:Z17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5.710937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3" width="12.42578125" style="1" customWidth="1"/>
    <col min="44" max="44" width="13.140625" style="1" customWidth="1"/>
    <col min="45" max="45" width="3.85546875" style="1" customWidth="1"/>
    <col min="46" max="46" width="7" style="1" customWidth="1"/>
    <col min="47" max="47" width="6.85546875" style="1" customWidth="1"/>
    <col min="48" max="48" width="5.7109375" style="1" customWidth="1"/>
    <col min="49" max="49" width="10.85546875" style="1" customWidth="1"/>
    <col min="50" max="50" width="13" style="1" customWidth="1"/>
    <col min="51" max="51" width="10.85546875" style="1" customWidth="1"/>
    <col min="52" max="52" width="12.5703125" style="1" customWidth="1"/>
    <col min="53" max="53" width="10.85546875" style="1" customWidth="1"/>
    <col min="54" max="54" width="12.5703125" style="1" customWidth="1"/>
    <col min="55" max="56" width="10.85546875" style="1" customWidth="1"/>
    <col min="57" max="57" width="12.140625" style="1" customWidth="1"/>
    <col min="58" max="16384" width="11.42578125" style="1"/>
  </cols>
  <sheetData>
    <row r="1" spans="1:56" ht="4.3499999999999996" customHeight="1" x14ac:dyDescent="0.2"/>
    <row r="2" spans="1:56" ht="4.3499999999999996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56" ht="14.1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M3" s="70" t="s">
        <v>0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D3" s="71" t="s">
        <v>1</v>
      </c>
      <c r="AE3" s="69"/>
      <c r="AF3" s="69"/>
      <c r="AG3" s="69"/>
      <c r="AH3" s="69"/>
      <c r="AI3" s="69"/>
      <c r="AJ3" s="69"/>
      <c r="AK3" s="69"/>
      <c r="AL3" s="69"/>
      <c r="AM3" s="69"/>
      <c r="AO3" s="72" t="s">
        <v>2</v>
      </c>
      <c r="AP3" s="69"/>
      <c r="AQ3" s="69"/>
      <c r="AR3" s="69"/>
      <c r="AS3" s="69"/>
    </row>
    <row r="4" spans="1:56" ht="7.1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56" ht="28.3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D5" s="71" t="s">
        <v>3</v>
      </c>
      <c r="AE5" s="69"/>
      <c r="AF5" s="69"/>
      <c r="AG5" s="69"/>
      <c r="AH5" s="69"/>
      <c r="AI5" s="69"/>
      <c r="AJ5" s="69"/>
      <c r="AK5" s="69"/>
      <c r="AL5" s="69"/>
      <c r="AM5" s="69"/>
      <c r="AO5" s="72" t="s">
        <v>4</v>
      </c>
      <c r="AP5" s="69"/>
      <c r="AQ5" s="69"/>
      <c r="AR5" s="69"/>
      <c r="AS5" s="69"/>
    </row>
    <row r="6" spans="1:56" ht="2.8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O6" s="69"/>
      <c r="AP6" s="69"/>
      <c r="AQ6" s="69"/>
      <c r="AR6" s="69"/>
      <c r="AS6" s="69"/>
    </row>
    <row r="7" spans="1:56" x14ac:dyDescent="0.2">
      <c r="AD7" s="69"/>
      <c r="AE7" s="69"/>
      <c r="AF7" s="69"/>
      <c r="AG7" s="69"/>
      <c r="AH7" s="69"/>
      <c r="AI7" s="69"/>
      <c r="AJ7" s="69"/>
      <c r="AK7" s="69"/>
      <c r="AL7" s="69"/>
      <c r="AM7" s="69"/>
      <c r="AO7" s="69"/>
      <c r="AP7" s="69"/>
      <c r="AQ7" s="69"/>
      <c r="AR7" s="69"/>
      <c r="AS7" s="69"/>
    </row>
    <row r="8" spans="1:56" ht="7.15" customHeight="1" x14ac:dyDescent="0.2"/>
    <row r="9" spans="1:56" ht="14.1" customHeight="1" x14ac:dyDescent="0.2">
      <c r="AD9" s="71" t="s">
        <v>5</v>
      </c>
      <c r="AE9" s="69"/>
      <c r="AF9" s="69"/>
      <c r="AG9" s="69"/>
      <c r="AH9" s="69"/>
      <c r="AI9" s="69"/>
      <c r="AJ9" s="69"/>
      <c r="AK9" s="69"/>
      <c r="AL9" s="69"/>
      <c r="AM9" s="69"/>
      <c r="AO9" s="72" t="s">
        <v>6</v>
      </c>
      <c r="AP9" s="69"/>
      <c r="AQ9" s="69"/>
      <c r="AR9" s="69"/>
      <c r="AS9" s="69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83" t="s">
        <v>7</v>
      </c>
      <c r="B14" s="74"/>
      <c r="C14" s="74"/>
      <c r="D14" s="74"/>
      <c r="E14" s="75"/>
      <c r="F14" s="84" t="s">
        <v>8</v>
      </c>
      <c r="G14" s="74"/>
      <c r="H14" s="75"/>
      <c r="I14" s="83" t="s">
        <v>9</v>
      </c>
      <c r="J14" s="74"/>
      <c r="K14" s="74"/>
      <c r="L14" s="74"/>
      <c r="M14" s="74"/>
      <c r="N14" s="74"/>
      <c r="O14" s="74"/>
      <c r="P14" s="75"/>
      <c r="Q14" s="85" t="s">
        <v>10</v>
      </c>
      <c r="R14" s="74"/>
      <c r="S14" s="74"/>
      <c r="T14" s="74"/>
      <c r="U14" s="74"/>
      <c r="V14" s="74"/>
      <c r="W14" s="75"/>
      <c r="X14" s="83" t="s">
        <v>11</v>
      </c>
      <c r="Y14" s="74"/>
      <c r="Z14" s="74"/>
      <c r="AA14" s="74"/>
      <c r="AB14" s="74"/>
      <c r="AC14" s="74"/>
      <c r="AD14" s="75"/>
      <c r="AE14" s="85" t="s">
        <v>12</v>
      </c>
      <c r="AF14" s="74"/>
      <c r="AG14" s="74"/>
      <c r="AH14" s="74"/>
      <c r="AI14" s="74"/>
      <c r="AJ14" s="75"/>
      <c r="AK14" s="2" t="s">
        <v>13</v>
      </c>
      <c r="AL14" s="2" t="s">
        <v>13</v>
      </c>
      <c r="AM14" s="71" t="s">
        <v>13</v>
      </c>
      <c r="AN14" s="69"/>
      <c r="AO14" s="69"/>
      <c r="AP14" s="2" t="s">
        <v>13</v>
      </c>
      <c r="AQ14" s="2" t="s">
        <v>13</v>
      </c>
      <c r="AR14" s="2" t="s">
        <v>13</v>
      </c>
      <c r="AS14" s="71" t="s">
        <v>13</v>
      </c>
      <c r="AT14" s="69"/>
      <c r="AU14" s="71" t="s">
        <v>13</v>
      </c>
      <c r="AV14" s="69"/>
      <c r="AW14" s="2" t="s">
        <v>13</v>
      </c>
      <c r="AX14" s="2" t="s">
        <v>13</v>
      </c>
      <c r="AY14" s="2" t="s">
        <v>13</v>
      </c>
      <c r="AZ14" s="2" t="s">
        <v>13</v>
      </c>
      <c r="BA14" s="2" t="s">
        <v>13</v>
      </c>
      <c r="BB14" s="2" t="s">
        <v>13</v>
      </c>
      <c r="BC14" s="2" t="s">
        <v>13</v>
      </c>
      <c r="BD14" s="2" t="s">
        <v>13</v>
      </c>
    </row>
    <row r="15" spans="1:56" x14ac:dyDescent="0.2">
      <c r="A15" s="73" t="s">
        <v>14</v>
      </c>
      <c r="B15" s="74"/>
      <c r="C15" s="74"/>
      <c r="D15" s="74"/>
      <c r="E15" s="74"/>
      <c r="F15" s="75"/>
      <c r="G15" s="76" t="s">
        <v>4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81" t="s">
        <v>13</v>
      </c>
      <c r="AN15" s="82"/>
      <c r="AO15" s="82"/>
      <c r="AP15" s="2" t="s">
        <v>13</v>
      </c>
      <c r="AQ15" s="2" t="s">
        <v>13</v>
      </c>
      <c r="AR15" s="2" t="s">
        <v>13</v>
      </c>
      <c r="AS15" s="71" t="s">
        <v>13</v>
      </c>
      <c r="AT15" s="69"/>
      <c r="AU15" s="71" t="s">
        <v>13</v>
      </c>
      <c r="AV15" s="69"/>
      <c r="AW15" s="2" t="s">
        <v>13</v>
      </c>
      <c r="AX15" s="2" t="s">
        <v>13</v>
      </c>
      <c r="AY15" s="2" t="s">
        <v>13</v>
      </c>
      <c r="AZ15" s="2" t="s">
        <v>13</v>
      </c>
      <c r="BA15" s="2" t="s">
        <v>13</v>
      </c>
      <c r="BB15" s="2" t="s">
        <v>13</v>
      </c>
      <c r="BC15" s="2" t="s">
        <v>13</v>
      </c>
      <c r="BD15" s="2" t="s">
        <v>13</v>
      </c>
    </row>
    <row r="16" spans="1:56" x14ac:dyDescent="0.2">
      <c r="A16" s="73" t="s">
        <v>15</v>
      </c>
      <c r="B16" s="74"/>
      <c r="C16" s="74"/>
      <c r="D16" s="74"/>
      <c r="E16" s="74"/>
      <c r="F16" s="74"/>
      <c r="G16" s="75"/>
      <c r="H16" s="76" t="s">
        <v>16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5"/>
      <c r="AP16" s="2" t="s">
        <v>13</v>
      </c>
      <c r="AQ16" s="2" t="s">
        <v>13</v>
      </c>
      <c r="AR16" s="2" t="s">
        <v>13</v>
      </c>
      <c r="AS16" s="71" t="s">
        <v>13</v>
      </c>
      <c r="AT16" s="69"/>
      <c r="AU16" s="71" t="s">
        <v>13</v>
      </c>
      <c r="AV16" s="69"/>
      <c r="AW16" s="2" t="s">
        <v>13</v>
      </c>
      <c r="AX16" s="2" t="s">
        <v>13</v>
      </c>
      <c r="AY16" s="2" t="s">
        <v>13</v>
      </c>
      <c r="AZ16" s="2" t="s">
        <v>13</v>
      </c>
      <c r="BA16" s="2" t="s">
        <v>13</v>
      </c>
      <c r="BB16" s="2" t="s">
        <v>13</v>
      </c>
      <c r="BC16" s="2" t="s">
        <v>13</v>
      </c>
      <c r="BD16" s="2" t="s">
        <v>13</v>
      </c>
    </row>
    <row r="17" spans="1:59" ht="67.5" x14ac:dyDescent="0.2">
      <c r="A17" s="77" t="s">
        <v>17</v>
      </c>
      <c r="B17" s="78"/>
      <c r="C17" s="79" t="s">
        <v>18</v>
      </c>
      <c r="D17" s="78"/>
      <c r="E17" s="77" t="s">
        <v>19</v>
      </c>
      <c r="F17" s="78"/>
      <c r="G17" s="77" t="s">
        <v>20</v>
      </c>
      <c r="H17" s="78"/>
      <c r="I17" s="77" t="s">
        <v>21</v>
      </c>
      <c r="J17" s="80"/>
      <c r="K17" s="78"/>
      <c r="L17" s="77" t="s">
        <v>22</v>
      </c>
      <c r="M17" s="80"/>
      <c r="N17" s="78"/>
      <c r="O17" s="77" t="s">
        <v>23</v>
      </c>
      <c r="P17" s="78"/>
      <c r="Q17" s="77" t="s">
        <v>24</v>
      </c>
      <c r="R17" s="78"/>
      <c r="S17" s="77" t="s">
        <v>25</v>
      </c>
      <c r="T17" s="80"/>
      <c r="U17" s="80"/>
      <c r="V17" s="80"/>
      <c r="W17" s="80"/>
      <c r="X17" s="80"/>
      <c r="Y17" s="80"/>
      <c r="Z17" s="78"/>
      <c r="AA17" s="77" t="s">
        <v>26</v>
      </c>
      <c r="AB17" s="80"/>
      <c r="AC17" s="80"/>
      <c r="AD17" s="80"/>
      <c r="AE17" s="78"/>
      <c r="AF17" s="77" t="s">
        <v>27</v>
      </c>
      <c r="AG17" s="80"/>
      <c r="AH17" s="78"/>
      <c r="AI17" s="4" t="s">
        <v>28</v>
      </c>
      <c r="AJ17" s="77" t="s">
        <v>29</v>
      </c>
      <c r="AK17" s="80"/>
      <c r="AL17" s="80"/>
      <c r="AM17" s="80"/>
      <c r="AN17" s="80"/>
      <c r="AO17" s="78"/>
      <c r="AP17" s="4" t="s">
        <v>30</v>
      </c>
      <c r="AQ17" s="4" t="s">
        <v>31</v>
      </c>
      <c r="AR17" s="4" t="s">
        <v>32</v>
      </c>
      <c r="AS17" s="77" t="s">
        <v>33</v>
      </c>
      <c r="AT17" s="78"/>
      <c r="AU17" s="77" t="s">
        <v>34</v>
      </c>
      <c r="AV17" s="78"/>
      <c r="AW17" s="4" t="s">
        <v>35</v>
      </c>
      <c r="AX17" s="4" t="s">
        <v>36</v>
      </c>
      <c r="AY17" s="4" t="s">
        <v>37</v>
      </c>
      <c r="AZ17" s="4" t="s">
        <v>38</v>
      </c>
      <c r="BA17" s="4" t="s">
        <v>39</v>
      </c>
      <c r="BB17" s="4" t="s">
        <v>40</v>
      </c>
      <c r="BC17" s="4" t="s">
        <v>41</v>
      </c>
      <c r="BD17" s="4" t="s">
        <v>42</v>
      </c>
      <c r="BE17" s="5" t="s">
        <v>43</v>
      </c>
      <c r="BF17" s="5" t="s">
        <v>44</v>
      </c>
      <c r="BG17" s="5" t="s">
        <v>45</v>
      </c>
    </row>
    <row r="18" spans="1:59" ht="16.5" customHeight="1" x14ac:dyDescent="0.2">
      <c r="A18" s="88" t="s">
        <v>46</v>
      </c>
      <c r="B18" s="89"/>
      <c r="C18" s="88" t="s">
        <v>47</v>
      </c>
      <c r="D18" s="89"/>
      <c r="E18" s="88"/>
      <c r="F18" s="89"/>
      <c r="G18" s="88"/>
      <c r="H18" s="89"/>
      <c r="I18" s="88"/>
      <c r="J18" s="89"/>
      <c r="K18" s="89"/>
      <c r="L18" s="88"/>
      <c r="M18" s="89"/>
      <c r="N18" s="89"/>
      <c r="O18" s="88"/>
      <c r="P18" s="89"/>
      <c r="Q18" s="88"/>
      <c r="R18" s="89"/>
      <c r="S18" s="86" t="s">
        <v>48</v>
      </c>
      <c r="T18" s="87"/>
      <c r="U18" s="87"/>
      <c r="V18" s="87"/>
      <c r="W18" s="87"/>
      <c r="X18" s="87"/>
      <c r="Y18" s="87"/>
      <c r="Z18" s="87"/>
      <c r="AA18" s="88" t="s">
        <v>49</v>
      </c>
      <c r="AB18" s="89"/>
      <c r="AC18" s="89"/>
      <c r="AD18" s="89"/>
      <c r="AE18" s="89"/>
      <c r="AF18" s="88" t="s">
        <v>50</v>
      </c>
      <c r="AG18" s="89"/>
      <c r="AH18" s="89"/>
      <c r="AI18" s="6" t="s">
        <v>51</v>
      </c>
      <c r="AJ18" s="90" t="s">
        <v>52</v>
      </c>
      <c r="AK18" s="91"/>
      <c r="AL18" s="91"/>
      <c r="AM18" s="91"/>
      <c r="AN18" s="91"/>
      <c r="AO18" s="91"/>
      <c r="AP18" s="7">
        <v>4476000000</v>
      </c>
      <c r="AQ18" s="7">
        <v>909299268</v>
      </c>
      <c r="AR18" s="7">
        <v>3524174532</v>
      </c>
      <c r="AS18" s="92">
        <v>42526200</v>
      </c>
      <c r="AT18" s="93"/>
      <c r="AU18" s="92">
        <v>909299268</v>
      </c>
      <c r="AV18" s="93"/>
      <c r="AW18" s="7">
        <v>0</v>
      </c>
      <c r="AX18" s="7">
        <v>867771490</v>
      </c>
      <c r="AY18" s="7">
        <v>41527778</v>
      </c>
      <c r="AZ18" s="7">
        <v>826614188</v>
      </c>
      <c r="BA18" s="7">
        <v>41157302</v>
      </c>
      <c r="BB18" s="7">
        <v>826614188</v>
      </c>
      <c r="BC18" s="7">
        <v>0</v>
      </c>
      <c r="BD18" s="7">
        <v>7099495</v>
      </c>
      <c r="BE18" s="8">
        <f t="shared" ref="BE18:BE21" si="0">AQ18/AP18</f>
        <v>0.20314997050938338</v>
      </c>
      <c r="BF18" s="8">
        <f t="shared" ref="BF18:BF21" si="1">AU18/AP18</f>
        <v>0.20314997050938338</v>
      </c>
      <c r="BG18" s="8">
        <f t="shared" ref="BG18:BG21" si="2">BB18/AP18</f>
        <v>0.18467698570151922</v>
      </c>
    </row>
    <row r="19" spans="1:59" ht="14.25" customHeight="1" x14ac:dyDescent="0.2">
      <c r="A19" s="88" t="s">
        <v>46</v>
      </c>
      <c r="B19" s="89"/>
      <c r="C19" s="88" t="s">
        <v>47</v>
      </c>
      <c r="D19" s="89"/>
      <c r="E19" s="88" t="s">
        <v>47</v>
      </c>
      <c r="F19" s="89"/>
      <c r="G19" s="88"/>
      <c r="H19" s="89"/>
      <c r="I19" s="88"/>
      <c r="J19" s="89"/>
      <c r="K19" s="89"/>
      <c r="L19" s="88"/>
      <c r="M19" s="89"/>
      <c r="N19" s="89"/>
      <c r="O19" s="88"/>
      <c r="P19" s="89"/>
      <c r="Q19" s="88"/>
      <c r="R19" s="89"/>
      <c r="S19" s="86" t="s">
        <v>53</v>
      </c>
      <c r="T19" s="87"/>
      <c r="U19" s="87"/>
      <c r="V19" s="87"/>
      <c r="W19" s="87"/>
      <c r="X19" s="87"/>
      <c r="Y19" s="87"/>
      <c r="Z19" s="87"/>
      <c r="AA19" s="88" t="s">
        <v>49</v>
      </c>
      <c r="AB19" s="89"/>
      <c r="AC19" s="89"/>
      <c r="AD19" s="89"/>
      <c r="AE19" s="89"/>
      <c r="AF19" s="88" t="s">
        <v>50</v>
      </c>
      <c r="AG19" s="89"/>
      <c r="AH19" s="89"/>
      <c r="AI19" s="6" t="s">
        <v>51</v>
      </c>
      <c r="AJ19" s="90" t="s">
        <v>52</v>
      </c>
      <c r="AK19" s="91"/>
      <c r="AL19" s="91"/>
      <c r="AM19" s="91"/>
      <c r="AN19" s="91"/>
      <c r="AO19" s="91"/>
      <c r="AP19" s="7">
        <v>4476000000</v>
      </c>
      <c r="AQ19" s="7">
        <v>909299268</v>
      </c>
      <c r="AR19" s="7">
        <v>3524174532</v>
      </c>
      <c r="AS19" s="92">
        <v>42526200</v>
      </c>
      <c r="AT19" s="93"/>
      <c r="AU19" s="92">
        <v>909299268</v>
      </c>
      <c r="AV19" s="93"/>
      <c r="AW19" s="7">
        <v>0</v>
      </c>
      <c r="AX19" s="7">
        <v>867771490</v>
      </c>
      <c r="AY19" s="7">
        <v>41527778</v>
      </c>
      <c r="AZ19" s="7">
        <v>826614188</v>
      </c>
      <c r="BA19" s="7">
        <v>41157302</v>
      </c>
      <c r="BB19" s="7">
        <v>826614188</v>
      </c>
      <c r="BC19" s="7">
        <v>0</v>
      </c>
      <c r="BD19" s="7">
        <v>7099495</v>
      </c>
      <c r="BE19" s="8">
        <f t="shared" si="0"/>
        <v>0.20314997050938338</v>
      </c>
      <c r="BF19" s="8">
        <f t="shared" si="1"/>
        <v>0.20314997050938338</v>
      </c>
      <c r="BG19" s="8">
        <f t="shared" si="2"/>
        <v>0.18467698570151922</v>
      </c>
    </row>
    <row r="20" spans="1:59" s="12" customFormat="1" ht="12.75" customHeight="1" x14ac:dyDescent="0.2">
      <c r="A20" s="96" t="s">
        <v>46</v>
      </c>
      <c r="B20" s="97"/>
      <c r="C20" s="96" t="s">
        <v>47</v>
      </c>
      <c r="D20" s="97"/>
      <c r="E20" s="96" t="s">
        <v>47</v>
      </c>
      <c r="F20" s="97"/>
      <c r="G20" s="96" t="s">
        <v>47</v>
      </c>
      <c r="H20" s="97"/>
      <c r="I20" s="96"/>
      <c r="J20" s="97"/>
      <c r="K20" s="97"/>
      <c r="L20" s="96"/>
      <c r="M20" s="97"/>
      <c r="N20" s="97"/>
      <c r="O20" s="96"/>
      <c r="P20" s="97"/>
      <c r="Q20" s="96"/>
      <c r="R20" s="97"/>
      <c r="S20" s="94" t="s">
        <v>54</v>
      </c>
      <c r="T20" s="95"/>
      <c r="U20" s="95"/>
      <c r="V20" s="95"/>
      <c r="W20" s="95"/>
      <c r="X20" s="95"/>
      <c r="Y20" s="95"/>
      <c r="Z20" s="95"/>
      <c r="AA20" s="96" t="s">
        <v>49</v>
      </c>
      <c r="AB20" s="97"/>
      <c r="AC20" s="97"/>
      <c r="AD20" s="97"/>
      <c r="AE20" s="97"/>
      <c r="AF20" s="96" t="s">
        <v>50</v>
      </c>
      <c r="AG20" s="97"/>
      <c r="AH20" s="97"/>
      <c r="AI20" s="9" t="s">
        <v>51</v>
      </c>
      <c r="AJ20" s="98" t="s">
        <v>52</v>
      </c>
      <c r="AK20" s="99"/>
      <c r="AL20" s="99"/>
      <c r="AM20" s="99"/>
      <c r="AN20" s="99"/>
      <c r="AO20" s="99"/>
      <c r="AP20" s="10">
        <v>3103000000</v>
      </c>
      <c r="AQ20" s="10">
        <v>602732770</v>
      </c>
      <c r="AR20" s="10">
        <v>2457741030</v>
      </c>
      <c r="AS20" s="100">
        <v>42526200</v>
      </c>
      <c r="AT20" s="101"/>
      <c r="AU20" s="100">
        <v>602732770</v>
      </c>
      <c r="AV20" s="101"/>
      <c r="AW20" s="10">
        <v>0</v>
      </c>
      <c r="AX20" s="10">
        <v>602732770</v>
      </c>
      <c r="AY20" s="10">
        <v>0</v>
      </c>
      <c r="AZ20" s="10">
        <v>602732770</v>
      </c>
      <c r="BA20" s="10">
        <v>0</v>
      </c>
      <c r="BB20" s="10">
        <v>602732770</v>
      </c>
      <c r="BC20" s="10">
        <v>0</v>
      </c>
      <c r="BD20" s="10">
        <v>7099495</v>
      </c>
      <c r="BE20" s="11">
        <f t="shared" si="0"/>
        <v>0.19424194972607153</v>
      </c>
      <c r="BF20" s="11">
        <f t="shared" si="1"/>
        <v>0.19424194972607153</v>
      </c>
      <c r="BG20" s="11">
        <f t="shared" si="2"/>
        <v>0.19424194972607153</v>
      </c>
    </row>
    <row r="21" spans="1:59" ht="15.75" customHeight="1" x14ac:dyDescent="0.2">
      <c r="A21" s="88" t="s">
        <v>46</v>
      </c>
      <c r="B21" s="89"/>
      <c r="C21" s="88" t="s">
        <v>47</v>
      </c>
      <c r="D21" s="89"/>
      <c r="E21" s="88" t="s">
        <v>47</v>
      </c>
      <c r="F21" s="89"/>
      <c r="G21" s="88" t="s">
        <v>47</v>
      </c>
      <c r="H21" s="89"/>
      <c r="I21" s="88" t="s">
        <v>55</v>
      </c>
      <c r="J21" s="89"/>
      <c r="K21" s="89"/>
      <c r="L21" s="88"/>
      <c r="M21" s="89"/>
      <c r="N21" s="89"/>
      <c r="O21" s="88"/>
      <c r="P21" s="89"/>
      <c r="Q21" s="88"/>
      <c r="R21" s="89"/>
      <c r="S21" s="86" t="s">
        <v>56</v>
      </c>
      <c r="T21" s="87"/>
      <c r="U21" s="87"/>
      <c r="V21" s="87"/>
      <c r="W21" s="87"/>
      <c r="X21" s="87"/>
      <c r="Y21" s="87"/>
      <c r="Z21" s="87"/>
      <c r="AA21" s="88" t="s">
        <v>49</v>
      </c>
      <c r="AB21" s="89"/>
      <c r="AC21" s="89"/>
      <c r="AD21" s="89"/>
      <c r="AE21" s="89"/>
      <c r="AF21" s="88" t="s">
        <v>50</v>
      </c>
      <c r="AG21" s="89"/>
      <c r="AH21" s="89"/>
      <c r="AI21" s="6" t="s">
        <v>51</v>
      </c>
      <c r="AJ21" s="90" t="s">
        <v>52</v>
      </c>
      <c r="AK21" s="91"/>
      <c r="AL21" s="91"/>
      <c r="AM21" s="91"/>
      <c r="AN21" s="91"/>
      <c r="AO21" s="91"/>
      <c r="AP21" s="7">
        <v>3060473800</v>
      </c>
      <c r="AQ21" s="7">
        <v>602732770</v>
      </c>
      <c r="AR21" s="7">
        <v>2457741030</v>
      </c>
      <c r="AS21" s="92">
        <v>0</v>
      </c>
      <c r="AT21" s="93"/>
      <c r="AU21" s="92">
        <v>602732770</v>
      </c>
      <c r="AV21" s="93"/>
      <c r="AW21" s="7">
        <v>0</v>
      </c>
      <c r="AX21" s="7">
        <v>602732770</v>
      </c>
      <c r="AY21" s="7">
        <v>0</v>
      </c>
      <c r="AZ21" s="7">
        <v>602732770</v>
      </c>
      <c r="BA21" s="7">
        <v>0</v>
      </c>
      <c r="BB21" s="7">
        <v>602732770</v>
      </c>
      <c r="BC21" s="7">
        <v>0</v>
      </c>
      <c r="BD21" s="7">
        <v>7099495</v>
      </c>
      <c r="BE21" s="8">
        <f t="shared" si="0"/>
        <v>0.19694099978898691</v>
      </c>
      <c r="BF21" s="8">
        <f t="shared" si="1"/>
        <v>0.19694099978898691</v>
      </c>
      <c r="BG21" s="8">
        <f t="shared" si="2"/>
        <v>0.19694099978898691</v>
      </c>
    </row>
    <row r="22" spans="1:59" ht="13.5" x14ac:dyDescent="0.2">
      <c r="A22" s="103" t="s">
        <v>46</v>
      </c>
      <c r="B22" s="89"/>
      <c r="C22" s="103" t="s">
        <v>47</v>
      </c>
      <c r="D22" s="89"/>
      <c r="E22" s="103" t="s">
        <v>47</v>
      </c>
      <c r="F22" s="89"/>
      <c r="G22" s="103" t="s">
        <v>47</v>
      </c>
      <c r="H22" s="89"/>
      <c r="I22" s="103" t="s">
        <v>55</v>
      </c>
      <c r="J22" s="89"/>
      <c r="K22" s="89"/>
      <c r="L22" s="103" t="s">
        <v>55</v>
      </c>
      <c r="M22" s="89"/>
      <c r="N22" s="89"/>
      <c r="O22" s="103"/>
      <c r="P22" s="89"/>
      <c r="Q22" s="103"/>
      <c r="R22" s="89"/>
      <c r="S22" s="102" t="s">
        <v>57</v>
      </c>
      <c r="T22" s="89"/>
      <c r="U22" s="89"/>
      <c r="V22" s="89"/>
      <c r="W22" s="89"/>
      <c r="X22" s="89"/>
      <c r="Y22" s="89"/>
      <c r="Z22" s="89"/>
      <c r="AA22" s="103" t="s">
        <v>49</v>
      </c>
      <c r="AB22" s="89"/>
      <c r="AC22" s="89"/>
      <c r="AD22" s="89"/>
      <c r="AE22" s="89"/>
      <c r="AF22" s="103" t="s">
        <v>50</v>
      </c>
      <c r="AG22" s="89"/>
      <c r="AH22" s="89"/>
      <c r="AI22" s="13" t="s">
        <v>51</v>
      </c>
      <c r="AJ22" s="104" t="s">
        <v>52</v>
      </c>
      <c r="AK22" s="89"/>
      <c r="AL22" s="89"/>
      <c r="AM22" s="89"/>
      <c r="AN22" s="89"/>
      <c r="AO22" s="89"/>
      <c r="AP22" s="14">
        <v>2397862191</v>
      </c>
      <c r="AQ22" s="14">
        <v>529791041</v>
      </c>
      <c r="AR22" s="14">
        <v>1868071150</v>
      </c>
      <c r="AS22" s="105">
        <v>0</v>
      </c>
      <c r="AT22" s="93"/>
      <c r="AU22" s="105">
        <v>529791041</v>
      </c>
      <c r="AV22" s="93"/>
      <c r="AW22" s="14">
        <v>0</v>
      </c>
      <c r="AX22" s="14">
        <v>529791041</v>
      </c>
      <c r="AY22" s="14">
        <v>0</v>
      </c>
      <c r="AZ22" s="14">
        <v>529791041</v>
      </c>
      <c r="BA22" s="14">
        <v>0</v>
      </c>
      <c r="BB22" s="14">
        <v>529791041</v>
      </c>
      <c r="BC22" s="14">
        <v>0</v>
      </c>
      <c r="BD22" s="14">
        <v>6498822</v>
      </c>
      <c r="BE22" s="8">
        <f>AQ22/AP22</f>
        <v>0.22094307295410373</v>
      </c>
      <c r="BF22" s="8">
        <f>AU22/AP22</f>
        <v>0.22094307295410373</v>
      </c>
      <c r="BG22" s="8">
        <f>BB22/AP22</f>
        <v>0.22094307295410373</v>
      </c>
    </row>
    <row r="23" spans="1:59" ht="13.5" x14ac:dyDescent="0.2">
      <c r="A23" s="103" t="s">
        <v>46</v>
      </c>
      <c r="B23" s="89"/>
      <c r="C23" s="103" t="s">
        <v>47</v>
      </c>
      <c r="D23" s="89"/>
      <c r="E23" s="103" t="s">
        <v>47</v>
      </c>
      <c r="F23" s="89"/>
      <c r="G23" s="103" t="s">
        <v>47</v>
      </c>
      <c r="H23" s="89"/>
      <c r="I23" s="103" t="s">
        <v>55</v>
      </c>
      <c r="J23" s="89"/>
      <c r="K23" s="89"/>
      <c r="L23" s="103" t="s">
        <v>58</v>
      </c>
      <c r="M23" s="89"/>
      <c r="N23" s="89"/>
      <c r="O23" s="103"/>
      <c r="P23" s="89"/>
      <c r="Q23" s="103"/>
      <c r="R23" s="89"/>
      <c r="S23" s="102" t="s">
        <v>59</v>
      </c>
      <c r="T23" s="89"/>
      <c r="U23" s="89"/>
      <c r="V23" s="89"/>
      <c r="W23" s="89"/>
      <c r="X23" s="89"/>
      <c r="Y23" s="89"/>
      <c r="Z23" s="89"/>
      <c r="AA23" s="103" t="s">
        <v>49</v>
      </c>
      <c r="AB23" s="89"/>
      <c r="AC23" s="89"/>
      <c r="AD23" s="89"/>
      <c r="AE23" s="89"/>
      <c r="AF23" s="103" t="s">
        <v>50</v>
      </c>
      <c r="AG23" s="89"/>
      <c r="AH23" s="89"/>
      <c r="AI23" s="13" t="s">
        <v>51</v>
      </c>
      <c r="AJ23" s="104" t="s">
        <v>52</v>
      </c>
      <c r="AK23" s="89"/>
      <c r="AL23" s="89"/>
      <c r="AM23" s="89"/>
      <c r="AN23" s="89"/>
      <c r="AO23" s="89"/>
      <c r="AP23" s="14">
        <v>126017337</v>
      </c>
      <c r="AQ23" s="14">
        <v>25446865</v>
      </c>
      <c r="AR23" s="14">
        <v>100570472</v>
      </c>
      <c r="AS23" s="105">
        <v>0</v>
      </c>
      <c r="AT23" s="93"/>
      <c r="AU23" s="105">
        <v>25446865</v>
      </c>
      <c r="AV23" s="93"/>
      <c r="AW23" s="14">
        <v>0</v>
      </c>
      <c r="AX23" s="14">
        <v>25446865</v>
      </c>
      <c r="AY23" s="14">
        <v>0</v>
      </c>
      <c r="AZ23" s="14">
        <v>25446865</v>
      </c>
      <c r="BA23" s="14">
        <v>0</v>
      </c>
      <c r="BB23" s="14">
        <v>25446865</v>
      </c>
      <c r="BC23" s="14">
        <v>0</v>
      </c>
      <c r="BD23" s="14">
        <v>0</v>
      </c>
      <c r="BE23" s="8">
        <f t="shared" ref="BE23:BE126" si="3">AQ23/AP23</f>
        <v>0.20193146122425995</v>
      </c>
      <c r="BF23" s="8">
        <f t="shared" ref="BF23:BF126" si="4">AU23/AP23</f>
        <v>0.20193146122425995</v>
      </c>
      <c r="BG23" s="8">
        <f t="shared" ref="BG23:BG126" si="5">BB23/AP23</f>
        <v>0.20193146122425995</v>
      </c>
    </row>
    <row r="24" spans="1:59" ht="13.5" x14ac:dyDescent="0.2">
      <c r="A24" s="103" t="s">
        <v>46</v>
      </c>
      <c r="B24" s="89"/>
      <c r="C24" s="103" t="s">
        <v>47</v>
      </c>
      <c r="D24" s="89"/>
      <c r="E24" s="103" t="s">
        <v>47</v>
      </c>
      <c r="F24" s="89"/>
      <c r="G24" s="103" t="s">
        <v>47</v>
      </c>
      <c r="H24" s="89"/>
      <c r="I24" s="103" t="s">
        <v>55</v>
      </c>
      <c r="J24" s="89"/>
      <c r="K24" s="89"/>
      <c r="L24" s="103" t="s">
        <v>60</v>
      </c>
      <c r="M24" s="89"/>
      <c r="N24" s="89"/>
      <c r="O24" s="103"/>
      <c r="P24" s="89"/>
      <c r="Q24" s="103"/>
      <c r="R24" s="89"/>
      <c r="S24" s="102" t="s">
        <v>61</v>
      </c>
      <c r="T24" s="89"/>
      <c r="U24" s="89"/>
      <c r="V24" s="89"/>
      <c r="W24" s="89"/>
      <c r="X24" s="89"/>
      <c r="Y24" s="89"/>
      <c r="Z24" s="89"/>
      <c r="AA24" s="103" t="s">
        <v>49</v>
      </c>
      <c r="AB24" s="89"/>
      <c r="AC24" s="89"/>
      <c r="AD24" s="89"/>
      <c r="AE24" s="89"/>
      <c r="AF24" s="103" t="s">
        <v>50</v>
      </c>
      <c r="AG24" s="89"/>
      <c r="AH24" s="89"/>
      <c r="AI24" s="13" t="s">
        <v>51</v>
      </c>
      <c r="AJ24" s="104" t="s">
        <v>52</v>
      </c>
      <c r="AK24" s="89"/>
      <c r="AL24" s="89"/>
      <c r="AM24" s="89"/>
      <c r="AN24" s="89"/>
      <c r="AO24" s="89"/>
      <c r="AP24" s="14">
        <v>11654486</v>
      </c>
      <c r="AQ24" s="14">
        <v>2412822</v>
      </c>
      <c r="AR24" s="14">
        <v>9241664</v>
      </c>
      <c r="AS24" s="105">
        <v>0</v>
      </c>
      <c r="AT24" s="93"/>
      <c r="AU24" s="105">
        <v>2412822</v>
      </c>
      <c r="AV24" s="93"/>
      <c r="AW24" s="14">
        <v>0</v>
      </c>
      <c r="AX24" s="14">
        <v>2412822</v>
      </c>
      <c r="AY24" s="14">
        <v>0</v>
      </c>
      <c r="AZ24" s="14">
        <v>2412822</v>
      </c>
      <c r="BA24" s="14">
        <v>0</v>
      </c>
      <c r="BB24" s="14">
        <v>2412822</v>
      </c>
      <c r="BC24" s="14">
        <v>0</v>
      </c>
      <c r="BD24" s="14">
        <v>6017</v>
      </c>
      <c r="BE24" s="8">
        <f t="shared" si="3"/>
        <v>0.20702946487730131</v>
      </c>
      <c r="BF24" s="8">
        <f t="shared" si="4"/>
        <v>0.20702946487730131</v>
      </c>
      <c r="BG24" s="8">
        <f t="shared" si="5"/>
        <v>0.20702946487730131</v>
      </c>
    </row>
    <row r="25" spans="1:59" ht="13.5" x14ac:dyDescent="0.2">
      <c r="A25" s="103" t="s">
        <v>46</v>
      </c>
      <c r="B25" s="89"/>
      <c r="C25" s="103" t="s">
        <v>47</v>
      </c>
      <c r="D25" s="89"/>
      <c r="E25" s="103" t="s">
        <v>47</v>
      </c>
      <c r="F25" s="89"/>
      <c r="G25" s="103" t="s">
        <v>47</v>
      </c>
      <c r="H25" s="89"/>
      <c r="I25" s="103" t="s">
        <v>55</v>
      </c>
      <c r="J25" s="89"/>
      <c r="K25" s="89"/>
      <c r="L25" s="103" t="s">
        <v>62</v>
      </c>
      <c r="M25" s="89"/>
      <c r="N25" s="89"/>
      <c r="O25" s="103"/>
      <c r="P25" s="89"/>
      <c r="Q25" s="103"/>
      <c r="R25" s="89"/>
      <c r="S25" s="102" t="s">
        <v>63</v>
      </c>
      <c r="T25" s="89"/>
      <c r="U25" s="89"/>
      <c r="V25" s="89"/>
      <c r="W25" s="89"/>
      <c r="X25" s="89"/>
      <c r="Y25" s="89"/>
      <c r="Z25" s="89"/>
      <c r="AA25" s="103" t="s">
        <v>49</v>
      </c>
      <c r="AB25" s="89"/>
      <c r="AC25" s="89"/>
      <c r="AD25" s="89"/>
      <c r="AE25" s="89"/>
      <c r="AF25" s="103" t="s">
        <v>50</v>
      </c>
      <c r="AG25" s="89"/>
      <c r="AH25" s="89"/>
      <c r="AI25" s="13" t="s">
        <v>51</v>
      </c>
      <c r="AJ25" s="104" t="s">
        <v>52</v>
      </c>
      <c r="AK25" s="89"/>
      <c r="AL25" s="89"/>
      <c r="AM25" s="89"/>
      <c r="AN25" s="89"/>
      <c r="AO25" s="89"/>
      <c r="AP25" s="14">
        <v>14269824</v>
      </c>
      <c r="AQ25" s="14">
        <v>3890988</v>
      </c>
      <c r="AR25" s="14">
        <v>10378836</v>
      </c>
      <c r="AS25" s="105">
        <v>0</v>
      </c>
      <c r="AT25" s="93"/>
      <c r="AU25" s="105">
        <v>3890988</v>
      </c>
      <c r="AV25" s="93"/>
      <c r="AW25" s="14">
        <v>0</v>
      </c>
      <c r="AX25" s="14">
        <v>3890988</v>
      </c>
      <c r="AY25" s="14">
        <v>0</v>
      </c>
      <c r="AZ25" s="14">
        <v>3890988</v>
      </c>
      <c r="BA25" s="14">
        <v>0</v>
      </c>
      <c r="BB25" s="14">
        <v>3890988</v>
      </c>
      <c r="BC25" s="14">
        <v>0</v>
      </c>
      <c r="BD25" s="14">
        <v>9704</v>
      </c>
      <c r="BE25" s="8">
        <f t="shared" si="3"/>
        <v>0.27267245902962783</v>
      </c>
      <c r="BF25" s="8">
        <f t="shared" si="4"/>
        <v>0.27267245902962783</v>
      </c>
      <c r="BG25" s="8">
        <f t="shared" si="5"/>
        <v>0.27267245902962783</v>
      </c>
    </row>
    <row r="26" spans="1:59" ht="13.5" x14ac:dyDescent="0.2">
      <c r="A26" s="103" t="s">
        <v>46</v>
      </c>
      <c r="B26" s="89"/>
      <c r="C26" s="103" t="s">
        <v>47</v>
      </c>
      <c r="D26" s="89"/>
      <c r="E26" s="103" t="s">
        <v>47</v>
      </c>
      <c r="F26" s="89"/>
      <c r="G26" s="103" t="s">
        <v>47</v>
      </c>
      <c r="H26" s="89"/>
      <c r="I26" s="103" t="s">
        <v>55</v>
      </c>
      <c r="J26" s="89"/>
      <c r="K26" s="89"/>
      <c r="L26" s="103" t="s">
        <v>64</v>
      </c>
      <c r="M26" s="89"/>
      <c r="N26" s="89"/>
      <c r="O26" s="103"/>
      <c r="P26" s="89"/>
      <c r="Q26" s="103"/>
      <c r="R26" s="89"/>
      <c r="S26" s="102" t="s">
        <v>65</v>
      </c>
      <c r="T26" s="89"/>
      <c r="U26" s="89"/>
      <c r="V26" s="89"/>
      <c r="W26" s="89"/>
      <c r="X26" s="89"/>
      <c r="Y26" s="89"/>
      <c r="Z26" s="89"/>
      <c r="AA26" s="103" t="s">
        <v>49</v>
      </c>
      <c r="AB26" s="89"/>
      <c r="AC26" s="89"/>
      <c r="AD26" s="89"/>
      <c r="AE26" s="89"/>
      <c r="AF26" s="103" t="s">
        <v>50</v>
      </c>
      <c r="AG26" s="89"/>
      <c r="AH26" s="89"/>
      <c r="AI26" s="13" t="s">
        <v>51</v>
      </c>
      <c r="AJ26" s="104" t="s">
        <v>52</v>
      </c>
      <c r="AK26" s="89"/>
      <c r="AL26" s="89"/>
      <c r="AM26" s="89"/>
      <c r="AN26" s="89"/>
      <c r="AO26" s="89"/>
      <c r="AP26" s="14">
        <v>115286293</v>
      </c>
      <c r="AQ26" s="14">
        <v>0</v>
      </c>
      <c r="AR26" s="14">
        <v>115286293</v>
      </c>
      <c r="AS26" s="105">
        <v>0</v>
      </c>
      <c r="AT26" s="93"/>
      <c r="AU26" s="105">
        <v>0</v>
      </c>
      <c r="AV26" s="93"/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8">
        <f t="shared" si="3"/>
        <v>0</v>
      </c>
      <c r="BF26" s="8">
        <f t="shared" si="4"/>
        <v>0</v>
      </c>
      <c r="BG26" s="8">
        <f t="shared" si="5"/>
        <v>0</v>
      </c>
    </row>
    <row r="27" spans="1:59" ht="13.5" x14ac:dyDescent="0.2">
      <c r="A27" s="103" t="s">
        <v>46</v>
      </c>
      <c r="B27" s="89"/>
      <c r="C27" s="103" t="s">
        <v>47</v>
      </c>
      <c r="D27" s="89"/>
      <c r="E27" s="103" t="s">
        <v>47</v>
      </c>
      <c r="F27" s="89"/>
      <c r="G27" s="103" t="s">
        <v>47</v>
      </c>
      <c r="H27" s="89"/>
      <c r="I27" s="103" t="s">
        <v>55</v>
      </c>
      <c r="J27" s="89"/>
      <c r="K27" s="89"/>
      <c r="L27" s="103" t="s">
        <v>66</v>
      </c>
      <c r="M27" s="89"/>
      <c r="N27" s="89"/>
      <c r="O27" s="103"/>
      <c r="P27" s="89"/>
      <c r="Q27" s="103"/>
      <c r="R27" s="89"/>
      <c r="S27" s="102" t="s">
        <v>67</v>
      </c>
      <c r="T27" s="89"/>
      <c r="U27" s="89"/>
      <c r="V27" s="89"/>
      <c r="W27" s="89"/>
      <c r="X27" s="89"/>
      <c r="Y27" s="89"/>
      <c r="Z27" s="89"/>
      <c r="AA27" s="103" t="s">
        <v>49</v>
      </c>
      <c r="AB27" s="89"/>
      <c r="AC27" s="89"/>
      <c r="AD27" s="89"/>
      <c r="AE27" s="89"/>
      <c r="AF27" s="103" t="s">
        <v>50</v>
      </c>
      <c r="AG27" s="89"/>
      <c r="AH27" s="89"/>
      <c r="AI27" s="13" t="s">
        <v>51</v>
      </c>
      <c r="AJ27" s="104" t="s">
        <v>52</v>
      </c>
      <c r="AK27" s="89"/>
      <c r="AL27" s="89"/>
      <c r="AM27" s="89"/>
      <c r="AN27" s="89"/>
      <c r="AO27" s="89"/>
      <c r="AP27" s="14">
        <v>81606703</v>
      </c>
      <c r="AQ27" s="14">
        <v>31691417</v>
      </c>
      <c r="AR27" s="14">
        <v>49915286</v>
      </c>
      <c r="AS27" s="105">
        <v>0</v>
      </c>
      <c r="AT27" s="93"/>
      <c r="AU27" s="105">
        <v>31691417</v>
      </c>
      <c r="AV27" s="93"/>
      <c r="AW27" s="14">
        <v>0</v>
      </c>
      <c r="AX27" s="14">
        <v>31691417</v>
      </c>
      <c r="AY27" s="14">
        <v>0</v>
      </c>
      <c r="AZ27" s="14">
        <v>31691417</v>
      </c>
      <c r="BA27" s="14">
        <v>0</v>
      </c>
      <c r="BB27" s="14">
        <v>31691417</v>
      </c>
      <c r="BC27" s="14">
        <v>0</v>
      </c>
      <c r="BD27" s="14">
        <v>584952</v>
      </c>
      <c r="BE27" s="8">
        <f t="shared" si="3"/>
        <v>0.38834330802458716</v>
      </c>
      <c r="BF27" s="8">
        <f t="shared" si="4"/>
        <v>0.38834330802458716</v>
      </c>
      <c r="BG27" s="8">
        <f t="shared" si="5"/>
        <v>0.38834330802458716</v>
      </c>
    </row>
    <row r="28" spans="1:59" ht="13.5" x14ac:dyDescent="0.2">
      <c r="A28" s="103" t="s">
        <v>46</v>
      </c>
      <c r="B28" s="89"/>
      <c r="C28" s="103" t="s">
        <v>47</v>
      </c>
      <c r="D28" s="89"/>
      <c r="E28" s="103" t="s">
        <v>47</v>
      </c>
      <c r="F28" s="89"/>
      <c r="G28" s="103" t="s">
        <v>47</v>
      </c>
      <c r="H28" s="89"/>
      <c r="I28" s="103" t="s">
        <v>55</v>
      </c>
      <c r="J28" s="89"/>
      <c r="K28" s="89"/>
      <c r="L28" s="103" t="s">
        <v>68</v>
      </c>
      <c r="M28" s="89"/>
      <c r="N28" s="89"/>
      <c r="O28" s="103"/>
      <c r="P28" s="89"/>
      <c r="Q28" s="103"/>
      <c r="R28" s="89"/>
      <c r="S28" s="102" t="s">
        <v>69</v>
      </c>
      <c r="T28" s="89"/>
      <c r="U28" s="89"/>
      <c r="V28" s="89"/>
      <c r="W28" s="89"/>
      <c r="X28" s="89"/>
      <c r="Y28" s="89"/>
      <c r="Z28" s="89"/>
      <c r="AA28" s="103" t="s">
        <v>49</v>
      </c>
      <c r="AB28" s="89"/>
      <c r="AC28" s="89"/>
      <c r="AD28" s="89"/>
      <c r="AE28" s="89"/>
      <c r="AF28" s="103" t="s">
        <v>50</v>
      </c>
      <c r="AG28" s="89"/>
      <c r="AH28" s="89"/>
      <c r="AI28" s="13" t="s">
        <v>51</v>
      </c>
      <c r="AJ28" s="104" t="s">
        <v>52</v>
      </c>
      <c r="AK28" s="89"/>
      <c r="AL28" s="89"/>
      <c r="AM28" s="89"/>
      <c r="AN28" s="89"/>
      <c r="AO28" s="89"/>
      <c r="AP28" s="14">
        <v>5353868</v>
      </c>
      <c r="AQ28" s="14">
        <v>784139</v>
      </c>
      <c r="AR28" s="14">
        <v>4569729</v>
      </c>
      <c r="AS28" s="105">
        <v>0</v>
      </c>
      <c r="AT28" s="93"/>
      <c r="AU28" s="105">
        <v>784139</v>
      </c>
      <c r="AV28" s="93"/>
      <c r="AW28" s="14">
        <v>0</v>
      </c>
      <c r="AX28" s="14">
        <v>784139</v>
      </c>
      <c r="AY28" s="14">
        <v>0</v>
      </c>
      <c r="AZ28" s="14">
        <v>784139</v>
      </c>
      <c r="BA28" s="14">
        <v>0</v>
      </c>
      <c r="BB28" s="14">
        <v>784139</v>
      </c>
      <c r="BC28" s="14">
        <v>0</v>
      </c>
      <c r="BD28" s="14">
        <v>0</v>
      </c>
      <c r="BE28" s="8">
        <f t="shared" si="3"/>
        <v>0.14646214661997645</v>
      </c>
      <c r="BF28" s="8">
        <f t="shared" si="4"/>
        <v>0.14646214661997645</v>
      </c>
      <c r="BG28" s="8">
        <f t="shared" si="5"/>
        <v>0.14646214661997645</v>
      </c>
    </row>
    <row r="29" spans="1:59" ht="13.5" x14ac:dyDescent="0.2">
      <c r="A29" s="103" t="s">
        <v>46</v>
      </c>
      <c r="B29" s="89"/>
      <c r="C29" s="103" t="s">
        <v>47</v>
      </c>
      <c r="D29" s="89"/>
      <c r="E29" s="103" t="s">
        <v>47</v>
      </c>
      <c r="F29" s="89"/>
      <c r="G29" s="103" t="s">
        <v>47</v>
      </c>
      <c r="H29" s="89"/>
      <c r="I29" s="103" t="s">
        <v>55</v>
      </c>
      <c r="J29" s="89"/>
      <c r="K29" s="89"/>
      <c r="L29" s="103" t="s">
        <v>70</v>
      </c>
      <c r="M29" s="89"/>
      <c r="N29" s="89"/>
      <c r="O29" s="103"/>
      <c r="P29" s="89"/>
      <c r="Q29" s="103"/>
      <c r="R29" s="89"/>
      <c r="S29" s="102" t="s">
        <v>71</v>
      </c>
      <c r="T29" s="89"/>
      <c r="U29" s="89"/>
      <c r="V29" s="89"/>
      <c r="W29" s="89"/>
      <c r="X29" s="89"/>
      <c r="Y29" s="89"/>
      <c r="Z29" s="89"/>
      <c r="AA29" s="103" t="s">
        <v>49</v>
      </c>
      <c r="AB29" s="89"/>
      <c r="AC29" s="89"/>
      <c r="AD29" s="89"/>
      <c r="AE29" s="89"/>
      <c r="AF29" s="103" t="s">
        <v>50</v>
      </c>
      <c r="AG29" s="89"/>
      <c r="AH29" s="89"/>
      <c r="AI29" s="13" t="s">
        <v>51</v>
      </c>
      <c r="AJ29" s="104" t="s">
        <v>52</v>
      </c>
      <c r="AK29" s="89"/>
      <c r="AL29" s="89"/>
      <c r="AM29" s="89"/>
      <c r="AN29" s="89"/>
      <c r="AO29" s="89"/>
      <c r="AP29" s="14">
        <v>201082531</v>
      </c>
      <c r="AQ29" s="14">
        <v>0</v>
      </c>
      <c r="AR29" s="14">
        <v>201082531</v>
      </c>
      <c r="AS29" s="105">
        <v>0</v>
      </c>
      <c r="AT29" s="93"/>
      <c r="AU29" s="105">
        <v>0</v>
      </c>
      <c r="AV29" s="93"/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8">
        <f t="shared" si="3"/>
        <v>0</v>
      </c>
      <c r="BF29" s="8">
        <f t="shared" si="4"/>
        <v>0</v>
      </c>
      <c r="BG29" s="8">
        <f t="shared" si="5"/>
        <v>0</v>
      </c>
    </row>
    <row r="30" spans="1:59" ht="13.5" x14ac:dyDescent="0.2">
      <c r="A30" s="103" t="s">
        <v>46</v>
      </c>
      <c r="B30" s="89"/>
      <c r="C30" s="103" t="s">
        <v>47</v>
      </c>
      <c r="D30" s="89"/>
      <c r="E30" s="103" t="s">
        <v>47</v>
      </c>
      <c r="F30" s="89"/>
      <c r="G30" s="103" t="s">
        <v>47</v>
      </c>
      <c r="H30" s="89"/>
      <c r="I30" s="103" t="s">
        <v>55</v>
      </c>
      <c r="J30" s="89"/>
      <c r="K30" s="89"/>
      <c r="L30" s="103" t="s">
        <v>72</v>
      </c>
      <c r="M30" s="89"/>
      <c r="N30" s="89"/>
      <c r="O30" s="103"/>
      <c r="P30" s="89"/>
      <c r="Q30" s="103"/>
      <c r="R30" s="89"/>
      <c r="S30" s="102" t="s">
        <v>73</v>
      </c>
      <c r="T30" s="89"/>
      <c r="U30" s="89"/>
      <c r="V30" s="89"/>
      <c r="W30" s="89"/>
      <c r="X30" s="89"/>
      <c r="Y30" s="89"/>
      <c r="Z30" s="89"/>
      <c r="AA30" s="103" t="s">
        <v>49</v>
      </c>
      <c r="AB30" s="89"/>
      <c r="AC30" s="89"/>
      <c r="AD30" s="89"/>
      <c r="AE30" s="89"/>
      <c r="AF30" s="103" t="s">
        <v>50</v>
      </c>
      <c r="AG30" s="89"/>
      <c r="AH30" s="89"/>
      <c r="AI30" s="13" t="s">
        <v>51</v>
      </c>
      <c r="AJ30" s="104" t="s">
        <v>52</v>
      </c>
      <c r="AK30" s="89"/>
      <c r="AL30" s="89"/>
      <c r="AM30" s="89"/>
      <c r="AN30" s="89"/>
      <c r="AO30" s="89"/>
      <c r="AP30" s="14">
        <v>107340567</v>
      </c>
      <c r="AQ30" s="14">
        <v>8715498</v>
      </c>
      <c r="AR30" s="14">
        <v>98625069</v>
      </c>
      <c r="AS30" s="105">
        <v>0</v>
      </c>
      <c r="AT30" s="93"/>
      <c r="AU30" s="105">
        <v>8715498</v>
      </c>
      <c r="AV30" s="93"/>
      <c r="AW30" s="14">
        <v>0</v>
      </c>
      <c r="AX30" s="14">
        <v>8715498</v>
      </c>
      <c r="AY30" s="14">
        <v>0</v>
      </c>
      <c r="AZ30" s="14">
        <v>8715498</v>
      </c>
      <c r="BA30" s="14">
        <v>0</v>
      </c>
      <c r="BB30" s="14">
        <v>8715498</v>
      </c>
      <c r="BC30" s="14">
        <v>0</v>
      </c>
      <c r="BD30" s="14">
        <v>0</v>
      </c>
      <c r="BE30" s="8">
        <f t="shared" si="3"/>
        <v>8.1194819848492139E-2</v>
      </c>
      <c r="BF30" s="8">
        <f t="shared" si="4"/>
        <v>8.1194819848492139E-2</v>
      </c>
      <c r="BG30" s="8">
        <f t="shared" si="5"/>
        <v>8.1194819848492139E-2</v>
      </c>
    </row>
    <row r="31" spans="1:59" s="16" customFormat="1" ht="13.5" x14ac:dyDescent="0.2">
      <c r="A31" s="96" t="s">
        <v>46</v>
      </c>
      <c r="B31" s="107"/>
      <c r="C31" s="96" t="s">
        <v>47</v>
      </c>
      <c r="D31" s="107"/>
      <c r="E31" s="96" t="s">
        <v>47</v>
      </c>
      <c r="F31" s="107"/>
      <c r="G31" s="96" t="s">
        <v>74</v>
      </c>
      <c r="H31" s="107"/>
      <c r="I31" s="96"/>
      <c r="J31" s="107"/>
      <c r="K31" s="107"/>
      <c r="L31" s="96"/>
      <c r="M31" s="107"/>
      <c r="N31" s="107"/>
      <c r="O31" s="96"/>
      <c r="P31" s="107"/>
      <c r="Q31" s="96"/>
      <c r="R31" s="107"/>
      <c r="S31" s="94" t="s">
        <v>75</v>
      </c>
      <c r="T31" s="108"/>
      <c r="U31" s="108"/>
      <c r="V31" s="108"/>
      <c r="W31" s="108"/>
      <c r="X31" s="108"/>
      <c r="Y31" s="108"/>
      <c r="Z31" s="108"/>
      <c r="AA31" s="96" t="s">
        <v>49</v>
      </c>
      <c r="AB31" s="107"/>
      <c r="AC31" s="107"/>
      <c r="AD31" s="107"/>
      <c r="AE31" s="107"/>
      <c r="AF31" s="96" t="s">
        <v>50</v>
      </c>
      <c r="AG31" s="107"/>
      <c r="AH31" s="107"/>
      <c r="AI31" s="9" t="s">
        <v>51</v>
      </c>
      <c r="AJ31" s="109" t="s">
        <v>52</v>
      </c>
      <c r="AK31" s="110"/>
      <c r="AL31" s="110"/>
      <c r="AM31" s="110"/>
      <c r="AN31" s="110"/>
      <c r="AO31" s="110"/>
      <c r="AP31" s="10">
        <v>1076000000</v>
      </c>
      <c r="AQ31" s="10">
        <v>249544603</v>
      </c>
      <c r="AR31" s="10">
        <v>826455397</v>
      </c>
      <c r="AS31" s="100">
        <v>0</v>
      </c>
      <c r="AT31" s="106"/>
      <c r="AU31" s="100">
        <v>249544603</v>
      </c>
      <c r="AV31" s="106"/>
      <c r="AW31" s="10">
        <v>0</v>
      </c>
      <c r="AX31" s="10">
        <v>208016825</v>
      </c>
      <c r="AY31" s="10">
        <v>41527778</v>
      </c>
      <c r="AZ31" s="10">
        <v>166859523</v>
      </c>
      <c r="BA31" s="10">
        <v>41157302</v>
      </c>
      <c r="BB31" s="10">
        <v>166859523</v>
      </c>
      <c r="BC31" s="10">
        <v>0</v>
      </c>
      <c r="BD31" s="10">
        <v>0</v>
      </c>
      <c r="BE31" s="15">
        <f t="shared" si="3"/>
        <v>0.23191877602230485</v>
      </c>
      <c r="BF31" s="15">
        <f t="shared" si="4"/>
        <v>0.23191877602230485</v>
      </c>
      <c r="BG31" s="15">
        <f t="shared" si="5"/>
        <v>0.15507390613382899</v>
      </c>
    </row>
    <row r="32" spans="1:59" ht="13.5" x14ac:dyDescent="0.2">
      <c r="A32" s="103" t="s">
        <v>46</v>
      </c>
      <c r="B32" s="89"/>
      <c r="C32" s="103" t="s">
        <v>47</v>
      </c>
      <c r="D32" s="89"/>
      <c r="E32" s="103" t="s">
        <v>47</v>
      </c>
      <c r="F32" s="89"/>
      <c r="G32" s="103" t="s">
        <v>74</v>
      </c>
      <c r="H32" s="89"/>
      <c r="I32" s="103" t="s">
        <v>55</v>
      </c>
      <c r="J32" s="89"/>
      <c r="K32" s="89"/>
      <c r="L32" s="103"/>
      <c r="M32" s="89"/>
      <c r="N32" s="89"/>
      <c r="O32" s="103"/>
      <c r="P32" s="89"/>
      <c r="Q32" s="103"/>
      <c r="R32" s="89"/>
      <c r="S32" s="102" t="s">
        <v>76</v>
      </c>
      <c r="T32" s="89"/>
      <c r="U32" s="89"/>
      <c r="V32" s="89"/>
      <c r="W32" s="89"/>
      <c r="X32" s="89"/>
      <c r="Y32" s="89"/>
      <c r="Z32" s="89"/>
      <c r="AA32" s="103" t="s">
        <v>49</v>
      </c>
      <c r="AB32" s="89"/>
      <c r="AC32" s="89"/>
      <c r="AD32" s="89"/>
      <c r="AE32" s="89"/>
      <c r="AF32" s="103" t="s">
        <v>50</v>
      </c>
      <c r="AG32" s="89"/>
      <c r="AH32" s="89"/>
      <c r="AI32" s="13" t="s">
        <v>51</v>
      </c>
      <c r="AJ32" s="104" t="s">
        <v>52</v>
      </c>
      <c r="AK32" s="89"/>
      <c r="AL32" s="89"/>
      <c r="AM32" s="89"/>
      <c r="AN32" s="89"/>
      <c r="AO32" s="89"/>
      <c r="AP32" s="14">
        <v>298284058</v>
      </c>
      <c r="AQ32" s="14">
        <v>75584472</v>
      </c>
      <c r="AR32" s="14">
        <v>222699586</v>
      </c>
      <c r="AS32" s="105">
        <v>0</v>
      </c>
      <c r="AT32" s="93"/>
      <c r="AU32" s="105">
        <v>75584472</v>
      </c>
      <c r="AV32" s="93"/>
      <c r="AW32" s="14">
        <v>0</v>
      </c>
      <c r="AX32" s="14">
        <v>51455454</v>
      </c>
      <c r="AY32" s="14">
        <v>24129018</v>
      </c>
      <c r="AZ32" s="14">
        <v>51455454</v>
      </c>
      <c r="BA32" s="14">
        <v>0</v>
      </c>
      <c r="BB32" s="14">
        <v>51455454</v>
      </c>
      <c r="BC32" s="14">
        <v>0</v>
      </c>
      <c r="BD32" s="14">
        <v>0</v>
      </c>
      <c r="BE32" s="8">
        <f t="shared" si="3"/>
        <v>0.25339762542723621</v>
      </c>
      <c r="BF32" s="8">
        <f t="shared" si="4"/>
        <v>0.25339762542723621</v>
      </c>
      <c r="BG32" s="8">
        <f t="shared" si="5"/>
        <v>0.17250487453137706</v>
      </c>
    </row>
    <row r="33" spans="1:59" ht="13.5" x14ac:dyDescent="0.2">
      <c r="A33" s="103" t="s">
        <v>46</v>
      </c>
      <c r="B33" s="89"/>
      <c r="C33" s="103" t="s">
        <v>47</v>
      </c>
      <c r="D33" s="89"/>
      <c r="E33" s="103" t="s">
        <v>47</v>
      </c>
      <c r="F33" s="89"/>
      <c r="G33" s="103" t="s">
        <v>74</v>
      </c>
      <c r="H33" s="89"/>
      <c r="I33" s="103" t="s">
        <v>77</v>
      </c>
      <c r="J33" s="89"/>
      <c r="K33" s="89"/>
      <c r="L33" s="103"/>
      <c r="M33" s="89"/>
      <c r="N33" s="89"/>
      <c r="O33" s="103"/>
      <c r="P33" s="89"/>
      <c r="Q33" s="103"/>
      <c r="R33" s="89"/>
      <c r="S33" s="102" t="s">
        <v>78</v>
      </c>
      <c r="T33" s="89"/>
      <c r="U33" s="89"/>
      <c r="V33" s="89"/>
      <c r="W33" s="89"/>
      <c r="X33" s="89"/>
      <c r="Y33" s="89"/>
      <c r="Z33" s="89"/>
      <c r="AA33" s="103" t="s">
        <v>49</v>
      </c>
      <c r="AB33" s="89"/>
      <c r="AC33" s="89"/>
      <c r="AD33" s="89"/>
      <c r="AE33" s="89"/>
      <c r="AF33" s="103" t="s">
        <v>50</v>
      </c>
      <c r="AG33" s="89"/>
      <c r="AH33" s="89"/>
      <c r="AI33" s="13" t="s">
        <v>51</v>
      </c>
      <c r="AJ33" s="104" t="s">
        <v>52</v>
      </c>
      <c r="AK33" s="89"/>
      <c r="AL33" s="89"/>
      <c r="AM33" s="89"/>
      <c r="AN33" s="89"/>
      <c r="AO33" s="89"/>
      <c r="AP33" s="14">
        <v>223215326</v>
      </c>
      <c r="AQ33" s="14">
        <v>57558496</v>
      </c>
      <c r="AR33" s="14">
        <v>165656830</v>
      </c>
      <c r="AS33" s="105">
        <v>0</v>
      </c>
      <c r="AT33" s="93"/>
      <c r="AU33" s="105">
        <v>57558496</v>
      </c>
      <c r="AV33" s="93"/>
      <c r="AW33" s="14">
        <v>0</v>
      </c>
      <c r="AX33" s="14">
        <v>40159736</v>
      </c>
      <c r="AY33" s="14">
        <v>17398760</v>
      </c>
      <c r="AZ33" s="14">
        <v>39350270</v>
      </c>
      <c r="BA33" s="14">
        <v>809466</v>
      </c>
      <c r="BB33" s="14">
        <v>39350270</v>
      </c>
      <c r="BC33" s="14">
        <v>0</v>
      </c>
      <c r="BD33" s="14">
        <v>0</v>
      </c>
      <c r="BE33" s="8">
        <f t="shared" si="3"/>
        <v>0.25786086032461769</v>
      </c>
      <c r="BF33" s="8">
        <f t="shared" si="4"/>
        <v>0.25786086032461769</v>
      </c>
      <c r="BG33" s="8">
        <f t="shared" si="5"/>
        <v>0.17628838801149344</v>
      </c>
    </row>
    <row r="34" spans="1:59" ht="13.5" x14ac:dyDescent="0.2">
      <c r="A34" s="103" t="s">
        <v>46</v>
      </c>
      <c r="B34" s="89"/>
      <c r="C34" s="103" t="s">
        <v>47</v>
      </c>
      <c r="D34" s="89"/>
      <c r="E34" s="103" t="s">
        <v>47</v>
      </c>
      <c r="F34" s="89"/>
      <c r="G34" s="103" t="s">
        <v>74</v>
      </c>
      <c r="H34" s="89"/>
      <c r="I34" s="103" t="s">
        <v>58</v>
      </c>
      <c r="J34" s="89"/>
      <c r="K34" s="89"/>
      <c r="L34" s="103"/>
      <c r="M34" s="89"/>
      <c r="N34" s="89"/>
      <c r="O34" s="103"/>
      <c r="P34" s="89"/>
      <c r="Q34" s="103"/>
      <c r="R34" s="89"/>
      <c r="S34" s="102" t="s">
        <v>79</v>
      </c>
      <c r="T34" s="89"/>
      <c r="U34" s="89"/>
      <c r="V34" s="89"/>
      <c r="W34" s="89"/>
      <c r="X34" s="89"/>
      <c r="Y34" s="89"/>
      <c r="Z34" s="89"/>
      <c r="AA34" s="103" t="s">
        <v>49</v>
      </c>
      <c r="AB34" s="89"/>
      <c r="AC34" s="89"/>
      <c r="AD34" s="89"/>
      <c r="AE34" s="89"/>
      <c r="AF34" s="103" t="s">
        <v>50</v>
      </c>
      <c r="AG34" s="89"/>
      <c r="AH34" s="89"/>
      <c r="AI34" s="13" t="s">
        <v>51</v>
      </c>
      <c r="AJ34" s="104" t="s">
        <v>52</v>
      </c>
      <c r="AK34" s="89"/>
      <c r="AL34" s="89"/>
      <c r="AM34" s="89"/>
      <c r="AN34" s="89"/>
      <c r="AO34" s="89"/>
      <c r="AP34" s="14">
        <v>266954155</v>
      </c>
      <c r="AQ34" s="14">
        <v>55768135</v>
      </c>
      <c r="AR34" s="14">
        <v>211186020</v>
      </c>
      <c r="AS34" s="105">
        <v>0</v>
      </c>
      <c r="AT34" s="93"/>
      <c r="AU34" s="105">
        <v>55768135</v>
      </c>
      <c r="AV34" s="93"/>
      <c r="AW34" s="14">
        <v>0</v>
      </c>
      <c r="AX34" s="14">
        <v>55768135</v>
      </c>
      <c r="AY34" s="14">
        <v>0</v>
      </c>
      <c r="AZ34" s="14">
        <v>37790599</v>
      </c>
      <c r="BA34" s="14">
        <v>17977536</v>
      </c>
      <c r="BB34" s="14">
        <v>37790599</v>
      </c>
      <c r="BC34" s="14">
        <v>0</v>
      </c>
      <c r="BD34" s="14">
        <v>0</v>
      </c>
      <c r="BE34" s="8">
        <f t="shared" si="3"/>
        <v>0.20890528937449954</v>
      </c>
      <c r="BF34" s="8">
        <f t="shared" si="4"/>
        <v>0.20890528937449954</v>
      </c>
      <c r="BG34" s="8">
        <f t="shared" si="5"/>
        <v>0.14156213077110563</v>
      </c>
    </row>
    <row r="35" spans="1:59" ht="13.5" x14ac:dyDescent="0.2">
      <c r="A35" s="103" t="s">
        <v>46</v>
      </c>
      <c r="B35" s="89"/>
      <c r="C35" s="103" t="s">
        <v>47</v>
      </c>
      <c r="D35" s="89"/>
      <c r="E35" s="103" t="s">
        <v>47</v>
      </c>
      <c r="F35" s="89"/>
      <c r="G35" s="103" t="s">
        <v>74</v>
      </c>
      <c r="H35" s="89"/>
      <c r="I35" s="103" t="s">
        <v>60</v>
      </c>
      <c r="J35" s="89"/>
      <c r="K35" s="89"/>
      <c r="L35" s="103"/>
      <c r="M35" s="89"/>
      <c r="N35" s="89"/>
      <c r="O35" s="103"/>
      <c r="P35" s="89"/>
      <c r="Q35" s="103"/>
      <c r="R35" s="89"/>
      <c r="S35" s="102" t="s">
        <v>80</v>
      </c>
      <c r="T35" s="89"/>
      <c r="U35" s="89"/>
      <c r="V35" s="89"/>
      <c r="W35" s="89"/>
      <c r="X35" s="89"/>
      <c r="Y35" s="89"/>
      <c r="Z35" s="89"/>
      <c r="AA35" s="103" t="s">
        <v>49</v>
      </c>
      <c r="AB35" s="89"/>
      <c r="AC35" s="89"/>
      <c r="AD35" s="89"/>
      <c r="AE35" s="89"/>
      <c r="AF35" s="103" t="s">
        <v>50</v>
      </c>
      <c r="AG35" s="89"/>
      <c r="AH35" s="89"/>
      <c r="AI35" s="13" t="s">
        <v>51</v>
      </c>
      <c r="AJ35" s="104" t="s">
        <v>52</v>
      </c>
      <c r="AK35" s="89"/>
      <c r="AL35" s="89"/>
      <c r="AM35" s="89"/>
      <c r="AN35" s="89"/>
      <c r="AO35" s="89"/>
      <c r="AP35" s="14">
        <v>120154422</v>
      </c>
      <c r="AQ35" s="14">
        <v>25037500</v>
      </c>
      <c r="AR35" s="14">
        <v>95116922</v>
      </c>
      <c r="AS35" s="105">
        <v>0</v>
      </c>
      <c r="AT35" s="93"/>
      <c r="AU35" s="105">
        <v>25037500</v>
      </c>
      <c r="AV35" s="93"/>
      <c r="AW35" s="14">
        <v>0</v>
      </c>
      <c r="AX35" s="14">
        <v>25037500</v>
      </c>
      <c r="AY35" s="14">
        <v>0</v>
      </c>
      <c r="AZ35" s="14">
        <v>15769200</v>
      </c>
      <c r="BA35" s="14">
        <v>9268300</v>
      </c>
      <c r="BB35" s="14">
        <v>15769200</v>
      </c>
      <c r="BC35" s="14">
        <v>0</v>
      </c>
      <c r="BD35" s="14">
        <v>0</v>
      </c>
      <c r="BE35" s="8">
        <f t="shared" si="3"/>
        <v>0.20837768251259201</v>
      </c>
      <c r="BF35" s="8">
        <f t="shared" si="4"/>
        <v>0.20837768251259201</v>
      </c>
      <c r="BG35" s="8">
        <f t="shared" si="5"/>
        <v>0.13124111237454084</v>
      </c>
    </row>
    <row r="36" spans="1:59" ht="13.5" x14ac:dyDescent="0.2">
      <c r="A36" s="103" t="s">
        <v>46</v>
      </c>
      <c r="B36" s="89"/>
      <c r="C36" s="103" t="s">
        <v>47</v>
      </c>
      <c r="D36" s="89"/>
      <c r="E36" s="103" t="s">
        <v>47</v>
      </c>
      <c r="F36" s="89"/>
      <c r="G36" s="103" t="s">
        <v>74</v>
      </c>
      <c r="H36" s="89"/>
      <c r="I36" s="103" t="s">
        <v>62</v>
      </c>
      <c r="J36" s="89"/>
      <c r="K36" s="89"/>
      <c r="L36" s="103"/>
      <c r="M36" s="89"/>
      <c r="N36" s="89"/>
      <c r="O36" s="103"/>
      <c r="P36" s="89"/>
      <c r="Q36" s="103"/>
      <c r="R36" s="89"/>
      <c r="S36" s="102" t="s">
        <v>81</v>
      </c>
      <c r="T36" s="89"/>
      <c r="U36" s="89"/>
      <c r="V36" s="89"/>
      <c r="W36" s="89"/>
      <c r="X36" s="89"/>
      <c r="Y36" s="89"/>
      <c r="Z36" s="89"/>
      <c r="AA36" s="103" t="s">
        <v>49</v>
      </c>
      <c r="AB36" s="89"/>
      <c r="AC36" s="89"/>
      <c r="AD36" s="89"/>
      <c r="AE36" s="89"/>
      <c r="AF36" s="103" t="s">
        <v>50</v>
      </c>
      <c r="AG36" s="89"/>
      <c r="AH36" s="89"/>
      <c r="AI36" s="13" t="s">
        <v>51</v>
      </c>
      <c r="AJ36" s="104" t="s">
        <v>52</v>
      </c>
      <c r="AK36" s="89"/>
      <c r="AL36" s="89"/>
      <c r="AM36" s="89"/>
      <c r="AN36" s="89"/>
      <c r="AO36" s="89"/>
      <c r="AP36" s="14">
        <v>18331594</v>
      </c>
      <c r="AQ36" s="14">
        <v>4289200</v>
      </c>
      <c r="AR36" s="14">
        <v>14042394</v>
      </c>
      <c r="AS36" s="105">
        <v>0</v>
      </c>
      <c r="AT36" s="93"/>
      <c r="AU36" s="105">
        <v>4289200</v>
      </c>
      <c r="AV36" s="93"/>
      <c r="AW36" s="14">
        <v>0</v>
      </c>
      <c r="AX36" s="14">
        <v>4289200</v>
      </c>
      <c r="AY36" s="14">
        <v>0</v>
      </c>
      <c r="AZ36" s="14">
        <v>2775600</v>
      </c>
      <c r="BA36" s="14">
        <v>1513600</v>
      </c>
      <c r="BB36" s="14">
        <v>2775600</v>
      </c>
      <c r="BC36" s="14">
        <v>0</v>
      </c>
      <c r="BD36" s="14">
        <v>0</v>
      </c>
      <c r="BE36" s="8">
        <f t="shared" si="3"/>
        <v>0.23397856182064691</v>
      </c>
      <c r="BF36" s="8">
        <f t="shared" si="4"/>
        <v>0.23397856182064691</v>
      </c>
      <c r="BG36" s="8">
        <f t="shared" si="5"/>
        <v>0.15141072838510389</v>
      </c>
    </row>
    <row r="37" spans="1:59" ht="13.5" x14ac:dyDescent="0.2">
      <c r="A37" s="103" t="s">
        <v>46</v>
      </c>
      <c r="B37" s="89"/>
      <c r="C37" s="103" t="s">
        <v>47</v>
      </c>
      <c r="D37" s="89"/>
      <c r="E37" s="103" t="s">
        <v>47</v>
      </c>
      <c r="F37" s="89"/>
      <c r="G37" s="103" t="s">
        <v>74</v>
      </c>
      <c r="H37" s="89"/>
      <c r="I37" s="103" t="s">
        <v>64</v>
      </c>
      <c r="J37" s="89"/>
      <c r="K37" s="89"/>
      <c r="L37" s="103"/>
      <c r="M37" s="89"/>
      <c r="N37" s="89"/>
      <c r="O37" s="103"/>
      <c r="P37" s="89"/>
      <c r="Q37" s="103"/>
      <c r="R37" s="89"/>
      <c r="S37" s="102" t="s">
        <v>82</v>
      </c>
      <c r="T37" s="89"/>
      <c r="U37" s="89"/>
      <c r="V37" s="89"/>
      <c r="W37" s="89"/>
      <c r="X37" s="89"/>
      <c r="Y37" s="89"/>
      <c r="Z37" s="89"/>
      <c r="AA37" s="103" t="s">
        <v>49</v>
      </c>
      <c r="AB37" s="89"/>
      <c r="AC37" s="89"/>
      <c r="AD37" s="89"/>
      <c r="AE37" s="89"/>
      <c r="AF37" s="103" t="s">
        <v>50</v>
      </c>
      <c r="AG37" s="89"/>
      <c r="AH37" s="89"/>
      <c r="AI37" s="13" t="s">
        <v>51</v>
      </c>
      <c r="AJ37" s="104" t="s">
        <v>52</v>
      </c>
      <c r="AK37" s="89"/>
      <c r="AL37" s="89"/>
      <c r="AM37" s="89"/>
      <c r="AN37" s="89"/>
      <c r="AO37" s="89"/>
      <c r="AP37" s="14">
        <v>83492523</v>
      </c>
      <c r="AQ37" s="14">
        <v>18780700</v>
      </c>
      <c r="AR37" s="14">
        <v>64711823</v>
      </c>
      <c r="AS37" s="105">
        <v>0</v>
      </c>
      <c r="AT37" s="93"/>
      <c r="AU37" s="105">
        <v>18780700</v>
      </c>
      <c r="AV37" s="93"/>
      <c r="AW37" s="14">
        <v>0</v>
      </c>
      <c r="AX37" s="14">
        <v>18780700</v>
      </c>
      <c r="AY37" s="14">
        <v>0</v>
      </c>
      <c r="AZ37" s="14">
        <v>11828600</v>
      </c>
      <c r="BA37" s="14">
        <v>6952100</v>
      </c>
      <c r="BB37" s="14">
        <v>11828600</v>
      </c>
      <c r="BC37" s="14">
        <v>0</v>
      </c>
      <c r="BD37" s="14">
        <v>0</v>
      </c>
      <c r="BE37" s="8">
        <f t="shared" si="3"/>
        <v>0.22493870499038579</v>
      </c>
      <c r="BF37" s="8">
        <f t="shared" si="4"/>
        <v>0.22493870499038579</v>
      </c>
      <c r="BG37" s="8">
        <f t="shared" si="5"/>
        <v>0.14167256629674491</v>
      </c>
    </row>
    <row r="38" spans="1:59" ht="13.5" x14ac:dyDescent="0.2">
      <c r="A38" s="103" t="s">
        <v>46</v>
      </c>
      <c r="B38" s="89"/>
      <c r="C38" s="103" t="s">
        <v>47</v>
      </c>
      <c r="D38" s="89"/>
      <c r="E38" s="103" t="s">
        <v>47</v>
      </c>
      <c r="F38" s="89"/>
      <c r="G38" s="103" t="s">
        <v>74</v>
      </c>
      <c r="H38" s="89"/>
      <c r="I38" s="103" t="s">
        <v>66</v>
      </c>
      <c r="J38" s="89"/>
      <c r="K38" s="89"/>
      <c r="L38" s="103"/>
      <c r="M38" s="89"/>
      <c r="N38" s="89"/>
      <c r="O38" s="103"/>
      <c r="P38" s="89"/>
      <c r="Q38" s="103"/>
      <c r="R38" s="89"/>
      <c r="S38" s="102" t="s">
        <v>83</v>
      </c>
      <c r="T38" s="89"/>
      <c r="U38" s="89"/>
      <c r="V38" s="89"/>
      <c r="W38" s="89"/>
      <c r="X38" s="89"/>
      <c r="Y38" s="89"/>
      <c r="Z38" s="89"/>
      <c r="AA38" s="103" t="s">
        <v>49</v>
      </c>
      <c r="AB38" s="89"/>
      <c r="AC38" s="89"/>
      <c r="AD38" s="89"/>
      <c r="AE38" s="89"/>
      <c r="AF38" s="103" t="s">
        <v>50</v>
      </c>
      <c r="AG38" s="89"/>
      <c r="AH38" s="89"/>
      <c r="AI38" s="13" t="s">
        <v>51</v>
      </c>
      <c r="AJ38" s="104" t="s">
        <v>52</v>
      </c>
      <c r="AK38" s="89"/>
      <c r="AL38" s="89"/>
      <c r="AM38" s="89"/>
      <c r="AN38" s="89"/>
      <c r="AO38" s="89"/>
      <c r="AP38" s="14">
        <v>65567922</v>
      </c>
      <c r="AQ38" s="14">
        <v>12526100</v>
      </c>
      <c r="AR38" s="14">
        <v>53041822</v>
      </c>
      <c r="AS38" s="105">
        <v>0</v>
      </c>
      <c r="AT38" s="93"/>
      <c r="AU38" s="105">
        <v>12526100</v>
      </c>
      <c r="AV38" s="93"/>
      <c r="AW38" s="14">
        <v>0</v>
      </c>
      <c r="AX38" s="14">
        <v>12526100</v>
      </c>
      <c r="AY38" s="14">
        <v>0</v>
      </c>
      <c r="AZ38" s="14">
        <v>7889800</v>
      </c>
      <c r="BA38" s="14">
        <v>4636300</v>
      </c>
      <c r="BB38" s="14">
        <v>7889800</v>
      </c>
      <c r="BC38" s="14">
        <v>0</v>
      </c>
      <c r="BD38" s="14">
        <v>0</v>
      </c>
      <c r="BE38" s="8">
        <f t="shared" si="3"/>
        <v>0.19104006376776742</v>
      </c>
      <c r="BF38" s="8">
        <f t="shared" si="4"/>
        <v>0.19104006376776742</v>
      </c>
      <c r="BG38" s="8">
        <f t="shared" si="5"/>
        <v>0.12033018218878433</v>
      </c>
    </row>
    <row r="39" spans="1:59" s="16" customFormat="1" ht="13.5" x14ac:dyDescent="0.2">
      <c r="A39" s="96" t="s">
        <v>46</v>
      </c>
      <c r="B39" s="107"/>
      <c r="C39" s="96" t="s">
        <v>47</v>
      </c>
      <c r="D39" s="107"/>
      <c r="E39" s="96" t="s">
        <v>47</v>
      </c>
      <c r="F39" s="107"/>
      <c r="G39" s="96" t="s">
        <v>84</v>
      </c>
      <c r="H39" s="107"/>
      <c r="I39" s="96"/>
      <c r="J39" s="107"/>
      <c r="K39" s="107"/>
      <c r="L39" s="96"/>
      <c r="M39" s="107"/>
      <c r="N39" s="107"/>
      <c r="O39" s="96"/>
      <c r="P39" s="107"/>
      <c r="Q39" s="96"/>
      <c r="R39" s="107"/>
      <c r="S39" s="94" t="s">
        <v>85</v>
      </c>
      <c r="T39" s="108"/>
      <c r="U39" s="108"/>
      <c r="V39" s="108"/>
      <c r="W39" s="108"/>
      <c r="X39" s="108"/>
      <c r="Y39" s="108"/>
      <c r="Z39" s="108"/>
      <c r="AA39" s="96" t="s">
        <v>49</v>
      </c>
      <c r="AB39" s="107"/>
      <c r="AC39" s="107"/>
      <c r="AD39" s="107"/>
      <c r="AE39" s="107"/>
      <c r="AF39" s="96" t="s">
        <v>50</v>
      </c>
      <c r="AG39" s="107"/>
      <c r="AH39" s="107"/>
      <c r="AI39" s="9" t="s">
        <v>51</v>
      </c>
      <c r="AJ39" s="109" t="s">
        <v>52</v>
      </c>
      <c r="AK39" s="110"/>
      <c r="AL39" s="110"/>
      <c r="AM39" s="110"/>
      <c r="AN39" s="110"/>
      <c r="AO39" s="110"/>
      <c r="AP39" s="10">
        <v>297000000</v>
      </c>
      <c r="AQ39" s="10">
        <v>57021895</v>
      </c>
      <c r="AR39" s="10">
        <v>239978105</v>
      </c>
      <c r="AS39" s="100">
        <v>0</v>
      </c>
      <c r="AT39" s="106"/>
      <c r="AU39" s="100">
        <v>57021895</v>
      </c>
      <c r="AV39" s="106"/>
      <c r="AW39" s="10">
        <v>0</v>
      </c>
      <c r="AX39" s="10">
        <v>57021895</v>
      </c>
      <c r="AY39" s="10">
        <v>0</v>
      </c>
      <c r="AZ39" s="10">
        <v>57021895</v>
      </c>
      <c r="BA39" s="10">
        <v>0</v>
      </c>
      <c r="BB39" s="10">
        <v>57021895</v>
      </c>
      <c r="BC39" s="10">
        <v>0</v>
      </c>
      <c r="BD39" s="10">
        <v>0</v>
      </c>
      <c r="BE39" s="15">
        <f t="shared" si="3"/>
        <v>0.19199291245791245</v>
      </c>
      <c r="BF39" s="15">
        <f t="shared" si="4"/>
        <v>0.19199291245791245</v>
      </c>
      <c r="BG39" s="15">
        <f t="shared" si="5"/>
        <v>0.19199291245791245</v>
      </c>
    </row>
    <row r="40" spans="1:59" ht="13.5" x14ac:dyDescent="0.2">
      <c r="A40" s="88" t="s">
        <v>46</v>
      </c>
      <c r="B40" s="89"/>
      <c r="C40" s="88" t="s">
        <v>47</v>
      </c>
      <c r="D40" s="89"/>
      <c r="E40" s="88" t="s">
        <v>47</v>
      </c>
      <c r="F40" s="89"/>
      <c r="G40" s="88" t="s">
        <v>84</v>
      </c>
      <c r="H40" s="89"/>
      <c r="I40" s="88" t="s">
        <v>55</v>
      </c>
      <c r="J40" s="89"/>
      <c r="K40" s="89"/>
      <c r="L40" s="88"/>
      <c r="M40" s="89"/>
      <c r="N40" s="89"/>
      <c r="O40" s="88"/>
      <c r="P40" s="89"/>
      <c r="Q40" s="88"/>
      <c r="R40" s="89"/>
      <c r="S40" s="86" t="s">
        <v>86</v>
      </c>
      <c r="T40" s="87"/>
      <c r="U40" s="87"/>
      <c r="V40" s="87"/>
      <c r="W40" s="87"/>
      <c r="X40" s="87"/>
      <c r="Y40" s="87"/>
      <c r="Z40" s="87"/>
      <c r="AA40" s="88" t="s">
        <v>49</v>
      </c>
      <c r="AB40" s="89"/>
      <c r="AC40" s="89"/>
      <c r="AD40" s="89"/>
      <c r="AE40" s="89"/>
      <c r="AF40" s="88" t="s">
        <v>50</v>
      </c>
      <c r="AG40" s="89"/>
      <c r="AH40" s="89"/>
      <c r="AI40" s="6" t="s">
        <v>51</v>
      </c>
      <c r="AJ40" s="111" t="s">
        <v>52</v>
      </c>
      <c r="AK40" s="112"/>
      <c r="AL40" s="112"/>
      <c r="AM40" s="112"/>
      <c r="AN40" s="112"/>
      <c r="AO40" s="112"/>
      <c r="AP40" s="7">
        <v>123647764</v>
      </c>
      <c r="AQ40" s="7">
        <v>13189627</v>
      </c>
      <c r="AR40" s="7">
        <v>110458137</v>
      </c>
      <c r="AS40" s="92">
        <v>0</v>
      </c>
      <c r="AT40" s="93"/>
      <c r="AU40" s="92">
        <v>13189627</v>
      </c>
      <c r="AV40" s="93"/>
      <c r="AW40" s="7">
        <v>0</v>
      </c>
      <c r="AX40" s="7">
        <v>13189627</v>
      </c>
      <c r="AY40" s="7">
        <v>0</v>
      </c>
      <c r="AZ40" s="7">
        <v>13189627</v>
      </c>
      <c r="BA40" s="7">
        <v>0</v>
      </c>
      <c r="BB40" s="7">
        <v>13189627</v>
      </c>
      <c r="BC40" s="7">
        <v>0</v>
      </c>
      <c r="BD40" s="7">
        <v>0</v>
      </c>
      <c r="BE40" s="8">
        <f t="shared" si="3"/>
        <v>0.1066709706129421</v>
      </c>
      <c r="BF40" s="8">
        <f t="shared" si="4"/>
        <v>0.1066709706129421</v>
      </c>
      <c r="BG40" s="8">
        <f t="shared" si="5"/>
        <v>0.1066709706129421</v>
      </c>
    </row>
    <row r="41" spans="1:59" ht="13.5" x14ac:dyDescent="0.2">
      <c r="A41" s="103" t="s">
        <v>46</v>
      </c>
      <c r="B41" s="89"/>
      <c r="C41" s="103" t="s">
        <v>47</v>
      </c>
      <c r="D41" s="89"/>
      <c r="E41" s="103" t="s">
        <v>47</v>
      </c>
      <c r="F41" s="89"/>
      <c r="G41" s="103" t="s">
        <v>84</v>
      </c>
      <c r="H41" s="89"/>
      <c r="I41" s="103" t="s">
        <v>55</v>
      </c>
      <c r="J41" s="89"/>
      <c r="K41" s="89"/>
      <c r="L41" s="103" t="s">
        <v>55</v>
      </c>
      <c r="M41" s="89"/>
      <c r="N41" s="89"/>
      <c r="O41" s="103"/>
      <c r="P41" s="89"/>
      <c r="Q41" s="103"/>
      <c r="R41" s="89"/>
      <c r="S41" s="102" t="s">
        <v>87</v>
      </c>
      <c r="T41" s="89"/>
      <c r="U41" s="89"/>
      <c r="V41" s="89"/>
      <c r="W41" s="89"/>
      <c r="X41" s="89"/>
      <c r="Y41" s="89"/>
      <c r="Z41" s="89"/>
      <c r="AA41" s="103" t="s">
        <v>49</v>
      </c>
      <c r="AB41" s="89"/>
      <c r="AC41" s="89"/>
      <c r="AD41" s="89"/>
      <c r="AE41" s="89"/>
      <c r="AF41" s="103" t="s">
        <v>50</v>
      </c>
      <c r="AG41" s="89"/>
      <c r="AH41" s="89"/>
      <c r="AI41" s="13" t="s">
        <v>51</v>
      </c>
      <c r="AJ41" s="104" t="s">
        <v>52</v>
      </c>
      <c r="AK41" s="89"/>
      <c r="AL41" s="89"/>
      <c r="AM41" s="89"/>
      <c r="AN41" s="89"/>
      <c r="AO41" s="89"/>
      <c r="AP41" s="14">
        <v>89319841</v>
      </c>
      <c r="AQ41" s="14">
        <v>12149747</v>
      </c>
      <c r="AR41" s="14">
        <v>77170094</v>
      </c>
      <c r="AS41" s="105">
        <v>0</v>
      </c>
      <c r="AT41" s="93"/>
      <c r="AU41" s="105">
        <v>12149747</v>
      </c>
      <c r="AV41" s="93"/>
      <c r="AW41" s="14">
        <v>0</v>
      </c>
      <c r="AX41" s="14">
        <v>12149747</v>
      </c>
      <c r="AY41" s="14">
        <v>0</v>
      </c>
      <c r="AZ41" s="14">
        <v>12149747</v>
      </c>
      <c r="BA41" s="14">
        <v>0</v>
      </c>
      <c r="BB41" s="14">
        <v>12149747</v>
      </c>
      <c r="BC41" s="14">
        <v>0</v>
      </c>
      <c r="BD41" s="14">
        <v>0</v>
      </c>
      <c r="BE41" s="8">
        <f t="shared" si="3"/>
        <v>0.13602517496644448</v>
      </c>
      <c r="BF41" s="8">
        <f t="shared" si="4"/>
        <v>0.13602517496644448</v>
      </c>
      <c r="BG41" s="8">
        <f t="shared" si="5"/>
        <v>0.13602517496644448</v>
      </c>
    </row>
    <row r="42" spans="1:59" ht="13.5" x14ac:dyDescent="0.2">
      <c r="A42" s="103" t="s">
        <v>46</v>
      </c>
      <c r="B42" s="89"/>
      <c r="C42" s="103" t="s">
        <v>47</v>
      </c>
      <c r="D42" s="89"/>
      <c r="E42" s="103" t="s">
        <v>47</v>
      </c>
      <c r="F42" s="89"/>
      <c r="G42" s="103" t="s">
        <v>84</v>
      </c>
      <c r="H42" s="89"/>
      <c r="I42" s="103" t="s">
        <v>55</v>
      </c>
      <c r="J42" s="89"/>
      <c r="K42" s="89"/>
      <c r="L42" s="103" t="s">
        <v>77</v>
      </c>
      <c r="M42" s="89"/>
      <c r="N42" s="89"/>
      <c r="O42" s="103"/>
      <c r="P42" s="89"/>
      <c r="Q42" s="103"/>
      <c r="R42" s="89"/>
      <c r="S42" s="102" t="s">
        <v>88</v>
      </c>
      <c r="T42" s="89"/>
      <c r="U42" s="89"/>
      <c r="V42" s="89"/>
      <c r="W42" s="89"/>
      <c r="X42" s="89"/>
      <c r="Y42" s="89"/>
      <c r="Z42" s="89"/>
      <c r="AA42" s="103" t="s">
        <v>49</v>
      </c>
      <c r="AB42" s="89"/>
      <c r="AC42" s="89"/>
      <c r="AD42" s="89"/>
      <c r="AE42" s="89"/>
      <c r="AF42" s="103" t="s">
        <v>50</v>
      </c>
      <c r="AG42" s="89"/>
      <c r="AH42" s="89"/>
      <c r="AI42" s="13" t="s">
        <v>51</v>
      </c>
      <c r="AJ42" s="104" t="s">
        <v>52</v>
      </c>
      <c r="AK42" s="89"/>
      <c r="AL42" s="89"/>
      <c r="AM42" s="89"/>
      <c r="AN42" s="89"/>
      <c r="AO42" s="89"/>
      <c r="AP42" s="14">
        <v>23028811</v>
      </c>
      <c r="AQ42" s="14">
        <v>0</v>
      </c>
      <c r="AR42" s="14">
        <v>23028811</v>
      </c>
      <c r="AS42" s="105">
        <v>0</v>
      </c>
      <c r="AT42" s="93"/>
      <c r="AU42" s="105">
        <v>0</v>
      </c>
      <c r="AV42" s="93"/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8">
        <f t="shared" si="3"/>
        <v>0</v>
      </c>
      <c r="BF42" s="8">
        <f t="shared" si="4"/>
        <v>0</v>
      </c>
      <c r="BG42" s="8">
        <f t="shared" si="5"/>
        <v>0</v>
      </c>
    </row>
    <row r="43" spans="1:59" ht="13.5" x14ac:dyDescent="0.2">
      <c r="A43" s="103" t="s">
        <v>46</v>
      </c>
      <c r="B43" s="89"/>
      <c r="C43" s="103" t="s">
        <v>47</v>
      </c>
      <c r="D43" s="89"/>
      <c r="E43" s="103" t="s">
        <v>47</v>
      </c>
      <c r="F43" s="89"/>
      <c r="G43" s="103" t="s">
        <v>84</v>
      </c>
      <c r="H43" s="89"/>
      <c r="I43" s="103" t="s">
        <v>55</v>
      </c>
      <c r="J43" s="89"/>
      <c r="K43" s="89"/>
      <c r="L43" s="103" t="s">
        <v>58</v>
      </c>
      <c r="M43" s="89"/>
      <c r="N43" s="89"/>
      <c r="O43" s="103"/>
      <c r="P43" s="89"/>
      <c r="Q43" s="103"/>
      <c r="R43" s="89"/>
      <c r="S43" s="102" t="s">
        <v>89</v>
      </c>
      <c r="T43" s="89"/>
      <c r="U43" s="89"/>
      <c r="V43" s="89"/>
      <c r="W43" s="89"/>
      <c r="X43" s="89"/>
      <c r="Y43" s="89"/>
      <c r="Z43" s="89"/>
      <c r="AA43" s="103" t="s">
        <v>49</v>
      </c>
      <c r="AB43" s="89"/>
      <c r="AC43" s="89"/>
      <c r="AD43" s="89"/>
      <c r="AE43" s="89"/>
      <c r="AF43" s="103" t="s">
        <v>50</v>
      </c>
      <c r="AG43" s="89"/>
      <c r="AH43" s="89"/>
      <c r="AI43" s="13" t="s">
        <v>51</v>
      </c>
      <c r="AJ43" s="104" t="s">
        <v>52</v>
      </c>
      <c r="AK43" s="89"/>
      <c r="AL43" s="89"/>
      <c r="AM43" s="89"/>
      <c r="AN43" s="89"/>
      <c r="AO43" s="89"/>
      <c r="AP43" s="14">
        <v>11299112</v>
      </c>
      <c r="AQ43" s="14">
        <v>1039880</v>
      </c>
      <c r="AR43" s="14">
        <v>10259232</v>
      </c>
      <c r="AS43" s="105">
        <v>0</v>
      </c>
      <c r="AT43" s="93"/>
      <c r="AU43" s="105">
        <v>1039880</v>
      </c>
      <c r="AV43" s="93"/>
      <c r="AW43" s="14">
        <v>0</v>
      </c>
      <c r="AX43" s="14">
        <v>1039880</v>
      </c>
      <c r="AY43" s="14">
        <v>0</v>
      </c>
      <c r="AZ43" s="14">
        <v>1039880</v>
      </c>
      <c r="BA43" s="14">
        <v>0</v>
      </c>
      <c r="BB43" s="14">
        <v>1039880</v>
      </c>
      <c r="BC43" s="14">
        <v>0</v>
      </c>
      <c r="BD43" s="14">
        <v>0</v>
      </c>
      <c r="BE43" s="8">
        <f t="shared" si="3"/>
        <v>9.2032011011130788E-2</v>
      </c>
      <c r="BF43" s="8">
        <f t="shared" si="4"/>
        <v>9.2032011011130788E-2</v>
      </c>
      <c r="BG43" s="8">
        <f t="shared" si="5"/>
        <v>9.2032011011130788E-2</v>
      </c>
    </row>
    <row r="44" spans="1:59" ht="13.5" x14ac:dyDescent="0.2">
      <c r="A44" s="103" t="s">
        <v>46</v>
      </c>
      <c r="B44" s="89"/>
      <c r="C44" s="103" t="s">
        <v>47</v>
      </c>
      <c r="D44" s="89"/>
      <c r="E44" s="103" t="s">
        <v>47</v>
      </c>
      <c r="F44" s="89"/>
      <c r="G44" s="103" t="s">
        <v>84</v>
      </c>
      <c r="H44" s="89"/>
      <c r="I44" s="103" t="s">
        <v>77</v>
      </c>
      <c r="J44" s="89"/>
      <c r="K44" s="89"/>
      <c r="L44" s="103"/>
      <c r="M44" s="89"/>
      <c r="N44" s="89"/>
      <c r="O44" s="103"/>
      <c r="P44" s="89"/>
      <c r="Q44" s="103"/>
      <c r="R44" s="89"/>
      <c r="S44" s="102" t="s">
        <v>90</v>
      </c>
      <c r="T44" s="89"/>
      <c r="U44" s="89"/>
      <c r="V44" s="89"/>
      <c r="W44" s="89"/>
      <c r="X44" s="89"/>
      <c r="Y44" s="89"/>
      <c r="Z44" s="89"/>
      <c r="AA44" s="103" t="s">
        <v>49</v>
      </c>
      <c r="AB44" s="89"/>
      <c r="AC44" s="89"/>
      <c r="AD44" s="89"/>
      <c r="AE44" s="89"/>
      <c r="AF44" s="103" t="s">
        <v>50</v>
      </c>
      <c r="AG44" s="89"/>
      <c r="AH44" s="89"/>
      <c r="AI44" s="13" t="s">
        <v>51</v>
      </c>
      <c r="AJ44" s="104" t="s">
        <v>52</v>
      </c>
      <c r="AK44" s="89"/>
      <c r="AL44" s="89"/>
      <c r="AM44" s="89"/>
      <c r="AN44" s="89"/>
      <c r="AO44" s="89"/>
      <c r="AP44" s="14">
        <v>92700650</v>
      </c>
      <c r="AQ44" s="14">
        <v>29475022</v>
      </c>
      <c r="AR44" s="14">
        <v>63225628</v>
      </c>
      <c r="AS44" s="105">
        <v>0</v>
      </c>
      <c r="AT44" s="93"/>
      <c r="AU44" s="105">
        <v>29475022</v>
      </c>
      <c r="AV44" s="93"/>
      <c r="AW44" s="14">
        <v>0</v>
      </c>
      <c r="AX44" s="14">
        <v>29475022</v>
      </c>
      <c r="AY44" s="14">
        <v>0</v>
      </c>
      <c r="AZ44" s="14">
        <v>29475022</v>
      </c>
      <c r="BA44" s="14">
        <v>0</v>
      </c>
      <c r="BB44" s="14">
        <v>29475022</v>
      </c>
      <c r="BC44" s="14">
        <v>0</v>
      </c>
      <c r="BD44" s="14">
        <v>0</v>
      </c>
      <c r="BE44" s="8">
        <f t="shared" si="3"/>
        <v>0.31795917288605852</v>
      </c>
      <c r="BF44" s="8">
        <f t="shared" si="4"/>
        <v>0.31795917288605852</v>
      </c>
      <c r="BG44" s="8">
        <f t="shared" si="5"/>
        <v>0.31795917288605852</v>
      </c>
    </row>
    <row r="45" spans="1:59" ht="13.5" x14ac:dyDescent="0.2">
      <c r="A45" s="103" t="s">
        <v>46</v>
      </c>
      <c r="B45" s="89"/>
      <c r="C45" s="103" t="s">
        <v>47</v>
      </c>
      <c r="D45" s="89"/>
      <c r="E45" s="103" t="s">
        <v>47</v>
      </c>
      <c r="F45" s="89"/>
      <c r="G45" s="103" t="s">
        <v>84</v>
      </c>
      <c r="H45" s="89"/>
      <c r="I45" s="103" t="s">
        <v>91</v>
      </c>
      <c r="J45" s="89"/>
      <c r="K45" s="89"/>
      <c r="L45" s="103"/>
      <c r="M45" s="89"/>
      <c r="N45" s="89"/>
      <c r="O45" s="103"/>
      <c r="P45" s="89"/>
      <c r="Q45" s="103"/>
      <c r="R45" s="89"/>
      <c r="S45" s="102" t="s">
        <v>92</v>
      </c>
      <c r="T45" s="89"/>
      <c r="U45" s="89"/>
      <c r="V45" s="89"/>
      <c r="W45" s="89"/>
      <c r="X45" s="89"/>
      <c r="Y45" s="89"/>
      <c r="Z45" s="89"/>
      <c r="AA45" s="103" t="s">
        <v>49</v>
      </c>
      <c r="AB45" s="89"/>
      <c r="AC45" s="89"/>
      <c r="AD45" s="89"/>
      <c r="AE45" s="89"/>
      <c r="AF45" s="103" t="s">
        <v>50</v>
      </c>
      <c r="AG45" s="89"/>
      <c r="AH45" s="89"/>
      <c r="AI45" s="13" t="s">
        <v>51</v>
      </c>
      <c r="AJ45" s="104" t="s">
        <v>52</v>
      </c>
      <c r="AK45" s="89"/>
      <c r="AL45" s="89"/>
      <c r="AM45" s="89"/>
      <c r="AN45" s="89"/>
      <c r="AO45" s="89"/>
      <c r="AP45" s="14">
        <v>41420751</v>
      </c>
      <c r="AQ45" s="14">
        <v>14357246</v>
      </c>
      <c r="AR45" s="14">
        <v>27063505</v>
      </c>
      <c r="AS45" s="105">
        <v>0</v>
      </c>
      <c r="AT45" s="93"/>
      <c r="AU45" s="105">
        <v>14357246</v>
      </c>
      <c r="AV45" s="93"/>
      <c r="AW45" s="14">
        <v>0</v>
      </c>
      <c r="AX45" s="14">
        <v>14357246</v>
      </c>
      <c r="AY45" s="14">
        <v>0</v>
      </c>
      <c r="AZ45" s="14">
        <v>14357246</v>
      </c>
      <c r="BA45" s="14">
        <v>0</v>
      </c>
      <c r="BB45" s="14">
        <v>14357246</v>
      </c>
      <c r="BC45" s="14">
        <v>0</v>
      </c>
      <c r="BD45" s="14">
        <v>0</v>
      </c>
      <c r="BE45" s="8">
        <f t="shared" si="3"/>
        <v>0.346619644824885</v>
      </c>
      <c r="BF45" s="8">
        <f t="shared" si="4"/>
        <v>0.346619644824885</v>
      </c>
      <c r="BG45" s="8">
        <f t="shared" si="5"/>
        <v>0.346619644824885</v>
      </c>
    </row>
    <row r="46" spans="1:59" ht="13.5" x14ac:dyDescent="0.2">
      <c r="A46" s="103" t="s">
        <v>46</v>
      </c>
      <c r="B46" s="89"/>
      <c r="C46" s="103" t="s">
        <v>47</v>
      </c>
      <c r="D46" s="89"/>
      <c r="E46" s="103" t="s">
        <v>47</v>
      </c>
      <c r="F46" s="89"/>
      <c r="G46" s="103" t="s">
        <v>84</v>
      </c>
      <c r="H46" s="89"/>
      <c r="I46" s="103" t="s">
        <v>93</v>
      </c>
      <c r="J46" s="89"/>
      <c r="K46" s="89"/>
      <c r="L46" s="103"/>
      <c r="M46" s="89"/>
      <c r="N46" s="89"/>
      <c r="O46" s="103"/>
      <c r="P46" s="89"/>
      <c r="Q46" s="103"/>
      <c r="R46" s="89"/>
      <c r="S46" s="102" t="s">
        <v>94</v>
      </c>
      <c r="T46" s="89"/>
      <c r="U46" s="89"/>
      <c r="V46" s="89"/>
      <c r="W46" s="89"/>
      <c r="X46" s="89"/>
      <c r="Y46" s="89"/>
      <c r="Z46" s="89"/>
      <c r="AA46" s="103" t="s">
        <v>49</v>
      </c>
      <c r="AB46" s="89"/>
      <c r="AC46" s="89"/>
      <c r="AD46" s="89"/>
      <c r="AE46" s="89"/>
      <c r="AF46" s="103" t="s">
        <v>50</v>
      </c>
      <c r="AG46" s="89"/>
      <c r="AH46" s="89"/>
      <c r="AI46" s="13" t="s">
        <v>51</v>
      </c>
      <c r="AJ46" s="104" t="s">
        <v>52</v>
      </c>
      <c r="AK46" s="89"/>
      <c r="AL46" s="89"/>
      <c r="AM46" s="89"/>
      <c r="AN46" s="89"/>
      <c r="AO46" s="89"/>
      <c r="AP46" s="14">
        <v>39230835</v>
      </c>
      <c r="AQ46" s="14">
        <v>0</v>
      </c>
      <c r="AR46" s="14">
        <v>39230835</v>
      </c>
      <c r="AS46" s="105">
        <v>0</v>
      </c>
      <c r="AT46" s="93"/>
      <c r="AU46" s="105">
        <v>0</v>
      </c>
      <c r="AV46" s="93"/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8">
        <f t="shared" si="3"/>
        <v>0</v>
      </c>
      <c r="BF46" s="8">
        <f t="shared" si="4"/>
        <v>0</v>
      </c>
      <c r="BG46" s="8">
        <f t="shared" si="5"/>
        <v>0</v>
      </c>
    </row>
    <row r="47" spans="1:59" s="19" customFormat="1" ht="15" x14ac:dyDescent="0.25">
      <c r="A47" s="113" t="s">
        <v>95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5"/>
      <c r="AP47" s="17">
        <f>+AP39+AP31+AP20</f>
        <v>4476000000</v>
      </c>
      <c r="AQ47" s="17">
        <f t="shared" ref="AQ47:AR47" si="6">+AQ39+AQ31+AQ20</f>
        <v>909299268</v>
      </c>
      <c r="AR47" s="17">
        <f t="shared" si="6"/>
        <v>3524174532</v>
      </c>
      <c r="AS47" s="116">
        <f>+AS39+AS31+AS20</f>
        <v>42526200</v>
      </c>
      <c r="AT47" s="117"/>
      <c r="AU47" s="116">
        <f>+AU39+AU31+AU20</f>
        <v>909299268</v>
      </c>
      <c r="AV47" s="117"/>
      <c r="AW47" s="17">
        <f t="shared" ref="AW47:BD47" si="7">+AW39+AW31+AW20</f>
        <v>0</v>
      </c>
      <c r="AX47" s="17">
        <f t="shared" si="7"/>
        <v>867771490</v>
      </c>
      <c r="AY47" s="17">
        <f t="shared" si="7"/>
        <v>41527778</v>
      </c>
      <c r="AZ47" s="17">
        <f t="shared" si="7"/>
        <v>826614188</v>
      </c>
      <c r="BA47" s="17">
        <f t="shared" si="7"/>
        <v>41157302</v>
      </c>
      <c r="BB47" s="17">
        <f t="shared" si="7"/>
        <v>826614188</v>
      </c>
      <c r="BC47" s="17">
        <f t="shared" si="7"/>
        <v>0</v>
      </c>
      <c r="BD47" s="17">
        <f t="shared" si="7"/>
        <v>7099495</v>
      </c>
      <c r="BE47" s="18">
        <f t="shared" si="3"/>
        <v>0.20314997050938338</v>
      </c>
      <c r="BF47" s="18">
        <f t="shared" si="4"/>
        <v>0.20314997050938338</v>
      </c>
      <c r="BG47" s="18">
        <f t="shared" si="5"/>
        <v>0.18467698570151922</v>
      </c>
    </row>
    <row r="48" spans="1:59" ht="13.5" x14ac:dyDescent="0.2">
      <c r="A48" s="88" t="s">
        <v>46</v>
      </c>
      <c r="B48" s="89"/>
      <c r="C48" s="88" t="s">
        <v>74</v>
      </c>
      <c r="D48" s="89"/>
      <c r="E48" s="88" t="s">
        <v>47</v>
      </c>
      <c r="F48" s="89"/>
      <c r="G48" s="88"/>
      <c r="H48" s="89"/>
      <c r="I48" s="88"/>
      <c r="J48" s="89"/>
      <c r="K48" s="89"/>
      <c r="L48" s="88"/>
      <c r="M48" s="89"/>
      <c r="N48" s="89"/>
      <c r="O48" s="88"/>
      <c r="P48" s="89"/>
      <c r="Q48" s="88"/>
      <c r="R48" s="89"/>
      <c r="S48" s="86" t="s">
        <v>96</v>
      </c>
      <c r="T48" s="87"/>
      <c r="U48" s="87"/>
      <c r="V48" s="87"/>
      <c r="W48" s="87"/>
      <c r="X48" s="87"/>
      <c r="Y48" s="87"/>
      <c r="Z48" s="87"/>
      <c r="AA48" s="88" t="s">
        <v>97</v>
      </c>
      <c r="AB48" s="89"/>
      <c r="AC48" s="89"/>
      <c r="AD48" s="89"/>
      <c r="AE48" s="89"/>
      <c r="AF48" s="88" t="s">
        <v>50</v>
      </c>
      <c r="AG48" s="89"/>
      <c r="AH48" s="89"/>
      <c r="AI48" s="6" t="s">
        <v>98</v>
      </c>
      <c r="AJ48" s="111" t="s">
        <v>99</v>
      </c>
      <c r="AK48" s="112"/>
      <c r="AL48" s="112"/>
      <c r="AM48" s="112"/>
      <c r="AN48" s="112"/>
      <c r="AO48" s="112"/>
      <c r="AP48" s="7">
        <v>18000000</v>
      </c>
      <c r="AQ48" s="7">
        <v>0</v>
      </c>
      <c r="AR48" s="7">
        <v>18000000</v>
      </c>
      <c r="AS48" s="92">
        <v>0</v>
      </c>
      <c r="AT48" s="93"/>
      <c r="AU48" s="92">
        <v>0</v>
      </c>
      <c r="AV48" s="93"/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8">
        <f t="shared" si="3"/>
        <v>0</v>
      </c>
      <c r="BF48" s="8">
        <f t="shared" si="4"/>
        <v>0</v>
      </c>
      <c r="BG48" s="8">
        <f t="shared" si="5"/>
        <v>0</v>
      </c>
    </row>
    <row r="49" spans="1:59" s="16" customFormat="1" ht="12.75" customHeight="1" x14ac:dyDescent="0.2">
      <c r="A49" s="96" t="s">
        <v>46</v>
      </c>
      <c r="B49" s="107"/>
      <c r="C49" s="96" t="s">
        <v>74</v>
      </c>
      <c r="D49" s="107"/>
      <c r="E49" s="96" t="s">
        <v>47</v>
      </c>
      <c r="F49" s="107"/>
      <c r="G49" s="96" t="s">
        <v>47</v>
      </c>
      <c r="H49" s="107"/>
      <c r="I49" s="96"/>
      <c r="J49" s="107"/>
      <c r="K49" s="107"/>
      <c r="L49" s="96"/>
      <c r="M49" s="107"/>
      <c r="N49" s="107"/>
      <c r="O49" s="96"/>
      <c r="P49" s="107"/>
      <c r="Q49" s="96"/>
      <c r="R49" s="107"/>
      <c r="S49" s="94" t="s">
        <v>100</v>
      </c>
      <c r="T49" s="108"/>
      <c r="U49" s="108"/>
      <c r="V49" s="108"/>
      <c r="W49" s="108"/>
      <c r="X49" s="108"/>
      <c r="Y49" s="108"/>
      <c r="Z49" s="108"/>
      <c r="AA49" s="96" t="s">
        <v>97</v>
      </c>
      <c r="AB49" s="107"/>
      <c r="AC49" s="107"/>
      <c r="AD49" s="107"/>
      <c r="AE49" s="107"/>
      <c r="AF49" s="96" t="s">
        <v>50</v>
      </c>
      <c r="AG49" s="107"/>
      <c r="AH49" s="107"/>
      <c r="AI49" s="9" t="s">
        <v>98</v>
      </c>
      <c r="AJ49" s="109" t="s">
        <v>99</v>
      </c>
      <c r="AK49" s="110"/>
      <c r="AL49" s="110"/>
      <c r="AM49" s="110"/>
      <c r="AN49" s="110"/>
      <c r="AO49" s="110"/>
      <c r="AP49" s="10">
        <v>18000000</v>
      </c>
      <c r="AQ49" s="10">
        <v>0</v>
      </c>
      <c r="AR49" s="10">
        <v>18000000</v>
      </c>
      <c r="AS49" s="100">
        <v>0</v>
      </c>
      <c r="AT49" s="106"/>
      <c r="AU49" s="100">
        <v>0</v>
      </c>
      <c r="AV49" s="106"/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1">
        <f t="shared" si="3"/>
        <v>0</v>
      </c>
      <c r="BF49" s="11">
        <f t="shared" si="4"/>
        <v>0</v>
      </c>
      <c r="BG49" s="11">
        <f t="shared" si="5"/>
        <v>0</v>
      </c>
    </row>
    <row r="50" spans="1:59" ht="13.5" x14ac:dyDescent="0.2">
      <c r="A50" s="103" t="s">
        <v>46</v>
      </c>
      <c r="B50" s="89"/>
      <c r="C50" s="103" t="s">
        <v>74</v>
      </c>
      <c r="D50" s="89"/>
      <c r="E50" s="103" t="s">
        <v>47</v>
      </c>
      <c r="F50" s="89"/>
      <c r="G50" s="103" t="s">
        <v>47</v>
      </c>
      <c r="H50" s="89"/>
      <c r="I50" s="103" t="s">
        <v>58</v>
      </c>
      <c r="J50" s="89"/>
      <c r="K50" s="89"/>
      <c r="L50" s="103"/>
      <c r="M50" s="89"/>
      <c r="N50" s="89"/>
      <c r="O50" s="103"/>
      <c r="P50" s="89"/>
      <c r="Q50" s="103"/>
      <c r="R50" s="89"/>
      <c r="S50" s="102" t="s">
        <v>101</v>
      </c>
      <c r="T50" s="89"/>
      <c r="U50" s="89"/>
      <c r="V50" s="89"/>
      <c r="W50" s="89"/>
      <c r="X50" s="89"/>
      <c r="Y50" s="89"/>
      <c r="Z50" s="89"/>
      <c r="AA50" s="103" t="s">
        <v>97</v>
      </c>
      <c r="AB50" s="89"/>
      <c r="AC50" s="89"/>
      <c r="AD50" s="89"/>
      <c r="AE50" s="89"/>
      <c r="AF50" s="103" t="s">
        <v>50</v>
      </c>
      <c r="AG50" s="89"/>
      <c r="AH50" s="89"/>
      <c r="AI50" s="13" t="s">
        <v>98</v>
      </c>
      <c r="AJ50" s="104" t="s">
        <v>99</v>
      </c>
      <c r="AK50" s="89"/>
      <c r="AL50" s="89"/>
      <c r="AM50" s="89"/>
      <c r="AN50" s="89"/>
      <c r="AO50" s="89"/>
      <c r="AP50" s="14">
        <v>18000000</v>
      </c>
      <c r="AQ50" s="14">
        <v>0</v>
      </c>
      <c r="AR50" s="14">
        <v>18000000</v>
      </c>
      <c r="AS50" s="105">
        <v>0</v>
      </c>
      <c r="AT50" s="93"/>
      <c r="AU50" s="105">
        <v>0</v>
      </c>
      <c r="AV50" s="93"/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8">
        <f t="shared" si="3"/>
        <v>0</v>
      </c>
      <c r="BF50" s="8">
        <f t="shared" si="4"/>
        <v>0</v>
      </c>
      <c r="BG50" s="8">
        <f t="shared" si="5"/>
        <v>0</v>
      </c>
    </row>
    <row r="51" spans="1:59" ht="13.5" x14ac:dyDescent="0.2">
      <c r="A51" s="88" t="s">
        <v>46</v>
      </c>
      <c r="B51" s="89"/>
      <c r="C51" s="88" t="s">
        <v>74</v>
      </c>
      <c r="D51" s="89"/>
      <c r="E51" s="88" t="s">
        <v>74</v>
      </c>
      <c r="F51" s="89"/>
      <c r="G51" s="88"/>
      <c r="H51" s="89"/>
      <c r="I51" s="88"/>
      <c r="J51" s="89"/>
      <c r="K51" s="89"/>
      <c r="L51" s="88"/>
      <c r="M51" s="89"/>
      <c r="N51" s="89"/>
      <c r="O51" s="88"/>
      <c r="P51" s="89"/>
      <c r="Q51" s="88"/>
      <c r="R51" s="89"/>
      <c r="S51" s="86" t="s">
        <v>102</v>
      </c>
      <c r="T51" s="87"/>
      <c r="U51" s="87"/>
      <c r="V51" s="87"/>
      <c r="W51" s="87"/>
      <c r="X51" s="87"/>
      <c r="Y51" s="87"/>
      <c r="Z51" s="87"/>
      <c r="AA51" s="88" t="s">
        <v>49</v>
      </c>
      <c r="AB51" s="89"/>
      <c r="AC51" s="89"/>
      <c r="AD51" s="89"/>
      <c r="AE51" s="89"/>
      <c r="AF51" s="88" t="s">
        <v>50</v>
      </c>
      <c r="AG51" s="89"/>
      <c r="AH51" s="89"/>
      <c r="AI51" s="6" t="s">
        <v>51</v>
      </c>
      <c r="AJ51" s="111" t="s">
        <v>52</v>
      </c>
      <c r="AK51" s="112"/>
      <c r="AL51" s="112"/>
      <c r="AM51" s="112"/>
      <c r="AN51" s="112"/>
      <c r="AO51" s="112"/>
      <c r="AP51" s="7">
        <v>370000000</v>
      </c>
      <c r="AQ51" s="7">
        <v>181892440</v>
      </c>
      <c r="AR51" s="7">
        <v>171692130</v>
      </c>
      <c r="AS51" s="92">
        <v>6088000</v>
      </c>
      <c r="AT51" s="93"/>
      <c r="AU51" s="92">
        <v>110457181</v>
      </c>
      <c r="AV51" s="93"/>
      <c r="AW51" s="7">
        <v>71435259</v>
      </c>
      <c r="AX51" s="7">
        <v>55278642</v>
      </c>
      <c r="AY51" s="7">
        <v>55178539</v>
      </c>
      <c r="AZ51" s="7">
        <v>55278642</v>
      </c>
      <c r="BA51" s="7">
        <v>0</v>
      </c>
      <c r="BB51" s="7">
        <v>55278642</v>
      </c>
      <c r="BC51" s="7">
        <v>0</v>
      </c>
      <c r="BD51" s="7">
        <v>0</v>
      </c>
      <c r="BE51" s="8">
        <f t="shared" si="3"/>
        <v>0.49160118918918921</v>
      </c>
      <c r="BF51" s="8">
        <f t="shared" si="4"/>
        <v>0.29853292162162159</v>
      </c>
      <c r="BG51" s="8">
        <f t="shared" si="5"/>
        <v>0.14940173513513513</v>
      </c>
    </row>
    <row r="52" spans="1:59" ht="13.5" x14ac:dyDescent="0.2">
      <c r="A52" s="88" t="s">
        <v>46</v>
      </c>
      <c r="B52" s="89"/>
      <c r="C52" s="88" t="s">
        <v>74</v>
      </c>
      <c r="D52" s="89"/>
      <c r="E52" s="88" t="s">
        <v>74</v>
      </c>
      <c r="F52" s="89"/>
      <c r="G52" s="88"/>
      <c r="H52" s="89"/>
      <c r="I52" s="88"/>
      <c r="J52" s="89"/>
      <c r="K52" s="89"/>
      <c r="L52" s="88"/>
      <c r="M52" s="89"/>
      <c r="N52" s="89"/>
      <c r="O52" s="88"/>
      <c r="P52" s="89"/>
      <c r="Q52" s="88"/>
      <c r="R52" s="89"/>
      <c r="S52" s="86" t="s">
        <v>102</v>
      </c>
      <c r="T52" s="87"/>
      <c r="U52" s="87"/>
      <c r="V52" s="87"/>
      <c r="W52" s="87"/>
      <c r="X52" s="87"/>
      <c r="Y52" s="87"/>
      <c r="Z52" s="87"/>
      <c r="AA52" s="88" t="s">
        <v>97</v>
      </c>
      <c r="AB52" s="89"/>
      <c r="AC52" s="89"/>
      <c r="AD52" s="89"/>
      <c r="AE52" s="89"/>
      <c r="AF52" s="88" t="s">
        <v>50</v>
      </c>
      <c r="AG52" s="89"/>
      <c r="AH52" s="89"/>
      <c r="AI52" s="6" t="s">
        <v>98</v>
      </c>
      <c r="AJ52" s="111" t="s">
        <v>99</v>
      </c>
      <c r="AK52" s="112"/>
      <c r="AL52" s="112"/>
      <c r="AM52" s="112"/>
      <c r="AN52" s="112"/>
      <c r="AO52" s="112"/>
      <c r="AP52" s="7">
        <v>234000000</v>
      </c>
      <c r="AQ52" s="7">
        <v>117219015</v>
      </c>
      <c r="AR52" s="7">
        <v>116780985</v>
      </c>
      <c r="AS52" s="92">
        <v>0</v>
      </c>
      <c r="AT52" s="93"/>
      <c r="AU52" s="92">
        <v>105154555</v>
      </c>
      <c r="AV52" s="93"/>
      <c r="AW52" s="7">
        <v>12064460</v>
      </c>
      <c r="AX52" s="7">
        <v>11863946</v>
      </c>
      <c r="AY52" s="7">
        <v>93290609</v>
      </c>
      <c r="AZ52" s="7">
        <v>11863946</v>
      </c>
      <c r="BA52" s="7">
        <v>0</v>
      </c>
      <c r="BB52" s="7">
        <v>11863946</v>
      </c>
      <c r="BC52" s="7">
        <v>0</v>
      </c>
      <c r="BD52" s="7">
        <v>0</v>
      </c>
      <c r="BE52" s="8">
        <f t="shared" si="3"/>
        <v>0.50093596153846154</v>
      </c>
      <c r="BF52" s="8">
        <f t="shared" si="4"/>
        <v>0.4493784401709402</v>
      </c>
      <c r="BG52" s="8">
        <f t="shared" si="5"/>
        <v>5.0700623931623931E-2</v>
      </c>
    </row>
    <row r="53" spans="1:59" s="16" customFormat="1" ht="13.5" x14ac:dyDescent="0.2">
      <c r="A53" s="96" t="s">
        <v>46</v>
      </c>
      <c r="B53" s="107"/>
      <c r="C53" s="96" t="s">
        <v>74</v>
      </c>
      <c r="D53" s="107"/>
      <c r="E53" s="96" t="s">
        <v>74</v>
      </c>
      <c r="F53" s="107"/>
      <c r="G53" s="96" t="s">
        <v>47</v>
      </c>
      <c r="H53" s="107"/>
      <c r="I53" s="96"/>
      <c r="J53" s="107"/>
      <c r="K53" s="107"/>
      <c r="L53" s="96"/>
      <c r="M53" s="107"/>
      <c r="N53" s="107"/>
      <c r="O53" s="96"/>
      <c r="P53" s="107"/>
      <c r="Q53" s="96"/>
      <c r="R53" s="107"/>
      <c r="S53" s="94" t="s">
        <v>103</v>
      </c>
      <c r="T53" s="108"/>
      <c r="U53" s="108"/>
      <c r="V53" s="108"/>
      <c r="W53" s="108"/>
      <c r="X53" s="108"/>
      <c r="Y53" s="108"/>
      <c r="Z53" s="108"/>
      <c r="AA53" s="96" t="s">
        <v>49</v>
      </c>
      <c r="AB53" s="107"/>
      <c r="AC53" s="107"/>
      <c r="AD53" s="107"/>
      <c r="AE53" s="107"/>
      <c r="AF53" s="96" t="s">
        <v>50</v>
      </c>
      <c r="AG53" s="107"/>
      <c r="AH53" s="107"/>
      <c r="AI53" s="9" t="s">
        <v>51</v>
      </c>
      <c r="AJ53" s="109" t="s">
        <v>52</v>
      </c>
      <c r="AK53" s="110"/>
      <c r="AL53" s="110"/>
      <c r="AM53" s="110"/>
      <c r="AN53" s="110"/>
      <c r="AO53" s="110"/>
      <c r="AP53" s="10">
        <v>62127466</v>
      </c>
      <c r="AQ53" s="10">
        <v>4276416</v>
      </c>
      <c r="AR53" s="10">
        <v>52261382</v>
      </c>
      <c r="AS53" s="100">
        <v>0</v>
      </c>
      <c r="AT53" s="106"/>
      <c r="AU53" s="100">
        <v>4276416</v>
      </c>
      <c r="AV53" s="106"/>
      <c r="AW53" s="10">
        <v>0</v>
      </c>
      <c r="AX53" s="10">
        <v>463879</v>
      </c>
      <c r="AY53" s="10">
        <v>3812537</v>
      </c>
      <c r="AZ53" s="10">
        <v>463879</v>
      </c>
      <c r="BA53" s="10">
        <v>0</v>
      </c>
      <c r="BB53" s="10">
        <v>463879</v>
      </c>
      <c r="BC53" s="10">
        <v>0</v>
      </c>
      <c r="BD53" s="10">
        <v>0</v>
      </c>
      <c r="BE53" s="11">
        <f t="shared" si="3"/>
        <v>6.8832937754132767E-2</v>
      </c>
      <c r="BF53" s="11">
        <f t="shared" si="4"/>
        <v>6.8832937754132767E-2</v>
      </c>
      <c r="BG53" s="11">
        <f t="shared" si="5"/>
        <v>7.4665688119325514E-3</v>
      </c>
    </row>
    <row r="54" spans="1:59" s="16" customFormat="1" ht="13.5" x14ac:dyDescent="0.2">
      <c r="A54" s="96" t="s">
        <v>46</v>
      </c>
      <c r="B54" s="107"/>
      <c r="C54" s="96" t="s">
        <v>74</v>
      </c>
      <c r="D54" s="107"/>
      <c r="E54" s="96" t="s">
        <v>74</v>
      </c>
      <c r="F54" s="107"/>
      <c r="G54" s="96" t="s">
        <v>47</v>
      </c>
      <c r="H54" s="107"/>
      <c r="I54" s="96"/>
      <c r="J54" s="107"/>
      <c r="K54" s="107"/>
      <c r="L54" s="96"/>
      <c r="M54" s="107"/>
      <c r="N54" s="107"/>
      <c r="O54" s="96"/>
      <c r="P54" s="107"/>
      <c r="Q54" s="96"/>
      <c r="R54" s="107"/>
      <c r="S54" s="94" t="s">
        <v>103</v>
      </c>
      <c r="T54" s="108"/>
      <c r="U54" s="108"/>
      <c r="V54" s="108"/>
      <c r="W54" s="108"/>
      <c r="X54" s="108"/>
      <c r="Y54" s="108"/>
      <c r="Z54" s="108"/>
      <c r="AA54" s="96" t="s">
        <v>97</v>
      </c>
      <c r="AB54" s="107"/>
      <c r="AC54" s="107"/>
      <c r="AD54" s="107"/>
      <c r="AE54" s="107"/>
      <c r="AF54" s="96" t="s">
        <v>50</v>
      </c>
      <c r="AG54" s="107"/>
      <c r="AH54" s="107"/>
      <c r="AI54" s="9" t="s">
        <v>98</v>
      </c>
      <c r="AJ54" s="109" t="s">
        <v>99</v>
      </c>
      <c r="AK54" s="110"/>
      <c r="AL54" s="110"/>
      <c r="AM54" s="110"/>
      <c r="AN54" s="110"/>
      <c r="AO54" s="110"/>
      <c r="AP54" s="10">
        <v>18614287</v>
      </c>
      <c r="AQ54" s="10">
        <v>3848703</v>
      </c>
      <c r="AR54" s="10">
        <v>14765584</v>
      </c>
      <c r="AS54" s="100">
        <v>0</v>
      </c>
      <c r="AT54" s="106"/>
      <c r="AU54" s="100">
        <v>3848703</v>
      </c>
      <c r="AV54" s="106"/>
      <c r="AW54" s="10">
        <v>0</v>
      </c>
      <c r="AX54" s="10">
        <v>0</v>
      </c>
      <c r="AY54" s="10">
        <v>3848703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1">
        <f t="shared" si="3"/>
        <v>0.20676069945628323</v>
      </c>
      <c r="BF54" s="11">
        <f t="shared" si="4"/>
        <v>0.20676069945628323</v>
      </c>
      <c r="BG54" s="11">
        <f>BB54/AP54</f>
        <v>0</v>
      </c>
    </row>
    <row r="55" spans="1:59" ht="13.5" x14ac:dyDescent="0.2">
      <c r="A55" s="103" t="s">
        <v>46</v>
      </c>
      <c r="B55" s="89"/>
      <c r="C55" s="103" t="s">
        <v>74</v>
      </c>
      <c r="D55" s="89"/>
      <c r="E55" s="103" t="s">
        <v>74</v>
      </c>
      <c r="F55" s="89"/>
      <c r="G55" s="103" t="s">
        <v>47</v>
      </c>
      <c r="H55" s="89"/>
      <c r="I55" s="103" t="s">
        <v>104</v>
      </c>
      <c r="J55" s="89"/>
      <c r="K55" s="89"/>
      <c r="L55" s="103"/>
      <c r="M55" s="89"/>
      <c r="N55" s="89"/>
      <c r="O55" s="103"/>
      <c r="P55" s="89"/>
      <c r="Q55" s="103"/>
      <c r="R55" s="89"/>
      <c r="S55" s="102" t="s">
        <v>105</v>
      </c>
      <c r="T55" s="89"/>
      <c r="U55" s="89"/>
      <c r="V55" s="89"/>
      <c r="W55" s="89"/>
      <c r="X55" s="89"/>
      <c r="Y55" s="89"/>
      <c r="Z55" s="89"/>
      <c r="AA55" s="103" t="s">
        <v>97</v>
      </c>
      <c r="AB55" s="89"/>
      <c r="AC55" s="89"/>
      <c r="AD55" s="89"/>
      <c r="AE55" s="89"/>
      <c r="AF55" s="103" t="s">
        <v>50</v>
      </c>
      <c r="AG55" s="89"/>
      <c r="AH55" s="89"/>
      <c r="AI55" s="13" t="s">
        <v>98</v>
      </c>
      <c r="AJ55" s="104" t="s">
        <v>99</v>
      </c>
      <c r="AK55" s="89"/>
      <c r="AL55" s="89"/>
      <c r="AM55" s="89"/>
      <c r="AN55" s="89"/>
      <c r="AO55" s="89"/>
      <c r="AP55" s="14">
        <v>250000</v>
      </c>
      <c r="AQ55" s="14">
        <v>0</v>
      </c>
      <c r="AR55" s="14">
        <v>250000</v>
      </c>
      <c r="AS55" s="105">
        <v>0</v>
      </c>
      <c r="AT55" s="93"/>
      <c r="AU55" s="105">
        <v>0</v>
      </c>
      <c r="AV55" s="93"/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8">
        <f t="shared" si="3"/>
        <v>0</v>
      </c>
      <c r="BF55" s="8">
        <f>AU55/AP55</f>
        <v>0</v>
      </c>
      <c r="BG55" s="8">
        <f t="shared" si="5"/>
        <v>0</v>
      </c>
    </row>
    <row r="56" spans="1:59" ht="13.5" x14ac:dyDescent="0.2">
      <c r="A56" s="103" t="s">
        <v>46</v>
      </c>
      <c r="B56" s="89"/>
      <c r="C56" s="103" t="s">
        <v>74</v>
      </c>
      <c r="D56" s="89"/>
      <c r="E56" s="103" t="s">
        <v>74</v>
      </c>
      <c r="F56" s="89"/>
      <c r="G56" s="103" t="s">
        <v>47</v>
      </c>
      <c r="H56" s="89"/>
      <c r="I56" s="103" t="s">
        <v>77</v>
      </c>
      <c r="J56" s="89"/>
      <c r="K56" s="89"/>
      <c r="L56" s="103"/>
      <c r="M56" s="89"/>
      <c r="N56" s="89"/>
      <c r="O56" s="103"/>
      <c r="P56" s="89"/>
      <c r="Q56" s="103"/>
      <c r="R56" s="89"/>
      <c r="S56" s="102" t="s">
        <v>106</v>
      </c>
      <c r="T56" s="89"/>
      <c r="U56" s="89"/>
      <c r="V56" s="89"/>
      <c r="W56" s="89"/>
      <c r="X56" s="89"/>
      <c r="Y56" s="89"/>
      <c r="Z56" s="89"/>
      <c r="AA56" s="103" t="s">
        <v>49</v>
      </c>
      <c r="AB56" s="89"/>
      <c r="AC56" s="89"/>
      <c r="AD56" s="89"/>
      <c r="AE56" s="89"/>
      <c r="AF56" s="103" t="s">
        <v>50</v>
      </c>
      <c r="AG56" s="89"/>
      <c r="AH56" s="89"/>
      <c r="AI56" s="13" t="s">
        <v>51</v>
      </c>
      <c r="AJ56" s="104" t="s">
        <v>52</v>
      </c>
      <c r="AK56" s="89"/>
      <c r="AL56" s="89"/>
      <c r="AM56" s="89"/>
      <c r="AN56" s="89"/>
      <c r="AO56" s="89"/>
      <c r="AP56" s="14">
        <v>16685649</v>
      </c>
      <c r="AQ56" s="14">
        <v>2375742</v>
      </c>
      <c r="AR56" s="14">
        <v>8725239</v>
      </c>
      <c r="AS56" s="105">
        <v>0</v>
      </c>
      <c r="AT56" s="93"/>
      <c r="AU56" s="105">
        <v>2375742</v>
      </c>
      <c r="AV56" s="93"/>
      <c r="AW56" s="14">
        <v>0</v>
      </c>
      <c r="AX56" s="14">
        <v>60000</v>
      </c>
      <c r="AY56" s="14">
        <v>2315742</v>
      </c>
      <c r="AZ56" s="14">
        <v>60000</v>
      </c>
      <c r="BA56" s="14">
        <v>0</v>
      </c>
      <c r="BB56" s="14">
        <v>60000</v>
      </c>
      <c r="BC56" s="14">
        <v>0</v>
      </c>
      <c r="BD56" s="14">
        <v>0</v>
      </c>
      <c r="BE56" s="8">
        <f t="shared" si="3"/>
        <v>0.14238235504055011</v>
      </c>
      <c r="BF56" s="8">
        <f t="shared" si="4"/>
        <v>0.14238235504055011</v>
      </c>
      <c r="BG56" s="8">
        <f t="shared" si="5"/>
        <v>3.5959044805509211E-3</v>
      </c>
    </row>
    <row r="57" spans="1:59" ht="13.5" x14ac:dyDescent="0.2">
      <c r="A57" s="103" t="s">
        <v>46</v>
      </c>
      <c r="B57" s="89"/>
      <c r="C57" s="103" t="s">
        <v>74</v>
      </c>
      <c r="D57" s="89"/>
      <c r="E57" s="103" t="s">
        <v>74</v>
      </c>
      <c r="F57" s="89"/>
      <c r="G57" s="103" t="s">
        <v>47</v>
      </c>
      <c r="H57" s="89"/>
      <c r="I57" s="103" t="s">
        <v>77</v>
      </c>
      <c r="J57" s="89"/>
      <c r="K57" s="89"/>
      <c r="L57" s="103"/>
      <c r="M57" s="89"/>
      <c r="N57" s="89"/>
      <c r="O57" s="103"/>
      <c r="P57" s="89"/>
      <c r="Q57" s="103"/>
      <c r="R57" s="89"/>
      <c r="S57" s="102" t="s">
        <v>106</v>
      </c>
      <c r="T57" s="89"/>
      <c r="U57" s="89"/>
      <c r="V57" s="89"/>
      <c r="W57" s="89"/>
      <c r="X57" s="89"/>
      <c r="Y57" s="89"/>
      <c r="Z57" s="89"/>
      <c r="AA57" s="103" t="s">
        <v>97</v>
      </c>
      <c r="AB57" s="89"/>
      <c r="AC57" s="89"/>
      <c r="AD57" s="89"/>
      <c r="AE57" s="89"/>
      <c r="AF57" s="103" t="s">
        <v>50</v>
      </c>
      <c r="AG57" s="89"/>
      <c r="AH57" s="89"/>
      <c r="AI57" s="13" t="s">
        <v>98</v>
      </c>
      <c r="AJ57" s="104" t="s">
        <v>99</v>
      </c>
      <c r="AK57" s="89"/>
      <c r="AL57" s="89"/>
      <c r="AM57" s="89"/>
      <c r="AN57" s="89"/>
      <c r="AO57" s="89"/>
      <c r="AP57" s="14">
        <v>1421351</v>
      </c>
      <c r="AQ57" s="14">
        <v>0</v>
      </c>
      <c r="AR57" s="14">
        <v>1421351</v>
      </c>
      <c r="AS57" s="105">
        <v>0</v>
      </c>
      <c r="AT57" s="93"/>
      <c r="AU57" s="105">
        <v>0</v>
      </c>
      <c r="AV57" s="93"/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8">
        <f t="shared" si="3"/>
        <v>0</v>
      </c>
      <c r="BF57" s="8">
        <f t="shared" si="4"/>
        <v>0</v>
      </c>
      <c r="BG57" s="8">
        <f t="shared" si="5"/>
        <v>0</v>
      </c>
    </row>
    <row r="58" spans="1:59" ht="13.5" x14ac:dyDescent="0.2">
      <c r="A58" s="103" t="s">
        <v>46</v>
      </c>
      <c r="B58" s="89"/>
      <c r="C58" s="103" t="s">
        <v>74</v>
      </c>
      <c r="D58" s="89"/>
      <c r="E58" s="103" t="s">
        <v>74</v>
      </c>
      <c r="F58" s="89"/>
      <c r="G58" s="103" t="s">
        <v>47</v>
      </c>
      <c r="H58" s="89"/>
      <c r="I58" s="103" t="s">
        <v>58</v>
      </c>
      <c r="J58" s="89"/>
      <c r="K58" s="89"/>
      <c r="L58" s="103"/>
      <c r="M58" s="89"/>
      <c r="N58" s="89"/>
      <c r="O58" s="103"/>
      <c r="P58" s="89"/>
      <c r="Q58" s="103"/>
      <c r="R58" s="89"/>
      <c r="S58" s="102" t="s">
        <v>107</v>
      </c>
      <c r="T58" s="89"/>
      <c r="U58" s="89"/>
      <c r="V58" s="89"/>
      <c r="W58" s="89"/>
      <c r="X58" s="89"/>
      <c r="Y58" s="89"/>
      <c r="Z58" s="89"/>
      <c r="AA58" s="103" t="s">
        <v>49</v>
      </c>
      <c r="AB58" s="89"/>
      <c r="AC58" s="89"/>
      <c r="AD58" s="89"/>
      <c r="AE58" s="89"/>
      <c r="AF58" s="103" t="s">
        <v>50</v>
      </c>
      <c r="AG58" s="89"/>
      <c r="AH58" s="89"/>
      <c r="AI58" s="13" t="s">
        <v>51</v>
      </c>
      <c r="AJ58" s="104" t="s">
        <v>52</v>
      </c>
      <c r="AK58" s="89"/>
      <c r="AL58" s="89"/>
      <c r="AM58" s="89"/>
      <c r="AN58" s="89"/>
      <c r="AO58" s="89"/>
      <c r="AP58" s="14">
        <v>5441817</v>
      </c>
      <c r="AQ58" s="14">
        <v>1900674</v>
      </c>
      <c r="AR58" s="14">
        <v>3536143</v>
      </c>
      <c r="AS58" s="105">
        <v>0</v>
      </c>
      <c r="AT58" s="93"/>
      <c r="AU58" s="105">
        <v>1900674</v>
      </c>
      <c r="AV58" s="93"/>
      <c r="AW58" s="14">
        <v>0</v>
      </c>
      <c r="AX58" s="14">
        <v>403879</v>
      </c>
      <c r="AY58" s="14">
        <v>1496795</v>
      </c>
      <c r="AZ58" s="14">
        <v>403879</v>
      </c>
      <c r="BA58" s="14">
        <v>0</v>
      </c>
      <c r="BB58" s="14">
        <v>403879</v>
      </c>
      <c r="BC58" s="14">
        <v>0</v>
      </c>
      <c r="BD58" s="14">
        <v>0</v>
      </c>
      <c r="BE58" s="8">
        <f t="shared" si="3"/>
        <v>0.34927194354385677</v>
      </c>
      <c r="BF58" s="8">
        <f t="shared" si="4"/>
        <v>0.34927194354385677</v>
      </c>
      <c r="BG58" s="8">
        <f t="shared" si="5"/>
        <v>7.421767398646445E-2</v>
      </c>
    </row>
    <row r="59" spans="1:59" ht="13.5" x14ac:dyDescent="0.2">
      <c r="A59" s="103" t="s">
        <v>46</v>
      </c>
      <c r="B59" s="89"/>
      <c r="C59" s="103" t="s">
        <v>74</v>
      </c>
      <c r="D59" s="89"/>
      <c r="E59" s="103" t="s">
        <v>74</v>
      </c>
      <c r="F59" s="89"/>
      <c r="G59" s="103" t="s">
        <v>47</v>
      </c>
      <c r="H59" s="89"/>
      <c r="I59" s="103" t="s">
        <v>58</v>
      </c>
      <c r="J59" s="89"/>
      <c r="K59" s="89"/>
      <c r="L59" s="103"/>
      <c r="M59" s="89"/>
      <c r="N59" s="89"/>
      <c r="O59" s="103"/>
      <c r="P59" s="89"/>
      <c r="Q59" s="103"/>
      <c r="R59" s="89"/>
      <c r="S59" s="102" t="s">
        <v>107</v>
      </c>
      <c r="T59" s="89"/>
      <c r="U59" s="89"/>
      <c r="V59" s="89"/>
      <c r="W59" s="89"/>
      <c r="X59" s="89"/>
      <c r="Y59" s="89"/>
      <c r="Z59" s="89"/>
      <c r="AA59" s="103" t="s">
        <v>97</v>
      </c>
      <c r="AB59" s="89"/>
      <c r="AC59" s="89"/>
      <c r="AD59" s="89"/>
      <c r="AE59" s="89"/>
      <c r="AF59" s="103" t="s">
        <v>50</v>
      </c>
      <c r="AG59" s="89"/>
      <c r="AH59" s="89"/>
      <c r="AI59" s="13" t="s">
        <v>98</v>
      </c>
      <c r="AJ59" s="104" t="s">
        <v>99</v>
      </c>
      <c r="AK59" s="89"/>
      <c r="AL59" s="89"/>
      <c r="AM59" s="89"/>
      <c r="AN59" s="89"/>
      <c r="AO59" s="89"/>
      <c r="AP59" s="14">
        <v>14205762</v>
      </c>
      <c r="AQ59" s="14">
        <v>3848703</v>
      </c>
      <c r="AR59" s="14">
        <v>10357059</v>
      </c>
      <c r="AS59" s="105">
        <v>0</v>
      </c>
      <c r="AT59" s="93"/>
      <c r="AU59" s="105">
        <v>3848703</v>
      </c>
      <c r="AV59" s="93"/>
      <c r="AW59" s="14">
        <v>0</v>
      </c>
      <c r="AX59" s="14">
        <v>0</v>
      </c>
      <c r="AY59" s="14">
        <v>3848703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8">
        <f t="shared" si="3"/>
        <v>0.27092548784077897</v>
      </c>
      <c r="BF59" s="8">
        <f t="shared" si="4"/>
        <v>0.27092548784077897</v>
      </c>
      <c r="BG59" s="8">
        <f t="shared" si="5"/>
        <v>0</v>
      </c>
    </row>
    <row r="60" spans="1:59" ht="13.5" x14ac:dyDescent="0.2">
      <c r="A60" s="103" t="s">
        <v>46</v>
      </c>
      <c r="B60" s="89"/>
      <c r="C60" s="103" t="s">
        <v>74</v>
      </c>
      <c r="D60" s="89"/>
      <c r="E60" s="103" t="s">
        <v>74</v>
      </c>
      <c r="F60" s="89"/>
      <c r="G60" s="103" t="s">
        <v>47</v>
      </c>
      <c r="H60" s="89"/>
      <c r="I60" s="103" t="s">
        <v>60</v>
      </c>
      <c r="J60" s="89"/>
      <c r="K60" s="89"/>
      <c r="L60" s="103"/>
      <c r="M60" s="89"/>
      <c r="N60" s="89"/>
      <c r="O60" s="103"/>
      <c r="P60" s="89"/>
      <c r="Q60" s="103"/>
      <c r="R60" s="89"/>
      <c r="S60" s="102" t="s">
        <v>108</v>
      </c>
      <c r="T60" s="89"/>
      <c r="U60" s="89"/>
      <c r="V60" s="89"/>
      <c r="W60" s="89"/>
      <c r="X60" s="89"/>
      <c r="Y60" s="89"/>
      <c r="Z60" s="89"/>
      <c r="AA60" s="103" t="s">
        <v>49</v>
      </c>
      <c r="AB60" s="89"/>
      <c r="AC60" s="89"/>
      <c r="AD60" s="89"/>
      <c r="AE60" s="89"/>
      <c r="AF60" s="103" t="s">
        <v>50</v>
      </c>
      <c r="AG60" s="89"/>
      <c r="AH60" s="89"/>
      <c r="AI60" s="13" t="s">
        <v>51</v>
      </c>
      <c r="AJ60" s="104" t="s">
        <v>52</v>
      </c>
      <c r="AK60" s="89"/>
      <c r="AL60" s="89"/>
      <c r="AM60" s="89"/>
      <c r="AN60" s="89"/>
      <c r="AO60" s="89"/>
      <c r="AP60" s="14">
        <v>40000000</v>
      </c>
      <c r="AQ60" s="14">
        <v>0</v>
      </c>
      <c r="AR60" s="14">
        <v>40000000</v>
      </c>
      <c r="AS60" s="105">
        <v>0</v>
      </c>
      <c r="AT60" s="93"/>
      <c r="AU60" s="105">
        <v>0</v>
      </c>
      <c r="AV60" s="93"/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8">
        <f t="shared" si="3"/>
        <v>0</v>
      </c>
      <c r="BF60" s="8">
        <f t="shared" si="4"/>
        <v>0</v>
      </c>
      <c r="BG60" s="8">
        <f t="shared" si="5"/>
        <v>0</v>
      </c>
    </row>
    <row r="61" spans="1:59" ht="13.5" x14ac:dyDescent="0.2">
      <c r="A61" s="103" t="s">
        <v>46</v>
      </c>
      <c r="B61" s="89"/>
      <c r="C61" s="103" t="s">
        <v>74</v>
      </c>
      <c r="D61" s="89"/>
      <c r="E61" s="103" t="s">
        <v>74</v>
      </c>
      <c r="F61" s="89"/>
      <c r="G61" s="103" t="s">
        <v>47</v>
      </c>
      <c r="H61" s="89"/>
      <c r="I61" s="103" t="s">
        <v>60</v>
      </c>
      <c r="J61" s="89"/>
      <c r="K61" s="89"/>
      <c r="L61" s="103"/>
      <c r="M61" s="89"/>
      <c r="N61" s="89"/>
      <c r="O61" s="103"/>
      <c r="P61" s="89"/>
      <c r="Q61" s="103"/>
      <c r="R61" s="89"/>
      <c r="S61" s="102" t="s">
        <v>108</v>
      </c>
      <c r="T61" s="89"/>
      <c r="U61" s="89"/>
      <c r="V61" s="89"/>
      <c r="W61" s="89"/>
      <c r="X61" s="89"/>
      <c r="Y61" s="89"/>
      <c r="Z61" s="89"/>
      <c r="AA61" s="103" t="s">
        <v>97</v>
      </c>
      <c r="AB61" s="89"/>
      <c r="AC61" s="89"/>
      <c r="AD61" s="89"/>
      <c r="AE61" s="89"/>
      <c r="AF61" s="103" t="s">
        <v>50</v>
      </c>
      <c r="AG61" s="89"/>
      <c r="AH61" s="89"/>
      <c r="AI61" s="13" t="s">
        <v>98</v>
      </c>
      <c r="AJ61" s="104" t="s">
        <v>99</v>
      </c>
      <c r="AK61" s="89"/>
      <c r="AL61" s="89"/>
      <c r="AM61" s="89"/>
      <c r="AN61" s="89"/>
      <c r="AO61" s="89"/>
      <c r="AP61" s="14">
        <v>2737174</v>
      </c>
      <c r="AQ61" s="14">
        <v>0</v>
      </c>
      <c r="AR61" s="14">
        <v>2737174</v>
      </c>
      <c r="AS61" s="105">
        <v>0</v>
      </c>
      <c r="AT61" s="93"/>
      <c r="AU61" s="105">
        <v>0</v>
      </c>
      <c r="AV61" s="93"/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8">
        <f t="shared" si="3"/>
        <v>0</v>
      </c>
      <c r="BF61" s="8">
        <f t="shared" si="4"/>
        <v>0</v>
      </c>
      <c r="BG61" s="8">
        <f t="shared" si="5"/>
        <v>0</v>
      </c>
    </row>
    <row r="62" spans="1:59" s="16" customFormat="1" ht="13.5" x14ac:dyDescent="0.2">
      <c r="A62" s="96" t="s">
        <v>46</v>
      </c>
      <c r="B62" s="107"/>
      <c r="C62" s="96" t="s">
        <v>74</v>
      </c>
      <c r="D62" s="107"/>
      <c r="E62" s="96" t="s">
        <v>74</v>
      </c>
      <c r="F62" s="107"/>
      <c r="G62" s="96" t="s">
        <v>74</v>
      </c>
      <c r="H62" s="107"/>
      <c r="I62" s="96"/>
      <c r="J62" s="107"/>
      <c r="K62" s="107"/>
      <c r="L62" s="96"/>
      <c r="M62" s="107"/>
      <c r="N62" s="107"/>
      <c r="O62" s="96"/>
      <c r="P62" s="107"/>
      <c r="Q62" s="96"/>
      <c r="R62" s="107"/>
      <c r="S62" s="94" t="s">
        <v>109</v>
      </c>
      <c r="T62" s="108"/>
      <c r="U62" s="108"/>
      <c r="V62" s="108"/>
      <c r="W62" s="108"/>
      <c r="X62" s="108"/>
      <c r="Y62" s="108"/>
      <c r="Z62" s="108"/>
      <c r="AA62" s="96" t="s">
        <v>49</v>
      </c>
      <c r="AB62" s="107"/>
      <c r="AC62" s="107"/>
      <c r="AD62" s="107"/>
      <c r="AE62" s="107"/>
      <c r="AF62" s="96" t="s">
        <v>50</v>
      </c>
      <c r="AG62" s="107"/>
      <c r="AH62" s="107"/>
      <c r="AI62" s="9" t="s">
        <v>51</v>
      </c>
      <c r="AJ62" s="109" t="s">
        <v>52</v>
      </c>
      <c r="AK62" s="110"/>
      <c r="AL62" s="110"/>
      <c r="AM62" s="110"/>
      <c r="AN62" s="110"/>
      <c r="AO62" s="110"/>
      <c r="AP62" s="10">
        <v>301784534</v>
      </c>
      <c r="AQ62" s="10">
        <v>177616024</v>
      </c>
      <c r="AR62" s="10">
        <v>119430748</v>
      </c>
      <c r="AS62" s="100">
        <v>0</v>
      </c>
      <c r="AT62" s="106"/>
      <c r="AU62" s="100">
        <v>106180765</v>
      </c>
      <c r="AV62" s="106"/>
      <c r="AW62" s="10">
        <v>71435259</v>
      </c>
      <c r="AX62" s="10">
        <v>54814763</v>
      </c>
      <c r="AY62" s="10">
        <v>51366002</v>
      </c>
      <c r="AZ62" s="10">
        <v>54814763</v>
      </c>
      <c r="BA62" s="10">
        <v>0</v>
      </c>
      <c r="BB62" s="10">
        <v>54814763</v>
      </c>
      <c r="BC62" s="10">
        <v>0</v>
      </c>
      <c r="BD62" s="10">
        <v>0</v>
      </c>
      <c r="BE62" s="11">
        <f t="shared" si="3"/>
        <v>0.58855244053030231</v>
      </c>
      <c r="BF62" s="11">
        <f t="shared" si="4"/>
        <v>0.35184296422559547</v>
      </c>
      <c r="BG62" s="11">
        <f t="shared" si="5"/>
        <v>0.1816354280103698</v>
      </c>
    </row>
    <row r="63" spans="1:59" s="16" customFormat="1" ht="13.5" x14ac:dyDescent="0.2">
      <c r="A63" s="96" t="s">
        <v>46</v>
      </c>
      <c r="B63" s="107"/>
      <c r="C63" s="96" t="s">
        <v>74</v>
      </c>
      <c r="D63" s="107"/>
      <c r="E63" s="96" t="s">
        <v>74</v>
      </c>
      <c r="F63" s="107"/>
      <c r="G63" s="96" t="s">
        <v>74</v>
      </c>
      <c r="H63" s="107"/>
      <c r="I63" s="96"/>
      <c r="J63" s="107"/>
      <c r="K63" s="107"/>
      <c r="L63" s="96"/>
      <c r="M63" s="107"/>
      <c r="N63" s="107"/>
      <c r="O63" s="96"/>
      <c r="P63" s="107"/>
      <c r="Q63" s="96"/>
      <c r="R63" s="107"/>
      <c r="S63" s="94" t="s">
        <v>109</v>
      </c>
      <c r="T63" s="108"/>
      <c r="U63" s="108"/>
      <c r="V63" s="108"/>
      <c r="W63" s="108"/>
      <c r="X63" s="108"/>
      <c r="Y63" s="108"/>
      <c r="Z63" s="108"/>
      <c r="AA63" s="96" t="s">
        <v>97</v>
      </c>
      <c r="AB63" s="107"/>
      <c r="AC63" s="107"/>
      <c r="AD63" s="107"/>
      <c r="AE63" s="107"/>
      <c r="AF63" s="96" t="s">
        <v>50</v>
      </c>
      <c r="AG63" s="107"/>
      <c r="AH63" s="107"/>
      <c r="AI63" s="9" t="s">
        <v>98</v>
      </c>
      <c r="AJ63" s="109" t="s">
        <v>99</v>
      </c>
      <c r="AK63" s="110"/>
      <c r="AL63" s="110"/>
      <c r="AM63" s="110"/>
      <c r="AN63" s="110"/>
      <c r="AO63" s="110"/>
      <c r="AP63" s="10">
        <v>215385713</v>
      </c>
      <c r="AQ63" s="10">
        <v>113370312</v>
      </c>
      <c r="AR63" s="10">
        <v>102015401</v>
      </c>
      <c r="AS63" s="100">
        <v>0</v>
      </c>
      <c r="AT63" s="106"/>
      <c r="AU63" s="100">
        <v>101305852</v>
      </c>
      <c r="AV63" s="106"/>
      <c r="AW63" s="10">
        <v>12064460</v>
      </c>
      <c r="AX63" s="10">
        <v>11863946</v>
      </c>
      <c r="AY63" s="10">
        <v>89441906</v>
      </c>
      <c r="AZ63" s="10">
        <v>11863946</v>
      </c>
      <c r="BA63" s="10">
        <v>0</v>
      </c>
      <c r="BB63" s="10">
        <v>11863946</v>
      </c>
      <c r="BC63" s="10">
        <v>0</v>
      </c>
      <c r="BD63" s="10">
        <v>0</v>
      </c>
      <c r="BE63" s="11">
        <f t="shared" si="3"/>
        <v>0.52635948049163317</v>
      </c>
      <c r="BF63" s="11">
        <f t="shared" si="4"/>
        <v>0.47034620165358881</v>
      </c>
      <c r="BG63" s="11">
        <f t="shared" si="5"/>
        <v>5.5082325725105082E-2</v>
      </c>
    </row>
    <row r="64" spans="1:59" ht="13.5" x14ac:dyDescent="0.2">
      <c r="A64" s="103" t="s">
        <v>46</v>
      </c>
      <c r="B64" s="89"/>
      <c r="C64" s="103" t="s">
        <v>74</v>
      </c>
      <c r="D64" s="89"/>
      <c r="E64" s="103" t="s">
        <v>74</v>
      </c>
      <c r="F64" s="89"/>
      <c r="G64" s="103" t="s">
        <v>74</v>
      </c>
      <c r="H64" s="89"/>
      <c r="I64" s="103" t="s">
        <v>62</v>
      </c>
      <c r="J64" s="89"/>
      <c r="K64" s="89"/>
      <c r="L64" s="103"/>
      <c r="M64" s="89"/>
      <c r="N64" s="89"/>
      <c r="O64" s="103"/>
      <c r="P64" s="89"/>
      <c r="Q64" s="103"/>
      <c r="R64" s="89"/>
      <c r="S64" s="102" t="s">
        <v>110</v>
      </c>
      <c r="T64" s="89"/>
      <c r="U64" s="89"/>
      <c r="V64" s="89"/>
      <c r="W64" s="89"/>
      <c r="X64" s="89"/>
      <c r="Y64" s="89"/>
      <c r="Z64" s="89"/>
      <c r="AA64" s="103" t="s">
        <v>97</v>
      </c>
      <c r="AB64" s="89"/>
      <c r="AC64" s="89"/>
      <c r="AD64" s="89"/>
      <c r="AE64" s="89"/>
      <c r="AF64" s="103" t="s">
        <v>50</v>
      </c>
      <c r="AG64" s="89"/>
      <c r="AH64" s="89"/>
      <c r="AI64" s="13" t="s">
        <v>98</v>
      </c>
      <c r="AJ64" s="104" t="s">
        <v>99</v>
      </c>
      <c r="AK64" s="89"/>
      <c r="AL64" s="89"/>
      <c r="AM64" s="89"/>
      <c r="AN64" s="89"/>
      <c r="AO64" s="89"/>
      <c r="AP64" s="14">
        <v>31519860</v>
      </c>
      <c r="AQ64" s="14">
        <v>14671351</v>
      </c>
      <c r="AR64" s="14">
        <v>16848509</v>
      </c>
      <c r="AS64" s="105">
        <v>0</v>
      </c>
      <c r="AT64" s="93"/>
      <c r="AU64" s="105">
        <v>13879015</v>
      </c>
      <c r="AV64" s="93"/>
      <c r="AW64" s="14">
        <v>792336</v>
      </c>
      <c r="AX64" s="14">
        <v>0</v>
      </c>
      <c r="AY64" s="14">
        <v>13879015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8">
        <f t="shared" si="3"/>
        <v>0.46546371081597443</v>
      </c>
      <c r="BF64" s="8">
        <f t="shared" si="4"/>
        <v>0.44032603571208756</v>
      </c>
      <c r="BG64" s="8">
        <f t="shared" si="5"/>
        <v>0</v>
      </c>
    </row>
    <row r="65" spans="1:59" ht="13.5" x14ac:dyDescent="0.2">
      <c r="A65" s="103" t="s">
        <v>46</v>
      </c>
      <c r="B65" s="89"/>
      <c r="C65" s="103" t="s">
        <v>74</v>
      </c>
      <c r="D65" s="89"/>
      <c r="E65" s="103" t="s">
        <v>74</v>
      </c>
      <c r="F65" s="89"/>
      <c r="G65" s="103" t="s">
        <v>74</v>
      </c>
      <c r="H65" s="89"/>
      <c r="I65" s="103" t="s">
        <v>64</v>
      </c>
      <c r="J65" s="89"/>
      <c r="K65" s="89"/>
      <c r="L65" s="103"/>
      <c r="M65" s="89"/>
      <c r="N65" s="89"/>
      <c r="O65" s="103"/>
      <c r="P65" s="89"/>
      <c r="Q65" s="103"/>
      <c r="R65" s="89"/>
      <c r="S65" s="102" t="s">
        <v>111</v>
      </c>
      <c r="T65" s="89"/>
      <c r="U65" s="89"/>
      <c r="V65" s="89"/>
      <c r="W65" s="89"/>
      <c r="X65" s="89"/>
      <c r="Y65" s="89"/>
      <c r="Z65" s="89"/>
      <c r="AA65" s="103" t="s">
        <v>49</v>
      </c>
      <c r="AB65" s="89"/>
      <c r="AC65" s="89"/>
      <c r="AD65" s="89"/>
      <c r="AE65" s="89"/>
      <c r="AF65" s="103" t="s">
        <v>50</v>
      </c>
      <c r="AG65" s="89"/>
      <c r="AH65" s="89"/>
      <c r="AI65" s="13" t="s">
        <v>51</v>
      </c>
      <c r="AJ65" s="104" t="s">
        <v>52</v>
      </c>
      <c r="AK65" s="89"/>
      <c r="AL65" s="89"/>
      <c r="AM65" s="89"/>
      <c r="AN65" s="89"/>
      <c r="AO65" s="89"/>
      <c r="AP65" s="14">
        <v>43721483</v>
      </c>
      <c r="AQ65" s="14">
        <v>6616320</v>
      </c>
      <c r="AR65" s="14">
        <v>33609323</v>
      </c>
      <c r="AS65" s="105">
        <v>0</v>
      </c>
      <c r="AT65" s="93"/>
      <c r="AU65" s="105">
        <v>6616320</v>
      </c>
      <c r="AV65" s="93"/>
      <c r="AW65" s="14">
        <v>0</v>
      </c>
      <c r="AX65" s="14">
        <v>6616320</v>
      </c>
      <c r="AY65" s="14">
        <v>0</v>
      </c>
      <c r="AZ65" s="14">
        <v>6616320</v>
      </c>
      <c r="BA65" s="14">
        <v>0</v>
      </c>
      <c r="BB65" s="14">
        <v>6616320</v>
      </c>
      <c r="BC65" s="14">
        <v>0</v>
      </c>
      <c r="BD65" s="14">
        <v>0</v>
      </c>
      <c r="BE65" s="8">
        <f t="shared" si="3"/>
        <v>0.15132881014122965</v>
      </c>
      <c r="BF65" s="8">
        <f t="shared" si="4"/>
        <v>0.15132881014122965</v>
      </c>
      <c r="BG65" s="8">
        <f t="shared" si="5"/>
        <v>0.15132881014122965</v>
      </c>
    </row>
    <row r="66" spans="1:59" ht="13.5" x14ac:dyDescent="0.2">
      <c r="A66" s="103" t="s">
        <v>46</v>
      </c>
      <c r="B66" s="89"/>
      <c r="C66" s="103" t="s">
        <v>74</v>
      </c>
      <c r="D66" s="89"/>
      <c r="E66" s="103" t="s">
        <v>74</v>
      </c>
      <c r="F66" s="89"/>
      <c r="G66" s="103" t="s">
        <v>74</v>
      </c>
      <c r="H66" s="89"/>
      <c r="I66" s="103" t="s">
        <v>64</v>
      </c>
      <c r="J66" s="89"/>
      <c r="K66" s="89"/>
      <c r="L66" s="103"/>
      <c r="M66" s="89"/>
      <c r="N66" s="89"/>
      <c r="O66" s="103"/>
      <c r="P66" s="89"/>
      <c r="Q66" s="103"/>
      <c r="R66" s="89"/>
      <c r="S66" s="102" t="s">
        <v>111</v>
      </c>
      <c r="T66" s="89"/>
      <c r="U66" s="89"/>
      <c r="V66" s="89"/>
      <c r="W66" s="89"/>
      <c r="X66" s="89"/>
      <c r="Y66" s="89"/>
      <c r="Z66" s="89"/>
      <c r="AA66" s="103" t="s">
        <v>97</v>
      </c>
      <c r="AB66" s="89"/>
      <c r="AC66" s="89"/>
      <c r="AD66" s="89"/>
      <c r="AE66" s="89"/>
      <c r="AF66" s="103" t="s">
        <v>50</v>
      </c>
      <c r="AG66" s="89"/>
      <c r="AH66" s="89"/>
      <c r="AI66" s="13" t="s">
        <v>98</v>
      </c>
      <c r="AJ66" s="104" t="s">
        <v>99</v>
      </c>
      <c r="AK66" s="89"/>
      <c r="AL66" s="89"/>
      <c r="AM66" s="89"/>
      <c r="AN66" s="89"/>
      <c r="AO66" s="89"/>
      <c r="AP66" s="14">
        <v>7731113</v>
      </c>
      <c r="AQ66" s="14">
        <v>0</v>
      </c>
      <c r="AR66" s="14">
        <v>7731113</v>
      </c>
      <c r="AS66" s="105">
        <v>0</v>
      </c>
      <c r="AT66" s="93"/>
      <c r="AU66" s="105">
        <v>0</v>
      </c>
      <c r="AV66" s="93"/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8">
        <f t="shared" si="3"/>
        <v>0</v>
      </c>
      <c r="BF66" s="8">
        <f t="shared" si="4"/>
        <v>0</v>
      </c>
      <c r="BG66" s="8">
        <f t="shared" si="5"/>
        <v>0</v>
      </c>
    </row>
    <row r="67" spans="1:59" ht="13.5" x14ac:dyDescent="0.2">
      <c r="A67" s="103" t="s">
        <v>46</v>
      </c>
      <c r="B67" s="89"/>
      <c r="C67" s="103" t="s">
        <v>74</v>
      </c>
      <c r="D67" s="89"/>
      <c r="E67" s="103" t="s">
        <v>74</v>
      </c>
      <c r="F67" s="89"/>
      <c r="G67" s="103" t="s">
        <v>74</v>
      </c>
      <c r="H67" s="89"/>
      <c r="I67" s="103" t="s">
        <v>66</v>
      </c>
      <c r="J67" s="89"/>
      <c r="K67" s="89"/>
      <c r="L67" s="103"/>
      <c r="M67" s="89"/>
      <c r="N67" s="89"/>
      <c r="O67" s="103"/>
      <c r="P67" s="89"/>
      <c r="Q67" s="103"/>
      <c r="R67" s="89"/>
      <c r="S67" s="102" t="s">
        <v>112</v>
      </c>
      <c r="T67" s="89"/>
      <c r="U67" s="89"/>
      <c r="V67" s="89"/>
      <c r="W67" s="89"/>
      <c r="X67" s="89"/>
      <c r="Y67" s="89"/>
      <c r="Z67" s="89"/>
      <c r="AA67" s="103" t="s">
        <v>49</v>
      </c>
      <c r="AB67" s="89"/>
      <c r="AC67" s="89"/>
      <c r="AD67" s="89"/>
      <c r="AE67" s="89"/>
      <c r="AF67" s="103" t="s">
        <v>50</v>
      </c>
      <c r="AG67" s="89"/>
      <c r="AH67" s="89"/>
      <c r="AI67" s="13" t="s">
        <v>51</v>
      </c>
      <c r="AJ67" s="104" t="s">
        <v>52</v>
      </c>
      <c r="AK67" s="89"/>
      <c r="AL67" s="89"/>
      <c r="AM67" s="89"/>
      <c r="AN67" s="89"/>
      <c r="AO67" s="89"/>
      <c r="AP67" s="14">
        <v>12234000</v>
      </c>
      <c r="AQ67" s="14">
        <v>12233940</v>
      </c>
      <c r="AR67" s="14">
        <v>60</v>
      </c>
      <c r="AS67" s="105">
        <v>0</v>
      </c>
      <c r="AT67" s="93"/>
      <c r="AU67" s="105">
        <v>12233940</v>
      </c>
      <c r="AV67" s="93"/>
      <c r="AW67" s="14">
        <v>0</v>
      </c>
      <c r="AX67" s="14">
        <v>12233940</v>
      </c>
      <c r="AY67" s="14">
        <v>0</v>
      </c>
      <c r="AZ67" s="14">
        <v>12233940</v>
      </c>
      <c r="BA67" s="14">
        <v>0</v>
      </c>
      <c r="BB67" s="14">
        <v>12233940</v>
      </c>
      <c r="BC67" s="14">
        <v>0</v>
      </c>
      <c r="BD67" s="14">
        <v>0</v>
      </c>
      <c r="BE67" s="8">
        <f t="shared" si="3"/>
        <v>0.99999509563511524</v>
      </c>
      <c r="BF67" s="8">
        <f t="shared" si="4"/>
        <v>0.99999509563511524</v>
      </c>
      <c r="BG67" s="8">
        <f t="shared" si="5"/>
        <v>0.99999509563511524</v>
      </c>
    </row>
    <row r="68" spans="1:59" ht="13.5" x14ac:dyDescent="0.2">
      <c r="A68" s="103" t="s">
        <v>46</v>
      </c>
      <c r="B68" s="89"/>
      <c r="C68" s="103" t="s">
        <v>74</v>
      </c>
      <c r="D68" s="89"/>
      <c r="E68" s="103" t="s">
        <v>74</v>
      </c>
      <c r="F68" s="89"/>
      <c r="G68" s="103" t="s">
        <v>74</v>
      </c>
      <c r="H68" s="89"/>
      <c r="I68" s="103" t="s">
        <v>66</v>
      </c>
      <c r="J68" s="89"/>
      <c r="K68" s="89"/>
      <c r="L68" s="103"/>
      <c r="M68" s="89"/>
      <c r="N68" s="89"/>
      <c r="O68" s="103"/>
      <c r="P68" s="89"/>
      <c r="Q68" s="103"/>
      <c r="R68" s="89"/>
      <c r="S68" s="102" t="s">
        <v>112</v>
      </c>
      <c r="T68" s="89"/>
      <c r="U68" s="89"/>
      <c r="V68" s="89"/>
      <c r="W68" s="89"/>
      <c r="X68" s="89"/>
      <c r="Y68" s="89"/>
      <c r="Z68" s="89"/>
      <c r="AA68" s="103" t="s">
        <v>97</v>
      </c>
      <c r="AB68" s="89"/>
      <c r="AC68" s="89"/>
      <c r="AD68" s="89"/>
      <c r="AE68" s="89"/>
      <c r="AF68" s="103" t="s">
        <v>50</v>
      </c>
      <c r="AG68" s="89"/>
      <c r="AH68" s="89"/>
      <c r="AI68" s="13" t="s">
        <v>98</v>
      </c>
      <c r="AJ68" s="104" t="s">
        <v>99</v>
      </c>
      <c r="AK68" s="89"/>
      <c r="AL68" s="89"/>
      <c r="AM68" s="89"/>
      <c r="AN68" s="89"/>
      <c r="AO68" s="89"/>
      <c r="AP68" s="14">
        <v>11000000</v>
      </c>
      <c r="AQ68" s="14">
        <v>468127</v>
      </c>
      <c r="AR68" s="14">
        <v>10531873</v>
      </c>
      <c r="AS68" s="105">
        <v>0</v>
      </c>
      <c r="AT68" s="93"/>
      <c r="AU68" s="105">
        <v>468127</v>
      </c>
      <c r="AV68" s="93"/>
      <c r="AW68" s="14">
        <v>0</v>
      </c>
      <c r="AX68" s="14">
        <v>468127</v>
      </c>
      <c r="AY68" s="14">
        <v>0</v>
      </c>
      <c r="AZ68" s="14">
        <v>468127</v>
      </c>
      <c r="BA68" s="14">
        <v>0</v>
      </c>
      <c r="BB68" s="14">
        <v>468127</v>
      </c>
      <c r="BC68" s="14">
        <v>0</v>
      </c>
      <c r="BD68" s="14">
        <v>0</v>
      </c>
      <c r="BE68" s="8">
        <f t="shared" si="3"/>
        <v>4.2556999999999998E-2</v>
      </c>
      <c r="BF68" s="8">
        <f t="shared" si="4"/>
        <v>4.2556999999999998E-2</v>
      </c>
      <c r="BG68" s="8">
        <f t="shared" si="5"/>
        <v>4.2556999999999998E-2</v>
      </c>
    </row>
    <row r="69" spans="1:59" ht="13.5" x14ac:dyDescent="0.2">
      <c r="A69" s="103" t="s">
        <v>46</v>
      </c>
      <c r="B69" s="89"/>
      <c r="C69" s="103" t="s">
        <v>74</v>
      </c>
      <c r="D69" s="89"/>
      <c r="E69" s="103" t="s">
        <v>74</v>
      </c>
      <c r="F69" s="89"/>
      <c r="G69" s="103" t="s">
        <v>74</v>
      </c>
      <c r="H69" s="89"/>
      <c r="I69" s="103" t="s">
        <v>68</v>
      </c>
      <c r="J69" s="89"/>
      <c r="K69" s="89"/>
      <c r="L69" s="103"/>
      <c r="M69" s="89"/>
      <c r="N69" s="89"/>
      <c r="O69" s="103"/>
      <c r="P69" s="89"/>
      <c r="Q69" s="103"/>
      <c r="R69" s="89"/>
      <c r="S69" s="102" t="s">
        <v>113</v>
      </c>
      <c r="T69" s="89"/>
      <c r="U69" s="89"/>
      <c r="V69" s="89"/>
      <c r="W69" s="89"/>
      <c r="X69" s="89"/>
      <c r="Y69" s="89"/>
      <c r="Z69" s="89"/>
      <c r="AA69" s="103" t="s">
        <v>49</v>
      </c>
      <c r="AB69" s="89"/>
      <c r="AC69" s="89"/>
      <c r="AD69" s="89"/>
      <c r="AE69" s="89"/>
      <c r="AF69" s="103" t="s">
        <v>50</v>
      </c>
      <c r="AG69" s="89"/>
      <c r="AH69" s="89"/>
      <c r="AI69" s="13" t="s">
        <v>51</v>
      </c>
      <c r="AJ69" s="104" t="s">
        <v>52</v>
      </c>
      <c r="AK69" s="89"/>
      <c r="AL69" s="89"/>
      <c r="AM69" s="89"/>
      <c r="AN69" s="89"/>
      <c r="AO69" s="89"/>
      <c r="AP69" s="14">
        <v>230908234</v>
      </c>
      <c r="AQ69" s="14">
        <v>158765764</v>
      </c>
      <c r="AR69" s="14">
        <v>70900548</v>
      </c>
      <c r="AS69" s="105">
        <v>0</v>
      </c>
      <c r="AT69" s="93"/>
      <c r="AU69" s="105">
        <v>87330505</v>
      </c>
      <c r="AV69" s="93"/>
      <c r="AW69" s="14">
        <v>71435259</v>
      </c>
      <c r="AX69" s="14">
        <v>35964503</v>
      </c>
      <c r="AY69" s="14">
        <v>51366002</v>
      </c>
      <c r="AZ69" s="14">
        <v>35964503</v>
      </c>
      <c r="BA69" s="14">
        <v>0</v>
      </c>
      <c r="BB69" s="14">
        <v>35964503</v>
      </c>
      <c r="BC69" s="14">
        <v>0</v>
      </c>
      <c r="BD69" s="14">
        <v>0</v>
      </c>
      <c r="BE69" s="8">
        <f t="shared" si="3"/>
        <v>0.68757082088289667</v>
      </c>
      <c r="BF69" s="8">
        <f t="shared" si="4"/>
        <v>0.37820437793482931</v>
      </c>
      <c r="BG69" s="8">
        <f t="shared" si="5"/>
        <v>0.15575236264636627</v>
      </c>
    </row>
    <row r="70" spans="1:59" ht="13.5" x14ac:dyDescent="0.2">
      <c r="A70" s="103" t="s">
        <v>46</v>
      </c>
      <c r="B70" s="89"/>
      <c r="C70" s="103" t="s">
        <v>74</v>
      </c>
      <c r="D70" s="89"/>
      <c r="E70" s="103" t="s">
        <v>74</v>
      </c>
      <c r="F70" s="89"/>
      <c r="G70" s="103" t="s">
        <v>74</v>
      </c>
      <c r="H70" s="89"/>
      <c r="I70" s="103" t="s">
        <v>68</v>
      </c>
      <c r="J70" s="89"/>
      <c r="K70" s="89"/>
      <c r="L70" s="103"/>
      <c r="M70" s="89"/>
      <c r="N70" s="89"/>
      <c r="O70" s="103"/>
      <c r="P70" s="89"/>
      <c r="Q70" s="103"/>
      <c r="R70" s="89"/>
      <c r="S70" s="102" t="s">
        <v>113</v>
      </c>
      <c r="T70" s="89"/>
      <c r="U70" s="89"/>
      <c r="V70" s="89"/>
      <c r="W70" s="89"/>
      <c r="X70" s="89"/>
      <c r="Y70" s="89"/>
      <c r="Z70" s="89"/>
      <c r="AA70" s="103" t="s">
        <v>97</v>
      </c>
      <c r="AB70" s="89"/>
      <c r="AC70" s="89"/>
      <c r="AD70" s="89"/>
      <c r="AE70" s="89"/>
      <c r="AF70" s="103" t="s">
        <v>50</v>
      </c>
      <c r="AG70" s="89"/>
      <c r="AH70" s="89"/>
      <c r="AI70" s="13" t="s">
        <v>98</v>
      </c>
      <c r="AJ70" s="104" t="s">
        <v>99</v>
      </c>
      <c r="AK70" s="89"/>
      <c r="AL70" s="89"/>
      <c r="AM70" s="89"/>
      <c r="AN70" s="89"/>
      <c r="AO70" s="89"/>
      <c r="AP70" s="14">
        <v>145287173</v>
      </c>
      <c r="AQ70" s="14">
        <v>98230834</v>
      </c>
      <c r="AR70" s="14">
        <v>47056339</v>
      </c>
      <c r="AS70" s="105">
        <v>0</v>
      </c>
      <c r="AT70" s="93"/>
      <c r="AU70" s="105">
        <v>86958710</v>
      </c>
      <c r="AV70" s="93"/>
      <c r="AW70" s="14">
        <v>11272124</v>
      </c>
      <c r="AX70" s="14">
        <v>11395819</v>
      </c>
      <c r="AY70" s="14">
        <v>75562891</v>
      </c>
      <c r="AZ70" s="14">
        <v>11395819</v>
      </c>
      <c r="BA70" s="14">
        <v>0</v>
      </c>
      <c r="BB70" s="14">
        <v>11395819</v>
      </c>
      <c r="BC70" s="14">
        <v>0</v>
      </c>
      <c r="BD70" s="14">
        <v>0</v>
      </c>
      <c r="BE70" s="8">
        <f t="shared" si="3"/>
        <v>0.67611497953780131</v>
      </c>
      <c r="BF70" s="8">
        <f t="shared" si="4"/>
        <v>0.5985298509456165</v>
      </c>
      <c r="BG70" s="8">
        <f t="shared" si="5"/>
        <v>7.8436511391132932E-2</v>
      </c>
    </row>
    <row r="71" spans="1:59" ht="13.5" x14ac:dyDescent="0.2">
      <c r="A71" s="103" t="s">
        <v>46</v>
      </c>
      <c r="B71" s="89"/>
      <c r="C71" s="103" t="s">
        <v>74</v>
      </c>
      <c r="D71" s="89"/>
      <c r="E71" s="103" t="s">
        <v>74</v>
      </c>
      <c r="F71" s="89"/>
      <c r="G71" s="103" t="s">
        <v>74</v>
      </c>
      <c r="H71" s="89"/>
      <c r="I71" s="103" t="s">
        <v>70</v>
      </c>
      <c r="J71" s="89"/>
      <c r="K71" s="89"/>
      <c r="L71" s="103"/>
      <c r="M71" s="89"/>
      <c r="N71" s="89"/>
      <c r="O71" s="103"/>
      <c r="P71" s="89"/>
      <c r="Q71" s="103"/>
      <c r="R71" s="89"/>
      <c r="S71" s="102" t="s">
        <v>114</v>
      </c>
      <c r="T71" s="89"/>
      <c r="U71" s="89"/>
      <c r="V71" s="89"/>
      <c r="W71" s="89"/>
      <c r="X71" s="89"/>
      <c r="Y71" s="89"/>
      <c r="Z71" s="89"/>
      <c r="AA71" s="103" t="s">
        <v>49</v>
      </c>
      <c r="AB71" s="89"/>
      <c r="AC71" s="89"/>
      <c r="AD71" s="89"/>
      <c r="AE71" s="89"/>
      <c r="AF71" s="103" t="s">
        <v>50</v>
      </c>
      <c r="AG71" s="89"/>
      <c r="AH71" s="89"/>
      <c r="AI71" s="13" t="s">
        <v>51</v>
      </c>
      <c r="AJ71" s="104" t="s">
        <v>52</v>
      </c>
      <c r="AK71" s="89"/>
      <c r="AL71" s="89"/>
      <c r="AM71" s="89"/>
      <c r="AN71" s="89"/>
      <c r="AO71" s="89"/>
      <c r="AP71" s="14">
        <v>14920817</v>
      </c>
      <c r="AQ71" s="14">
        <v>0</v>
      </c>
      <c r="AR71" s="14">
        <v>14920817</v>
      </c>
      <c r="AS71" s="105">
        <v>0</v>
      </c>
      <c r="AT71" s="93"/>
      <c r="AU71" s="105">
        <v>0</v>
      </c>
      <c r="AV71" s="93"/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8">
        <f t="shared" si="3"/>
        <v>0</v>
      </c>
      <c r="BF71" s="8">
        <f t="shared" si="4"/>
        <v>0</v>
      </c>
      <c r="BG71" s="8">
        <f t="shared" si="5"/>
        <v>0</v>
      </c>
    </row>
    <row r="72" spans="1:59" ht="13.5" x14ac:dyDescent="0.2">
      <c r="A72" s="103" t="s">
        <v>46</v>
      </c>
      <c r="B72" s="89"/>
      <c r="C72" s="103" t="s">
        <v>74</v>
      </c>
      <c r="D72" s="89"/>
      <c r="E72" s="103" t="s">
        <v>74</v>
      </c>
      <c r="F72" s="89"/>
      <c r="G72" s="103" t="s">
        <v>74</v>
      </c>
      <c r="H72" s="89"/>
      <c r="I72" s="103" t="s">
        <v>70</v>
      </c>
      <c r="J72" s="89"/>
      <c r="K72" s="89"/>
      <c r="L72" s="103"/>
      <c r="M72" s="89"/>
      <c r="N72" s="89"/>
      <c r="O72" s="103"/>
      <c r="P72" s="89"/>
      <c r="Q72" s="103"/>
      <c r="R72" s="89"/>
      <c r="S72" s="102" t="s">
        <v>114</v>
      </c>
      <c r="T72" s="89"/>
      <c r="U72" s="89"/>
      <c r="V72" s="89"/>
      <c r="W72" s="89"/>
      <c r="X72" s="89"/>
      <c r="Y72" s="89"/>
      <c r="Z72" s="89"/>
      <c r="AA72" s="103" t="s">
        <v>97</v>
      </c>
      <c r="AB72" s="89"/>
      <c r="AC72" s="89"/>
      <c r="AD72" s="89"/>
      <c r="AE72" s="89"/>
      <c r="AF72" s="103" t="s">
        <v>50</v>
      </c>
      <c r="AG72" s="89"/>
      <c r="AH72" s="89"/>
      <c r="AI72" s="13" t="s">
        <v>98</v>
      </c>
      <c r="AJ72" s="104" t="s">
        <v>99</v>
      </c>
      <c r="AK72" s="89"/>
      <c r="AL72" s="89"/>
      <c r="AM72" s="89"/>
      <c r="AN72" s="89"/>
      <c r="AO72" s="89"/>
      <c r="AP72" s="14">
        <v>19847567</v>
      </c>
      <c r="AQ72" s="14">
        <v>0</v>
      </c>
      <c r="AR72" s="14">
        <v>19847567</v>
      </c>
      <c r="AS72" s="105">
        <v>0</v>
      </c>
      <c r="AT72" s="93"/>
      <c r="AU72" s="105">
        <v>0</v>
      </c>
      <c r="AV72" s="93"/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8">
        <f t="shared" si="3"/>
        <v>0</v>
      </c>
      <c r="BF72" s="8">
        <f t="shared" si="4"/>
        <v>0</v>
      </c>
      <c r="BG72" s="8">
        <f t="shared" si="5"/>
        <v>0</v>
      </c>
    </row>
    <row r="73" spans="1:59" s="19" customFormat="1" ht="15" x14ac:dyDescent="0.25">
      <c r="A73" s="113" t="s">
        <v>115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5"/>
      <c r="AP73" s="17">
        <f>+AP63+AP62+AP54+AP53+AP49</f>
        <v>615912000</v>
      </c>
      <c r="AQ73" s="17">
        <f>+AQ63+AQ62+AQ54+AQ53+AQ49</f>
        <v>299111455</v>
      </c>
      <c r="AR73" s="17">
        <f>+AR63+AR62+AR54+AR53+AR49</f>
        <v>306473115</v>
      </c>
      <c r="AS73" s="116">
        <f>SUM(AS50:AT72)</f>
        <v>6088000</v>
      </c>
      <c r="AT73" s="117"/>
      <c r="AU73" s="116">
        <f>+AU63+AU62+AU54+AU53+AU49</f>
        <v>215611736</v>
      </c>
      <c r="AV73" s="117"/>
      <c r="AW73" s="17">
        <f>+AW63+AW62+AW54+AW53+AW49</f>
        <v>83499719</v>
      </c>
      <c r="AX73" s="17">
        <f t="shared" ref="AX73:BD73" si="8">+AX63+AX62+AX54+AX53+AX49</f>
        <v>67142588</v>
      </c>
      <c r="AY73" s="17">
        <f t="shared" si="8"/>
        <v>148469148</v>
      </c>
      <c r="AZ73" s="17">
        <f t="shared" si="8"/>
        <v>67142588</v>
      </c>
      <c r="BA73" s="17">
        <f t="shared" si="8"/>
        <v>0</v>
      </c>
      <c r="BB73" s="17">
        <f t="shared" si="8"/>
        <v>67142588</v>
      </c>
      <c r="BC73" s="17">
        <f t="shared" si="8"/>
        <v>0</v>
      </c>
      <c r="BD73" s="17">
        <f t="shared" si="8"/>
        <v>0</v>
      </c>
      <c r="BE73" s="18">
        <f t="shared" si="3"/>
        <v>0.48563992096273495</v>
      </c>
      <c r="BF73" s="18">
        <f t="shared" si="4"/>
        <v>0.35006906181402536</v>
      </c>
      <c r="BG73" s="18">
        <f t="shared" si="5"/>
        <v>0.1090132811180818</v>
      </c>
    </row>
    <row r="74" spans="1:59" ht="13.5" x14ac:dyDescent="0.2">
      <c r="A74" s="88" t="s">
        <v>46</v>
      </c>
      <c r="B74" s="89"/>
      <c r="C74" s="88" t="s">
        <v>84</v>
      </c>
      <c r="D74" s="89"/>
      <c r="E74" s="88" t="s">
        <v>116</v>
      </c>
      <c r="F74" s="89"/>
      <c r="G74" s="88"/>
      <c r="H74" s="89"/>
      <c r="I74" s="88"/>
      <c r="J74" s="89"/>
      <c r="K74" s="89"/>
      <c r="L74" s="88"/>
      <c r="M74" s="89"/>
      <c r="N74" s="89"/>
      <c r="O74" s="88"/>
      <c r="P74" s="89"/>
      <c r="Q74" s="88"/>
      <c r="R74" s="89"/>
      <c r="S74" s="86" t="s">
        <v>117</v>
      </c>
      <c r="T74" s="87"/>
      <c r="U74" s="87"/>
      <c r="V74" s="87"/>
      <c r="W74" s="87"/>
      <c r="X74" s="87"/>
      <c r="Y74" s="87"/>
      <c r="Z74" s="87"/>
      <c r="AA74" s="88" t="s">
        <v>49</v>
      </c>
      <c r="AB74" s="89"/>
      <c r="AC74" s="89"/>
      <c r="AD74" s="89"/>
      <c r="AE74" s="89"/>
      <c r="AF74" s="88" t="s">
        <v>50</v>
      </c>
      <c r="AG74" s="89"/>
      <c r="AH74" s="89"/>
      <c r="AI74" s="6" t="s">
        <v>51</v>
      </c>
      <c r="AJ74" s="111" t="s">
        <v>52</v>
      </c>
      <c r="AK74" s="112"/>
      <c r="AL74" s="112"/>
      <c r="AM74" s="112"/>
      <c r="AN74" s="112"/>
      <c r="AO74" s="112"/>
      <c r="AP74" s="7">
        <v>17000000</v>
      </c>
      <c r="AQ74" s="7">
        <v>8907551</v>
      </c>
      <c r="AR74" s="7">
        <v>8092449</v>
      </c>
      <c r="AS74" s="92">
        <v>0</v>
      </c>
      <c r="AT74" s="93"/>
      <c r="AU74" s="92">
        <v>8907551</v>
      </c>
      <c r="AV74" s="93"/>
      <c r="AW74" s="7">
        <v>0</v>
      </c>
      <c r="AX74" s="7">
        <v>8907551</v>
      </c>
      <c r="AY74" s="7">
        <v>0</v>
      </c>
      <c r="AZ74" s="7">
        <v>8907551</v>
      </c>
      <c r="BA74" s="7">
        <v>0</v>
      </c>
      <c r="BB74" s="7">
        <v>8907551</v>
      </c>
      <c r="BC74" s="7">
        <v>0</v>
      </c>
      <c r="BD74" s="7">
        <v>0</v>
      </c>
      <c r="BE74" s="8">
        <f t="shared" si="3"/>
        <v>0.52397358823529416</v>
      </c>
      <c r="BF74" s="8">
        <f t="shared" si="4"/>
        <v>0.52397358823529416</v>
      </c>
      <c r="BG74" s="8">
        <f t="shared" si="5"/>
        <v>0.52397358823529416</v>
      </c>
    </row>
    <row r="75" spans="1:59" ht="13.5" x14ac:dyDescent="0.2">
      <c r="A75" s="88" t="s">
        <v>46</v>
      </c>
      <c r="B75" s="89"/>
      <c r="C75" s="88" t="s">
        <v>84</v>
      </c>
      <c r="D75" s="89"/>
      <c r="E75" s="88" t="s">
        <v>116</v>
      </c>
      <c r="F75" s="89"/>
      <c r="G75" s="88" t="s">
        <v>74</v>
      </c>
      <c r="H75" s="89"/>
      <c r="I75" s="88"/>
      <c r="J75" s="89"/>
      <c r="K75" s="89"/>
      <c r="L75" s="88"/>
      <c r="M75" s="89"/>
      <c r="N75" s="89"/>
      <c r="O75" s="88"/>
      <c r="P75" s="89"/>
      <c r="Q75" s="88"/>
      <c r="R75" s="89"/>
      <c r="S75" s="86" t="s">
        <v>118</v>
      </c>
      <c r="T75" s="87"/>
      <c r="U75" s="87"/>
      <c r="V75" s="87"/>
      <c r="W75" s="87"/>
      <c r="X75" s="87"/>
      <c r="Y75" s="87"/>
      <c r="Z75" s="87"/>
      <c r="AA75" s="88" t="s">
        <v>49</v>
      </c>
      <c r="AB75" s="89"/>
      <c r="AC75" s="89"/>
      <c r="AD75" s="89"/>
      <c r="AE75" s="89"/>
      <c r="AF75" s="88" t="s">
        <v>50</v>
      </c>
      <c r="AG75" s="89"/>
      <c r="AH75" s="89"/>
      <c r="AI75" s="6" t="s">
        <v>51</v>
      </c>
      <c r="AJ75" s="111" t="s">
        <v>52</v>
      </c>
      <c r="AK75" s="112"/>
      <c r="AL75" s="112"/>
      <c r="AM75" s="112"/>
      <c r="AN75" s="112"/>
      <c r="AO75" s="112"/>
      <c r="AP75" s="7">
        <v>17000000</v>
      </c>
      <c r="AQ75" s="7">
        <v>8907551</v>
      </c>
      <c r="AR75" s="7">
        <v>8092449</v>
      </c>
      <c r="AS75" s="92">
        <v>0</v>
      </c>
      <c r="AT75" s="93"/>
      <c r="AU75" s="92">
        <v>8907551</v>
      </c>
      <c r="AV75" s="93"/>
      <c r="AW75" s="7">
        <v>0</v>
      </c>
      <c r="AX75" s="7">
        <v>8907551</v>
      </c>
      <c r="AY75" s="7">
        <v>0</v>
      </c>
      <c r="AZ75" s="7">
        <v>8907551</v>
      </c>
      <c r="BA75" s="7">
        <v>0</v>
      </c>
      <c r="BB75" s="7">
        <v>8907551</v>
      </c>
      <c r="BC75" s="7">
        <v>0</v>
      </c>
      <c r="BD75" s="7">
        <v>0</v>
      </c>
      <c r="BE75" s="8">
        <f t="shared" si="3"/>
        <v>0.52397358823529416</v>
      </c>
      <c r="BF75" s="8">
        <f t="shared" si="4"/>
        <v>0.52397358823529416</v>
      </c>
      <c r="BG75" s="8">
        <f t="shared" si="5"/>
        <v>0.52397358823529416</v>
      </c>
    </row>
    <row r="76" spans="1:59" s="16" customFormat="1" ht="13.5" x14ac:dyDescent="0.2">
      <c r="A76" s="96" t="s">
        <v>46</v>
      </c>
      <c r="B76" s="107"/>
      <c r="C76" s="96" t="s">
        <v>84</v>
      </c>
      <c r="D76" s="107"/>
      <c r="E76" s="96" t="s">
        <v>116</v>
      </c>
      <c r="F76" s="107"/>
      <c r="G76" s="96" t="s">
        <v>74</v>
      </c>
      <c r="H76" s="107"/>
      <c r="I76" s="96" t="s">
        <v>119</v>
      </c>
      <c r="J76" s="107"/>
      <c r="K76" s="107"/>
      <c r="L76" s="96"/>
      <c r="M76" s="107"/>
      <c r="N76" s="107"/>
      <c r="O76" s="96"/>
      <c r="P76" s="107"/>
      <c r="Q76" s="96"/>
      <c r="R76" s="107"/>
      <c r="S76" s="94" t="s">
        <v>120</v>
      </c>
      <c r="T76" s="108"/>
      <c r="U76" s="108"/>
      <c r="V76" s="108"/>
      <c r="W76" s="108"/>
      <c r="X76" s="108"/>
      <c r="Y76" s="108"/>
      <c r="Z76" s="108"/>
      <c r="AA76" s="96" t="s">
        <v>49</v>
      </c>
      <c r="AB76" s="107"/>
      <c r="AC76" s="107"/>
      <c r="AD76" s="107"/>
      <c r="AE76" s="107"/>
      <c r="AF76" s="96" t="s">
        <v>50</v>
      </c>
      <c r="AG76" s="107"/>
      <c r="AH76" s="107"/>
      <c r="AI76" s="9" t="s">
        <v>51</v>
      </c>
      <c r="AJ76" s="109" t="s">
        <v>52</v>
      </c>
      <c r="AK76" s="110"/>
      <c r="AL76" s="110"/>
      <c r="AM76" s="110"/>
      <c r="AN76" s="110"/>
      <c r="AO76" s="110"/>
      <c r="AP76" s="10">
        <v>17000000</v>
      </c>
      <c r="AQ76" s="10">
        <v>8907551</v>
      </c>
      <c r="AR76" s="10">
        <v>8092449</v>
      </c>
      <c r="AS76" s="100">
        <v>0</v>
      </c>
      <c r="AT76" s="106"/>
      <c r="AU76" s="100">
        <v>8907551</v>
      </c>
      <c r="AV76" s="106"/>
      <c r="AW76" s="10">
        <v>0</v>
      </c>
      <c r="AX76" s="10">
        <v>8907551</v>
      </c>
      <c r="AY76" s="10">
        <v>0</v>
      </c>
      <c r="AZ76" s="10">
        <v>8907551</v>
      </c>
      <c r="BA76" s="10">
        <v>0</v>
      </c>
      <c r="BB76" s="10">
        <v>8907551</v>
      </c>
      <c r="BC76" s="10">
        <v>0</v>
      </c>
      <c r="BD76" s="10">
        <v>0</v>
      </c>
      <c r="BE76" s="11">
        <f t="shared" si="3"/>
        <v>0.52397358823529416</v>
      </c>
      <c r="BF76" s="11">
        <f t="shared" si="4"/>
        <v>0.52397358823529416</v>
      </c>
      <c r="BG76" s="11">
        <f t="shared" si="5"/>
        <v>0.52397358823529416</v>
      </c>
    </row>
    <row r="77" spans="1:59" ht="13.5" x14ac:dyDescent="0.2">
      <c r="A77" s="103" t="s">
        <v>46</v>
      </c>
      <c r="B77" s="89"/>
      <c r="C77" s="103" t="s">
        <v>84</v>
      </c>
      <c r="D77" s="89"/>
      <c r="E77" s="103" t="s">
        <v>116</v>
      </c>
      <c r="F77" s="89"/>
      <c r="G77" s="103" t="s">
        <v>74</v>
      </c>
      <c r="H77" s="89"/>
      <c r="I77" s="103" t="s">
        <v>119</v>
      </c>
      <c r="J77" s="89"/>
      <c r="K77" s="89"/>
      <c r="L77" s="103" t="s">
        <v>55</v>
      </c>
      <c r="M77" s="89"/>
      <c r="N77" s="89"/>
      <c r="O77" s="103"/>
      <c r="P77" s="89"/>
      <c r="Q77" s="103"/>
      <c r="R77" s="89"/>
      <c r="S77" s="102" t="s">
        <v>121</v>
      </c>
      <c r="T77" s="89"/>
      <c r="U77" s="89"/>
      <c r="V77" s="89"/>
      <c r="W77" s="89"/>
      <c r="X77" s="89"/>
      <c r="Y77" s="89"/>
      <c r="Z77" s="89"/>
      <c r="AA77" s="103" t="s">
        <v>49</v>
      </c>
      <c r="AB77" s="89"/>
      <c r="AC77" s="89"/>
      <c r="AD77" s="89"/>
      <c r="AE77" s="89"/>
      <c r="AF77" s="103" t="s">
        <v>50</v>
      </c>
      <c r="AG77" s="89"/>
      <c r="AH77" s="89"/>
      <c r="AI77" s="13" t="s">
        <v>51</v>
      </c>
      <c r="AJ77" s="104" t="s">
        <v>52</v>
      </c>
      <c r="AK77" s="89"/>
      <c r="AL77" s="89"/>
      <c r="AM77" s="89"/>
      <c r="AN77" s="89"/>
      <c r="AO77" s="89"/>
      <c r="AP77" s="14">
        <v>5000000</v>
      </c>
      <c r="AQ77" s="14">
        <v>3684056</v>
      </c>
      <c r="AR77" s="14">
        <v>1315944</v>
      </c>
      <c r="AS77" s="105">
        <v>0</v>
      </c>
      <c r="AT77" s="93"/>
      <c r="AU77" s="105">
        <v>3684056</v>
      </c>
      <c r="AV77" s="93"/>
      <c r="AW77" s="14">
        <v>0</v>
      </c>
      <c r="AX77" s="14">
        <v>3684056</v>
      </c>
      <c r="AY77" s="14">
        <v>0</v>
      </c>
      <c r="AZ77" s="14">
        <v>3684056</v>
      </c>
      <c r="BA77" s="14">
        <v>0</v>
      </c>
      <c r="BB77" s="14">
        <v>3684056</v>
      </c>
      <c r="BC77" s="14">
        <v>0</v>
      </c>
      <c r="BD77" s="14">
        <v>0</v>
      </c>
      <c r="BE77" s="8">
        <f t="shared" si="3"/>
        <v>0.7368112</v>
      </c>
      <c r="BF77" s="8">
        <f t="shared" si="4"/>
        <v>0.7368112</v>
      </c>
      <c r="BG77" s="8">
        <f t="shared" si="5"/>
        <v>0.7368112</v>
      </c>
    </row>
    <row r="78" spans="1:59" ht="13.5" x14ac:dyDescent="0.2">
      <c r="A78" s="103" t="s">
        <v>46</v>
      </c>
      <c r="B78" s="89"/>
      <c r="C78" s="103" t="s">
        <v>84</v>
      </c>
      <c r="D78" s="89"/>
      <c r="E78" s="103" t="s">
        <v>116</v>
      </c>
      <c r="F78" s="89"/>
      <c r="G78" s="103" t="s">
        <v>74</v>
      </c>
      <c r="H78" s="89"/>
      <c r="I78" s="103" t="s">
        <v>119</v>
      </c>
      <c r="J78" s="89"/>
      <c r="K78" s="89"/>
      <c r="L78" s="103" t="s">
        <v>77</v>
      </c>
      <c r="M78" s="89"/>
      <c r="N78" s="89"/>
      <c r="O78" s="103"/>
      <c r="P78" s="89"/>
      <c r="Q78" s="103"/>
      <c r="R78" s="89"/>
      <c r="S78" s="102" t="s">
        <v>122</v>
      </c>
      <c r="T78" s="89"/>
      <c r="U78" s="89"/>
      <c r="V78" s="89"/>
      <c r="W78" s="89"/>
      <c r="X78" s="89"/>
      <c r="Y78" s="89"/>
      <c r="Z78" s="89"/>
      <c r="AA78" s="103" t="s">
        <v>49</v>
      </c>
      <c r="AB78" s="89"/>
      <c r="AC78" s="89"/>
      <c r="AD78" s="89"/>
      <c r="AE78" s="89"/>
      <c r="AF78" s="103" t="s">
        <v>50</v>
      </c>
      <c r="AG78" s="89"/>
      <c r="AH78" s="89"/>
      <c r="AI78" s="13" t="s">
        <v>51</v>
      </c>
      <c r="AJ78" s="104" t="s">
        <v>52</v>
      </c>
      <c r="AK78" s="89"/>
      <c r="AL78" s="89"/>
      <c r="AM78" s="89"/>
      <c r="AN78" s="89"/>
      <c r="AO78" s="89"/>
      <c r="AP78" s="14">
        <v>12000000</v>
      </c>
      <c r="AQ78" s="14">
        <v>5223495</v>
      </c>
      <c r="AR78" s="14">
        <v>6776505</v>
      </c>
      <c r="AS78" s="105">
        <v>0</v>
      </c>
      <c r="AT78" s="93"/>
      <c r="AU78" s="105">
        <v>5223495</v>
      </c>
      <c r="AV78" s="93"/>
      <c r="AW78" s="14">
        <v>0</v>
      </c>
      <c r="AX78" s="14">
        <v>5223495</v>
      </c>
      <c r="AY78" s="14">
        <v>0</v>
      </c>
      <c r="AZ78" s="14">
        <v>5223495</v>
      </c>
      <c r="BA78" s="14">
        <v>0</v>
      </c>
      <c r="BB78" s="14">
        <v>5223495</v>
      </c>
      <c r="BC78" s="14">
        <v>0</v>
      </c>
      <c r="BD78" s="14">
        <v>0</v>
      </c>
      <c r="BE78" s="8">
        <f t="shared" si="3"/>
        <v>0.43529125000000002</v>
      </c>
      <c r="BF78" s="8">
        <f t="shared" si="4"/>
        <v>0.43529125000000002</v>
      </c>
      <c r="BG78" s="8">
        <f t="shared" si="5"/>
        <v>0.43529125000000002</v>
      </c>
    </row>
    <row r="79" spans="1:59" ht="13.5" x14ac:dyDescent="0.2">
      <c r="A79" s="88" t="s">
        <v>46</v>
      </c>
      <c r="B79" s="89"/>
      <c r="C79" s="88" t="s">
        <v>123</v>
      </c>
      <c r="D79" s="89"/>
      <c r="E79" s="88"/>
      <c r="F79" s="89"/>
      <c r="G79" s="88"/>
      <c r="H79" s="89"/>
      <c r="I79" s="88"/>
      <c r="J79" s="89"/>
      <c r="K79" s="89"/>
      <c r="L79" s="88"/>
      <c r="M79" s="89"/>
      <c r="N79" s="89"/>
      <c r="O79" s="88"/>
      <c r="P79" s="89"/>
      <c r="Q79" s="88"/>
      <c r="R79" s="89"/>
      <c r="S79" s="86" t="s">
        <v>124</v>
      </c>
      <c r="T79" s="87"/>
      <c r="U79" s="87"/>
      <c r="V79" s="87"/>
      <c r="W79" s="87"/>
      <c r="X79" s="87"/>
      <c r="Y79" s="87"/>
      <c r="Z79" s="87"/>
      <c r="AA79" s="88" t="s">
        <v>49</v>
      </c>
      <c r="AB79" s="89"/>
      <c r="AC79" s="89"/>
      <c r="AD79" s="89"/>
      <c r="AE79" s="89"/>
      <c r="AF79" s="88" t="s">
        <v>50</v>
      </c>
      <c r="AG79" s="89"/>
      <c r="AH79" s="89"/>
      <c r="AI79" s="6" t="s">
        <v>51</v>
      </c>
      <c r="AJ79" s="111" t="s">
        <v>52</v>
      </c>
      <c r="AK79" s="112"/>
      <c r="AL79" s="112"/>
      <c r="AM79" s="112"/>
      <c r="AN79" s="112"/>
      <c r="AO79" s="112"/>
      <c r="AP79" s="7">
        <v>19053000</v>
      </c>
      <c r="AQ79" s="7">
        <v>13652000</v>
      </c>
      <c r="AR79" s="7">
        <v>5401000</v>
      </c>
      <c r="AS79" s="92">
        <v>0</v>
      </c>
      <c r="AT79" s="93"/>
      <c r="AU79" s="92">
        <v>13652000</v>
      </c>
      <c r="AV79" s="93"/>
      <c r="AW79" s="7">
        <v>0</v>
      </c>
      <c r="AX79" s="7">
        <v>13652000</v>
      </c>
      <c r="AY79" s="7">
        <v>0</v>
      </c>
      <c r="AZ79" s="7">
        <v>13652000</v>
      </c>
      <c r="BA79" s="7">
        <v>0</v>
      </c>
      <c r="BB79" s="7">
        <v>13652000</v>
      </c>
      <c r="BC79" s="7">
        <v>0</v>
      </c>
      <c r="BD79" s="7">
        <v>0</v>
      </c>
      <c r="BE79" s="8">
        <f t="shared" si="3"/>
        <v>0.71652758095837921</v>
      </c>
      <c r="BF79" s="8">
        <f t="shared" si="4"/>
        <v>0.71652758095837921</v>
      </c>
      <c r="BG79" s="8">
        <f t="shared" si="5"/>
        <v>0.71652758095837921</v>
      </c>
    </row>
    <row r="80" spans="1:59" ht="13.5" x14ac:dyDescent="0.2">
      <c r="A80" s="88" t="s">
        <v>46</v>
      </c>
      <c r="B80" s="89"/>
      <c r="C80" s="88" t="s">
        <v>123</v>
      </c>
      <c r="D80" s="89"/>
      <c r="E80" s="88"/>
      <c r="F80" s="89"/>
      <c r="G80" s="88"/>
      <c r="H80" s="89"/>
      <c r="I80" s="88"/>
      <c r="J80" s="89"/>
      <c r="K80" s="89"/>
      <c r="L80" s="88"/>
      <c r="M80" s="89"/>
      <c r="N80" s="89"/>
      <c r="O80" s="88"/>
      <c r="P80" s="89"/>
      <c r="Q80" s="88"/>
      <c r="R80" s="89"/>
      <c r="S80" s="86" t="s">
        <v>124</v>
      </c>
      <c r="T80" s="87"/>
      <c r="U80" s="87"/>
      <c r="V80" s="87"/>
      <c r="W80" s="87"/>
      <c r="X80" s="87"/>
      <c r="Y80" s="87"/>
      <c r="Z80" s="87"/>
      <c r="AA80" s="88" t="s">
        <v>49</v>
      </c>
      <c r="AB80" s="89"/>
      <c r="AC80" s="89"/>
      <c r="AD80" s="89"/>
      <c r="AE80" s="89"/>
      <c r="AF80" s="88" t="s">
        <v>125</v>
      </c>
      <c r="AG80" s="89"/>
      <c r="AH80" s="89"/>
      <c r="AI80" s="6" t="s">
        <v>126</v>
      </c>
      <c r="AJ80" s="111" t="s">
        <v>127</v>
      </c>
      <c r="AK80" s="112"/>
      <c r="AL80" s="112"/>
      <c r="AM80" s="112"/>
      <c r="AN80" s="112"/>
      <c r="AO80" s="112"/>
      <c r="AP80" s="7">
        <v>9000000</v>
      </c>
      <c r="AQ80" s="7">
        <v>0</v>
      </c>
      <c r="AR80" s="7">
        <v>9000000</v>
      </c>
      <c r="AS80" s="92">
        <v>0</v>
      </c>
      <c r="AT80" s="93"/>
      <c r="AU80" s="92">
        <v>0</v>
      </c>
      <c r="AV80" s="93"/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8">
        <f t="shared" si="3"/>
        <v>0</v>
      </c>
      <c r="BF80" s="8">
        <f t="shared" si="4"/>
        <v>0</v>
      </c>
      <c r="BG80" s="8">
        <f t="shared" si="5"/>
        <v>0</v>
      </c>
    </row>
    <row r="81" spans="1:59" s="16" customFormat="1" ht="13.5" x14ac:dyDescent="0.2">
      <c r="A81" s="96" t="s">
        <v>46</v>
      </c>
      <c r="B81" s="107"/>
      <c r="C81" s="96" t="s">
        <v>123</v>
      </c>
      <c r="D81" s="107"/>
      <c r="E81" s="96" t="s">
        <v>47</v>
      </c>
      <c r="F81" s="107"/>
      <c r="G81" s="96"/>
      <c r="H81" s="107"/>
      <c r="I81" s="96"/>
      <c r="J81" s="107"/>
      <c r="K81" s="107"/>
      <c r="L81" s="96"/>
      <c r="M81" s="107"/>
      <c r="N81" s="107"/>
      <c r="O81" s="96"/>
      <c r="P81" s="107"/>
      <c r="Q81" s="96"/>
      <c r="R81" s="107"/>
      <c r="S81" s="94" t="s">
        <v>128</v>
      </c>
      <c r="T81" s="108"/>
      <c r="U81" s="108"/>
      <c r="V81" s="108"/>
      <c r="W81" s="108"/>
      <c r="X81" s="108"/>
      <c r="Y81" s="108"/>
      <c r="Z81" s="108"/>
      <c r="AA81" s="96" t="s">
        <v>49</v>
      </c>
      <c r="AB81" s="107"/>
      <c r="AC81" s="107"/>
      <c r="AD81" s="107"/>
      <c r="AE81" s="107"/>
      <c r="AF81" s="96" t="s">
        <v>50</v>
      </c>
      <c r="AG81" s="107"/>
      <c r="AH81" s="107"/>
      <c r="AI81" s="9" t="s">
        <v>51</v>
      </c>
      <c r="AJ81" s="109" t="s">
        <v>52</v>
      </c>
      <c r="AK81" s="110"/>
      <c r="AL81" s="110"/>
      <c r="AM81" s="110"/>
      <c r="AN81" s="110"/>
      <c r="AO81" s="110"/>
      <c r="AP81" s="10">
        <v>19000000</v>
      </c>
      <c r="AQ81" s="10">
        <v>13652000</v>
      </c>
      <c r="AR81" s="10">
        <v>5348000</v>
      </c>
      <c r="AS81" s="100">
        <v>0</v>
      </c>
      <c r="AT81" s="106"/>
      <c r="AU81" s="100">
        <v>13652000</v>
      </c>
      <c r="AV81" s="106"/>
      <c r="AW81" s="10">
        <v>0</v>
      </c>
      <c r="AX81" s="10">
        <v>13652000</v>
      </c>
      <c r="AY81" s="10">
        <v>0</v>
      </c>
      <c r="AZ81" s="10">
        <v>13652000</v>
      </c>
      <c r="BA81" s="10">
        <v>0</v>
      </c>
      <c r="BB81" s="10">
        <v>13652000</v>
      </c>
      <c r="BC81" s="10">
        <v>0</v>
      </c>
      <c r="BD81" s="10">
        <v>0</v>
      </c>
      <c r="BE81" s="11">
        <f t="shared" si="3"/>
        <v>0.71852631578947368</v>
      </c>
      <c r="BF81" s="11">
        <f t="shared" si="4"/>
        <v>0.71852631578947368</v>
      </c>
      <c r="BG81" s="11">
        <f t="shared" si="5"/>
        <v>0.71852631578947368</v>
      </c>
    </row>
    <row r="82" spans="1:59" ht="13.5" x14ac:dyDescent="0.2">
      <c r="A82" s="88" t="s">
        <v>46</v>
      </c>
      <c r="B82" s="89"/>
      <c r="C82" s="88" t="s">
        <v>123</v>
      </c>
      <c r="D82" s="89"/>
      <c r="E82" s="88" t="s">
        <v>47</v>
      </c>
      <c r="F82" s="89"/>
      <c r="G82" s="88" t="s">
        <v>74</v>
      </c>
      <c r="H82" s="89"/>
      <c r="I82" s="88"/>
      <c r="J82" s="89"/>
      <c r="K82" s="89"/>
      <c r="L82" s="88"/>
      <c r="M82" s="89"/>
      <c r="N82" s="89"/>
      <c r="O82" s="88"/>
      <c r="P82" s="89"/>
      <c r="Q82" s="88"/>
      <c r="R82" s="89"/>
      <c r="S82" s="86" t="s">
        <v>129</v>
      </c>
      <c r="T82" s="87"/>
      <c r="U82" s="87"/>
      <c r="V82" s="87"/>
      <c r="W82" s="87"/>
      <c r="X82" s="87"/>
      <c r="Y82" s="87"/>
      <c r="Z82" s="87"/>
      <c r="AA82" s="88" t="s">
        <v>49</v>
      </c>
      <c r="AB82" s="89"/>
      <c r="AC82" s="89"/>
      <c r="AD82" s="89"/>
      <c r="AE82" s="89"/>
      <c r="AF82" s="88" t="s">
        <v>50</v>
      </c>
      <c r="AG82" s="89"/>
      <c r="AH82" s="89"/>
      <c r="AI82" s="6" t="s">
        <v>51</v>
      </c>
      <c r="AJ82" s="111" t="s">
        <v>52</v>
      </c>
      <c r="AK82" s="112"/>
      <c r="AL82" s="112"/>
      <c r="AM82" s="112"/>
      <c r="AN82" s="112"/>
      <c r="AO82" s="112"/>
      <c r="AP82" s="7">
        <v>19000000</v>
      </c>
      <c r="AQ82" s="7">
        <v>13652000</v>
      </c>
      <c r="AR82" s="7">
        <v>5348000</v>
      </c>
      <c r="AS82" s="92">
        <v>0</v>
      </c>
      <c r="AT82" s="93"/>
      <c r="AU82" s="92">
        <v>13652000</v>
      </c>
      <c r="AV82" s="93"/>
      <c r="AW82" s="7">
        <v>0</v>
      </c>
      <c r="AX82" s="7">
        <v>13652000</v>
      </c>
      <c r="AY82" s="7">
        <v>0</v>
      </c>
      <c r="AZ82" s="7">
        <v>13652000</v>
      </c>
      <c r="BA82" s="7">
        <v>0</v>
      </c>
      <c r="BB82" s="7">
        <v>13652000</v>
      </c>
      <c r="BC82" s="7">
        <v>0</v>
      </c>
      <c r="BD82" s="7">
        <v>0</v>
      </c>
      <c r="BE82" s="8">
        <f t="shared" si="3"/>
        <v>0.71852631578947368</v>
      </c>
      <c r="BF82" s="8">
        <f t="shared" si="4"/>
        <v>0.71852631578947368</v>
      </c>
      <c r="BG82" s="8">
        <f>BB81/AP81</f>
        <v>0.71852631578947368</v>
      </c>
    </row>
    <row r="83" spans="1:59" ht="13.5" x14ac:dyDescent="0.2">
      <c r="A83" s="88" t="s">
        <v>46</v>
      </c>
      <c r="B83" s="89"/>
      <c r="C83" s="88" t="s">
        <v>123</v>
      </c>
      <c r="D83" s="89"/>
      <c r="E83" s="88" t="s">
        <v>47</v>
      </c>
      <c r="F83" s="89"/>
      <c r="G83" s="88" t="s">
        <v>74</v>
      </c>
      <c r="H83" s="89"/>
      <c r="I83" s="88" t="s">
        <v>55</v>
      </c>
      <c r="J83" s="89"/>
      <c r="K83" s="89"/>
      <c r="L83" s="88"/>
      <c r="M83" s="89"/>
      <c r="N83" s="89"/>
      <c r="O83" s="88"/>
      <c r="P83" s="89"/>
      <c r="Q83" s="88"/>
      <c r="R83" s="89"/>
      <c r="S83" s="86" t="s">
        <v>130</v>
      </c>
      <c r="T83" s="87"/>
      <c r="U83" s="87"/>
      <c r="V83" s="87"/>
      <c r="W83" s="87"/>
      <c r="X83" s="87"/>
      <c r="Y83" s="87"/>
      <c r="Z83" s="87"/>
      <c r="AA83" s="88" t="s">
        <v>49</v>
      </c>
      <c r="AB83" s="89"/>
      <c r="AC83" s="89"/>
      <c r="AD83" s="89"/>
      <c r="AE83" s="89"/>
      <c r="AF83" s="88" t="s">
        <v>50</v>
      </c>
      <c r="AG83" s="89"/>
      <c r="AH83" s="89"/>
      <c r="AI83" s="6" t="s">
        <v>51</v>
      </c>
      <c r="AJ83" s="111" t="s">
        <v>52</v>
      </c>
      <c r="AK83" s="112"/>
      <c r="AL83" s="112"/>
      <c r="AM83" s="112"/>
      <c r="AN83" s="112"/>
      <c r="AO83" s="112"/>
      <c r="AP83" s="7">
        <v>19000000</v>
      </c>
      <c r="AQ83" s="7">
        <v>13652000</v>
      </c>
      <c r="AR83" s="7">
        <v>5348000</v>
      </c>
      <c r="AS83" s="92">
        <v>0</v>
      </c>
      <c r="AT83" s="93"/>
      <c r="AU83" s="92">
        <v>13652000</v>
      </c>
      <c r="AV83" s="93"/>
      <c r="AW83" s="7">
        <v>0</v>
      </c>
      <c r="AX83" s="7">
        <v>13652000</v>
      </c>
      <c r="AY83" s="7">
        <v>0</v>
      </c>
      <c r="AZ83" s="7">
        <v>13652000</v>
      </c>
      <c r="BA83" s="7">
        <v>0</v>
      </c>
      <c r="BB83" s="7">
        <v>13652000</v>
      </c>
      <c r="BC83" s="7">
        <v>0</v>
      </c>
      <c r="BD83" s="7">
        <v>0</v>
      </c>
      <c r="BE83" s="8">
        <f t="shared" si="3"/>
        <v>0.71852631578947368</v>
      </c>
      <c r="BF83" s="8">
        <f t="shared" si="4"/>
        <v>0.71852631578947368</v>
      </c>
      <c r="BG83" s="8">
        <f>BB82/AP82</f>
        <v>0.71852631578947368</v>
      </c>
    </row>
    <row r="84" spans="1:59" s="16" customFormat="1" ht="13.5" x14ac:dyDescent="0.2">
      <c r="A84" s="96" t="s">
        <v>46</v>
      </c>
      <c r="B84" s="107"/>
      <c r="C84" s="96" t="s">
        <v>84</v>
      </c>
      <c r="D84" s="107"/>
      <c r="E84" s="96" t="s">
        <v>51</v>
      </c>
      <c r="F84" s="107"/>
      <c r="G84" s="96"/>
      <c r="H84" s="107"/>
      <c r="I84" s="96"/>
      <c r="J84" s="107"/>
      <c r="K84" s="107"/>
      <c r="L84" s="96"/>
      <c r="M84" s="107"/>
      <c r="N84" s="107"/>
      <c r="O84" s="96"/>
      <c r="P84" s="107"/>
      <c r="Q84" s="96"/>
      <c r="R84" s="107"/>
      <c r="S84" s="94" t="s">
        <v>131</v>
      </c>
      <c r="T84" s="108"/>
      <c r="U84" s="108"/>
      <c r="V84" s="108"/>
      <c r="W84" s="108"/>
      <c r="X84" s="108"/>
      <c r="Y84" s="108"/>
      <c r="Z84" s="108"/>
      <c r="AA84" s="96" t="s">
        <v>49</v>
      </c>
      <c r="AB84" s="107"/>
      <c r="AC84" s="107"/>
      <c r="AD84" s="107"/>
      <c r="AE84" s="107"/>
      <c r="AF84" s="96" t="s">
        <v>50</v>
      </c>
      <c r="AG84" s="107"/>
      <c r="AH84" s="107"/>
      <c r="AI84" s="9" t="s">
        <v>126</v>
      </c>
      <c r="AJ84" s="109" t="s">
        <v>127</v>
      </c>
      <c r="AK84" s="110"/>
      <c r="AL84" s="110"/>
      <c r="AM84" s="110"/>
      <c r="AN84" s="110"/>
      <c r="AO84" s="110"/>
      <c r="AP84" s="10">
        <v>310000000</v>
      </c>
      <c r="AQ84" s="10">
        <v>0</v>
      </c>
      <c r="AR84" s="10">
        <v>310000000</v>
      </c>
      <c r="AS84" s="100">
        <v>0</v>
      </c>
      <c r="AT84" s="106"/>
      <c r="AU84" s="100">
        <v>0</v>
      </c>
      <c r="AV84" s="106"/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1">
        <f t="shared" si="3"/>
        <v>0</v>
      </c>
      <c r="BF84" s="11">
        <f t="shared" si="4"/>
        <v>0</v>
      </c>
      <c r="BG84" s="11">
        <f t="shared" si="5"/>
        <v>0</v>
      </c>
    </row>
    <row r="85" spans="1:59" ht="13.5" x14ac:dyDescent="0.2">
      <c r="A85" s="88" t="s">
        <v>46</v>
      </c>
      <c r="B85" s="89"/>
      <c r="C85" s="88" t="s">
        <v>84</v>
      </c>
      <c r="D85" s="89"/>
      <c r="E85" s="88" t="s">
        <v>51</v>
      </c>
      <c r="F85" s="89"/>
      <c r="G85" s="88" t="s">
        <v>47</v>
      </c>
      <c r="H85" s="89"/>
      <c r="I85" s="88"/>
      <c r="J85" s="89"/>
      <c r="K85" s="89"/>
      <c r="L85" s="88"/>
      <c r="M85" s="89"/>
      <c r="N85" s="89"/>
      <c r="O85" s="88"/>
      <c r="P85" s="89"/>
      <c r="Q85" s="88"/>
      <c r="R85" s="89"/>
      <c r="S85" s="86" t="s">
        <v>132</v>
      </c>
      <c r="T85" s="87"/>
      <c r="U85" s="87"/>
      <c r="V85" s="87"/>
      <c r="W85" s="87"/>
      <c r="X85" s="87"/>
      <c r="Y85" s="87"/>
      <c r="Z85" s="87"/>
      <c r="AA85" s="88" t="s">
        <v>49</v>
      </c>
      <c r="AB85" s="89"/>
      <c r="AC85" s="89"/>
      <c r="AD85" s="89"/>
      <c r="AE85" s="89"/>
      <c r="AF85" s="88" t="s">
        <v>50</v>
      </c>
      <c r="AG85" s="89"/>
      <c r="AH85" s="89"/>
      <c r="AI85" s="6" t="s">
        <v>126</v>
      </c>
      <c r="AJ85" s="111" t="s">
        <v>127</v>
      </c>
      <c r="AK85" s="112"/>
      <c r="AL85" s="112"/>
      <c r="AM85" s="112"/>
      <c r="AN85" s="112"/>
      <c r="AO85" s="112"/>
      <c r="AP85" s="7">
        <v>310000000</v>
      </c>
      <c r="AQ85" s="7">
        <v>0</v>
      </c>
      <c r="AR85" s="7">
        <v>310000000</v>
      </c>
      <c r="AS85" s="92">
        <v>0</v>
      </c>
      <c r="AT85" s="93"/>
      <c r="AU85" s="92">
        <v>0</v>
      </c>
      <c r="AV85" s="93"/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8">
        <f t="shared" si="3"/>
        <v>0</v>
      </c>
      <c r="BF85" s="8">
        <f t="shared" si="4"/>
        <v>0</v>
      </c>
      <c r="BG85" s="8">
        <f t="shared" si="5"/>
        <v>0</v>
      </c>
    </row>
    <row r="86" spans="1:59" ht="13.5" x14ac:dyDescent="0.2">
      <c r="A86" s="103" t="s">
        <v>46</v>
      </c>
      <c r="B86" s="89"/>
      <c r="C86" s="103" t="s">
        <v>84</v>
      </c>
      <c r="D86" s="89"/>
      <c r="E86" s="103" t="s">
        <v>51</v>
      </c>
      <c r="F86" s="89"/>
      <c r="G86" s="103" t="s">
        <v>47</v>
      </c>
      <c r="H86" s="89"/>
      <c r="I86" s="103" t="s">
        <v>55</v>
      </c>
      <c r="J86" s="89"/>
      <c r="K86" s="89"/>
      <c r="L86" s="103"/>
      <c r="M86" s="89"/>
      <c r="N86" s="89"/>
      <c r="O86" s="103"/>
      <c r="P86" s="89"/>
      <c r="Q86" s="103"/>
      <c r="R86" s="89"/>
      <c r="S86" s="102" t="s">
        <v>133</v>
      </c>
      <c r="T86" s="89"/>
      <c r="U86" s="89"/>
      <c r="V86" s="89"/>
      <c r="W86" s="89"/>
      <c r="X86" s="89"/>
      <c r="Y86" s="89"/>
      <c r="Z86" s="89"/>
      <c r="AA86" s="103" t="s">
        <v>49</v>
      </c>
      <c r="AB86" s="89"/>
      <c r="AC86" s="89"/>
      <c r="AD86" s="89"/>
      <c r="AE86" s="89"/>
      <c r="AF86" s="103" t="s">
        <v>50</v>
      </c>
      <c r="AG86" s="89"/>
      <c r="AH86" s="89"/>
      <c r="AI86" s="13" t="s">
        <v>126</v>
      </c>
      <c r="AJ86" s="104" t="s">
        <v>127</v>
      </c>
      <c r="AK86" s="89"/>
      <c r="AL86" s="89"/>
      <c r="AM86" s="89"/>
      <c r="AN86" s="89"/>
      <c r="AO86" s="89"/>
      <c r="AP86" s="14">
        <v>310000000</v>
      </c>
      <c r="AQ86" s="14">
        <v>0</v>
      </c>
      <c r="AR86" s="14">
        <v>310000000</v>
      </c>
      <c r="AS86" s="105">
        <v>0</v>
      </c>
      <c r="AT86" s="93"/>
      <c r="AU86" s="105">
        <v>0</v>
      </c>
      <c r="AV86" s="93"/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8">
        <f t="shared" si="3"/>
        <v>0</v>
      </c>
      <c r="BF86" s="8">
        <f t="shared" si="4"/>
        <v>0</v>
      </c>
      <c r="BG86" s="8">
        <f t="shared" si="5"/>
        <v>0</v>
      </c>
    </row>
    <row r="87" spans="1:59" s="16" customFormat="1" ht="13.5" customHeight="1" x14ac:dyDescent="0.2">
      <c r="A87" s="121" t="s">
        <v>46</v>
      </c>
      <c r="B87" s="123"/>
      <c r="C87" s="121" t="s">
        <v>123</v>
      </c>
      <c r="D87" s="123"/>
      <c r="E87" s="121" t="s">
        <v>84</v>
      </c>
      <c r="F87" s="123"/>
      <c r="G87" s="121"/>
      <c r="H87" s="123"/>
      <c r="I87" s="121"/>
      <c r="J87" s="122"/>
      <c r="K87" s="123"/>
      <c r="L87" s="121"/>
      <c r="M87" s="122"/>
      <c r="N87" s="123"/>
      <c r="O87" s="121"/>
      <c r="P87" s="123"/>
      <c r="Q87" s="121"/>
      <c r="R87" s="123"/>
      <c r="S87" s="118" t="s">
        <v>134</v>
      </c>
      <c r="T87" s="119"/>
      <c r="U87" s="119"/>
      <c r="V87" s="119"/>
      <c r="W87" s="119"/>
      <c r="X87" s="119"/>
      <c r="Y87" s="119"/>
      <c r="Z87" s="120"/>
      <c r="AA87" s="121" t="s">
        <v>49</v>
      </c>
      <c r="AB87" s="122"/>
      <c r="AC87" s="122"/>
      <c r="AD87" s="122"/>
      <c r="AE87" s="123"/>
      <c r="AF87" s="121" t="s">
        <v>50</v>
      </c>
      <c r="AG87" s="122"/>
      <c r="AH87" s="123"/>
      <c r="AI87" s="20" t="s">
        <v>51</v>
      </c>
      <c r="AJ87" s="124" t="s">
        <v>52</v>
      </c>
      <c r="AK87" s="125"/>
      <c r="AL87" s="125"/>
      <c r="AM87" s="125"/>
      <c r="AN87" s="125"/>
      <c r="AO87" s="126"/>
      <c r="AP87" s="21">
        <v>53000</v>
      </c>
      <c r="AQ87" s="21">
        <v>0</v>
      </c>
      <c r="AR87" s="21">
        <v>53000</v>
      </c>
      <c r="AS87" s="127">
        <v>0</v>
      </c>
      <c r="AT87" s="128"/>
      <c r="AU87" s="127">
        <v>0</v>
      </c>
      <c r="AV87" s="128"/>
      <c r="AW87" s="21">
        <v>0</v>
      </c>
      <c r="AX87" s="21">
        <v>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11">
        <f t="shared" si="3"/>
        <v>0</v>
      </c>
      <c r="BF87" s="11">
        <f t="shared" si="4"/>
        <v>0</v>
      </c>
      <c r="BG87" s="11">
        <f t="shared" si="5"/>
        <v>0</v>
      </c>
    </row>
    <row r="88" spans="1:59" s="16" customFormat="1" ht="13.5" x14ac:dyDescent="0.2">
      <c r="A88" s="96" t="s">
        <v>46</v>
      </c>
      <c r="B88" s="107"/>
      <c r="C88" s="96" t="s">
        <v>123</v>
      </c>
      <c r="D88" s="107"/>
      <c r="E88" s="96" t="s">
        <v>116</v>
      </c>
      <c r="F88" s="107"/>
      <c r="G88" s="96"/>
      <c r="H88" s="107"/>
      <c r="I88" s="96"/>
      <c r="J88" s="107"/>
      <c r="K88" s="107"/>
      <c r="L88" s="96"/>
      <c r="M88" s="107"/>
      <c r="N88" s="107"/>
      <c r="O88" s="96"/>
      <c r="P88" s="107"/>
      <c r="Q88" s="96"/>
      <c r="R88" s="107"/>
      <c r="S88" s="94" t="s">
        <v>135</v>
      </c>
      <c r="T88" s="108"/>
      <c r="U88" s="108"/>
      <c r="V88" s="108"/>
      <c r="W88" s="108"/>
      <c r="X88" s="108"/>
      <c r="Y88" s="108"/>
      <c r="Z88" s="108"/>
      <c r="AA88" s="96" t="s">
        <v>49</v>
      </c>
      <c r="AB88" s="107"/>
      <c r="AC88" s="107"/>
      <c r="AD88" s="107"/>
      <c r="AE88" s="107"/>
      <c r="AF88" s="96" t="s">
        <v>125</v>
      </c>
      <c r="AG88" s="107"/>
      <c r="AH88" s="107"/>
      <c r="AI88" s="9" t="s">
        <v>126</v>
      </c>
      <c r="AJ88" s="109" t="s">
        <v>127</v>
      </c>
      <c r="AK88" s="110"/>
      <c r="AL88" s="110"/>
      <c r="AM88" s="110"/>
      <c r="AN88" s="110"/>
      <c r="AO88" s="110"/>
      <c r="AP88" s="10">
        <v>9000000</v>
      </c>
      <c r="AQ88" s="10">
        <v>0</v>
      </c>
      <c r="AR88" s="10">
        <v>9000000</v>
      </c>
      <c r="AS88" s="100">
        <v>0</v>
      </c>
      <c r="AT88" s="106"/>
      <c r="AU88" s="100">
        <v>0</v>
      </c>
      <c r="AV88" s="106"/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1">
        <f t="shared" si="3"/>
        <v>0</v>
      </c>
      <c r="BF88" s="11">
        <f t="shared" si="4"/>
        <v>0</v>
      </c>
      <c r="BG88" s="11">
        <f t="shared" si="5"/>
        <v>0</v>
      </c>
    </row>
    <row r="89" spans="1:59" ht="13.5" x14ac:dyDescent="0.2">
      <c r="A89" s="103" t="s">
        <v>46</v>
      </c>
      <c r="B89" s="89"/>
      <c r="C89" s="103" t="s">
        <v>123</v>
      </c>
      <c r="D89" s="89"/>
      <c r="E89" s="103" t="s">
        <v>116</v>
      </c>
      <c r="F89" s="89"/>
      <c r="G89" s="103" t="s">
        <v>47</v>
      </c>
      <c r="H89" s="89"/>
      <c r="I89" s="103"/>
      <c r="J89" s="89"/>
      <c r="K89" s="89"/>
      <c r="L89" s="103"/>
      <c r="M89" s="89"/>
      <c r="N89" s="89"/>
      <c r="O89" s="103"/>
      <c r="P89" s="89"/>
      <c r="Q89" s="103"/>
      <c r="R89" s="89"/>
      <c r="S89" s="102" t="s">
        <v>136</v>
      </c>
      <c r="T89" s="89"/>
      <c r="U89" s="89"/>
      <c r="V89" s="89"/>
      <c r="W89" s="89"/>
      <c r="X89" s="89"/>
      <c r="Y89" s="89"/>
      <c r="Z89" s="89"/>
      <c r="AA89" s="103" t="s">
        <v>49</v>
      </c>
      <c r="AB89" s="89"/>
      <c r="AC89" s="89"/>
      <c r="AD89" s="89"/>
      <c r="AE89" s="89"/>
      <c r="AF89" s="103" t="s">
        <v>125</v>
      </c>
      <c r="AG89" s="89"/>
      <c r="AH89" s="89"/>
      <c r="AI89" s="13" t="s">
        <v>126</v>
      </c>
      <c r="AJ89" s="104" t="s">
        <v>127</v>
      </c>
      <c r="AK89" s="89"/>
      <c r="AL89" s="89"/>
      <c r="AM89" s="89"/>
      <c r="AN89" s="89"/>
      <c r="AO89" s="89"/>
      <c r="AP89" s="14">
        <v>9000000</v>
      </c>
      <c r="AQ89" s="14">
        <v>0</v>
      </c>
      <c r="AR89" s="14">
        <v>9000000</v>
      </c>
      <c r="AS89" s="105">
        <v>0</v>
      </c>
      <c r="AT89" s="93"/>
      <c r="AU89" s="105">
        <v>0</v>
      </c>
      <c r="AV89" s="93"/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8">
        <f t="shared" si="3"/>
        <v>0</v>
      </c>
      <c r="BF89" s="8">
        <f t="shared" si="4"/>
        <v>0</v>
      </c>
      <c r="BG89" s="8">
        <f t="shared" si="5"/>
        <v>0</v>
      </c>
    </row>
    <row r="90" spans="1:59" s="24" customFormat="1" ht="15" x14ac:dyDescent="0.25">
      <c r="A90" s="129" t="s">
        <v>137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1"/>
      <c r="AP90" s="22">
        <f>+AP88+AP87+AP81+AP76+AP84</f>
        <v>355053000</v>
      </c>
      <c r="AQ90" s="22">
        <f>+AQ88+AQ87+AQ81+AQ76+AQ84</f>
        <v>22559551</v>
      </c>
      <c r="AR90" s="22">
        <f>+AR88+AR87+AR81+AR76+AR84</f>
        <v>332493449</v>
      </c>
      <c r="AS90" s="132">
        <f>+AS88+AS87+AS84+AS81+AS76</f>
        <v>0</v>
      </c>
      <c r="AT90" s="133"/>
      <c r="AU90" s="132">
        <f>+AU88+AU87+AU84+AU81+AU76</f>
        <v>22559551</v>
      </c>
      <c r="AV90" s="133"/>
      <c r="AW90" s="22">
        <f t="shared" ref="AW90:BD90" si="9">+AW88+AW87+AW81+AW76+AW84</f>
        <v>0</v>
      </c>
      <c r="AX90" s="22">
        <f t="shared" si="9"/>
        <v>22559551</v>
      </c>
      <c r="AY90" s="22">
        <f t="shared" si="9"/>
        <v>0</v>
      </c>
      <c r="AZ90" s="22">
        <f t="shared" si="9"/>
        <v>22559551</v>
      </c>
      <c r="BA90" s="22">
        <f t="shared" si="9"/>
        <v>0</v>
      </c>
      <c r="BB90" s="22">
        <f t="shared" si="9"/>
        <v>22559551</v>
      </c>
      <c r="BC90" s="22">
        <f t="shared" si="9"/>
        <v>0</v>
      </c>
      <c r="BD90" s="22">
        <f t="shared" si="9"/>
        <v>0</v>
      </c>
      <c r="BE90" s="23">
        <f t="shared" si="3"/>
        <v>6.353854494962724E-2</v>
      </c>
      <c r="BF90" s="23">
        <f t="shared" si="4"/>
        <v>6.353854494962724E-2</v>
      </c>
      <c r="BG90" s="23">
        <f t="shared" si="5"/>
        <v>6.353854494962724E-2</v>
      </c>
    </row>
    <row r="91" spans="1:59" s="24" customFormat="1" ht="15" x14ac:dyDescent="0.25">
      <c r="A91" s="129" t="s">
        <v>138</v>
      </c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1"/>
      <c r="AP91" s="22">
        <f>+AP90+AP73+AP47</f>
        <v>5446965000</v>
      </c>
      <c r="AQ91" s="22">
        <f>+AQ90+AQ73+AQ47</f>
        <v>1230970274</v>
      </c>
      <c r="AR91" s="22">
        <f>+AR90+AR73+AR47</f>
        <v>4163141096</v>
      </c>
      <c r="AS91" s="132">
        <f>+AS90+AS73+AS47</f>
        <v>48614200</v>
      </c>
      <c r="AT91" s="133"/>
      <c r="AU91" s="132">
        <f>+AU90+AU73+AU47</f>
        <v>1147470555</v>
      </c>
      <c r="AV91" s="133"/>
      <c r="AW91" s="22">
        <f t="shared" ref="AW91:BD91" si="10">+AW90+AW73+AW47</f>
        <v>83499719</v>
      </c>
      <c r="AX91" s="22">
        <f t="shared" si="10"/>
        <v>957473629</v>
      </c>
      <c r="AY91" s="22">
        <f t="shared" si="10"/>
        <v>189996926</v>
      </c>
      <c r="AZ91" s="22">
        <f t="shared" si="10"/>
        <v>916316327</v>
      </c>
      <c r="BA91" s="22">
        <f t="shared" si="10"/>
        <v>41157302</v>
      </c>
      <c r="BB91" s="22">
        <f t="shared" si="10"/>
        <v>916316327</v>
      </c>
      <c r="BC91" s="22">
        <f t="shared" si="10"/>
        <v>0</v>
      </c>
      <c r="BD91" s="22">
        <f t="shared" si="10"/>
        <v>7099495</v>
      </c>
      <c r="BE91" s="23">
        <f t="shared" si="3"/>
        <v>0.22599195588736112</v>
      </c>
      <c r="BF91" s="23">
        <f t="shared" si="4"/>
        <v>0.21066236977839953</v>
      </c>
      <c r="BG91" s="23">
        <f t="shared" si="5"/>
        <v>0.16822511747367572</v>
      </c>
    </row>
    <row r="92" spans="1:59" s="16" customFormat="1" ht="13.5" x14ac:dyDescent="0.2">
      <c r="A92" s="96" t="s">
        <v>139</v>
      </c>
      <c r="B92" s="107"/>
      <c r="C92" s="96" t="s">
        <v>140</v>
      </c>
      <c r="D92" s="107"/>
      <c r="E92" s="96" t="s">
        <v>141</v>
      </c>
      <c r="F92" s="107"/>
      <c r="G92" s="96" t="s">
        <v>142</v>
      </c>
      <c r="H92" s="107"/>
      <c r="I92" s="96" t="s">
        <v>143</v>
      </c>
      <c r="J92" s="107"/>
      <c r="K92" s="107"/>
      <c r="L92" s="96"/>
      <c r="M92" s="107"/>
      <c r="N92" s="107"/>
      <c r="O92" s="96"/>
      <c r="P92" s="107"/>
      <c r="Q92" s="96"/>
      <c r="R92" s="107"/>
      <c r="S92" s="94" t="s">
        <v>144</v>
      </c>
      <c r="T92" s="108"/>
      <c r="U92" s="108"/>
      <c r="V92" s="108"/>
      <c r="W92" s="108"/>
      <c r="X92" s="108"/>
      <c r="Y92" s="108"/>
      <c r="Z92" s="108"/>
      <c r="AA92" s="96" t="s">
        <v>49</v>
      </c>
      <c r="AB92" s="107"/>
      <c r="AC92" s="107"/>
      <c r="AD92" s="107"/>
      <c r="AE92" s="107"/>
      <c r="AF92" s="96" t="s">
        <v>50</v>
      </c>
      <c r="AG92" s="107"/>
      <c r="AH92" s="107"/>
      <c r="AI92" s="9" t="s">
        <v>51</v>
      </c>
      <c r="AJ92" s="109" t="s">
        <v>52</v>
      </c>
      <c r="AK92" s="110"/>
      <c r="AL92" s="110"/>
      <c r="AM92" s="110"/>
      <c r="AN92" s="110"/>
      <c r="AO92" s="110"/>
      <c r="AP92" s="10">
        <v>1256657732</v>
      </c>
      <c r="AQ92" s="10">
        <v>423434568</v>
      </c>
      <c r="AR92" s="10">
        <v>833223164</v>
      </c>
      <c r="AS92" s="100">
        <v>0</v>
      </c>
      <c r="AT92" s="106"/>
      <c r="AU92" s="100">
        <v>349782968</v>
      </c>
      <c r="AV92" s="106"/>
      <c r="AW92" s="10">
        <v>73651600</v>
      </c>
      <c r="AX92" s="10">
        <v>53107558</v>
      </c>
      <c r="AY92" s="10">
        <v>296675410</v>
      </c>
      <c r="AZ92" s="10">
        <v>53107558</v>
      </c>
      <c r="BA92" s="10">
        <v>0</v>
      </c>
      <c r="BB92" s="10">
        <v>53107558</v>
      </c>
      <c r="BC92" s="10">
        <v>0</v>
      </c>
      <c r="BD92" s="10">
        <v>0</v>
      </c>
      <c r="BE92" s="25">
        <f t="shared" si="3"/>
        <v>0.33695298028851023</v>
      </c>
      <c r="BF92" s="25">
        <f t="shared" si="4"/>
        <v>0.27834386332331895</v>
      </c>
      <c r="BG92" s="25">
        <f t="shared" si="5"/>
        <v>4.2260956700977036E-2</v>
      </c>
    </row>
    <row r="93" spans="1:59" ht="13.5" x14ac:dyDescent="0.2">
      <c r="A93" s="88" t="s">
        <v>139</v>
      </c>
      <c r="B93" s="89"/>
      <c r="C93" s="88" t="s">
        <v>140</v>
      </c>
      <c r="D93" s="89"/>
      <c r="E93" s="88" t="s">
        <v>141</v>
      </c>
      <c r="F93" s="89"/>
      <c r="G93" s="88" t="s">
        <v>142</v>
      </c>
      <c r="H93" s="89"/>
      <c r="I93" s="88" t="s">
        <v>143</v>
      </c>
      <c r="J93" s="89"/>
      <c r="K93" s="89"/>
      <c r="L93" s="88" t="s">
        <v>145</v>
      </c>
      <c r="M93" s="89"/>
      <c r="N93" s="89"/>
      <c r="O93" s="88"/>
      <c r="P93" s="89"/>
      <c r="Q93" s="88"/>
      <c r="R93" s="89"/>
      <c r="S93" s="86" t="s">
        <v>146</v>
      </c>
      <c r="T93" s="87"/>
      <c r="U93" s="87"/>
      <c r="V93" s="87"/>
      <c r="W93" s="87"/>
      <c r="X93" s="87"/>
      <c r="Y93" s="87"/>
      <c r="Z93" s="87"/>
      <c r="AA93" s="88" t="s">
        <v>49</v>
      </c>
      <c r="AB93" s="89"/>
      <c r="AC93" s="89"/>
      <c r="AD93" s="89"/>
      <c r="AE93" s="89"/>
      <c r="AF93" s="88" t="s">
        <v>50</v>
      </c>
      <c r="AG93" s="89"/>
      <c r="AH93" s="89"/>
      <c r="AI93" s="6" t="s">
        <v>51</v>
      </c>
      <c r="AJ93" s="111" t="s">
        <v>52</v>
      </c>
      <c r="AK93" s="112"/>
      <c r="AL93" s="112"/>
      <c r="AM93" s="112"/>
      <c r="AN93" s="112"/>
      <c r="AO93" s="112"/>
      <c r="AP93" s="7">
        <v>21000000</v>
      </c>
      <c r="AQ93" s="7">
        <v>0</v>
      </c>
      <c r="AR93" s="7">
        <v>21000000</v>
      </c>
      <c r="AS93" s="92">
        <v>0</v>
      </c>
      <c r="AT93" s="93"/>
      <c r="AU93" s="92">
        <v>0</v>
      </c>
      <c r="AV93" s="93"/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8">
        <f t="shared" si="3"/>
        <v>0</v>
      </c>
      <c r="BF93" s="8">
        <f t="shared" si="4"/>
        <v>0</v>
      </c>
      <c r="BG93" s="8">
        <f t="shared" si="5"/>
        <v>0</v>
      </c>
    </row>
    <row r="94" spans="1:59" ht="13.5" x14ac:dyDescent="0.2">
      <c r="A94" s="88" t="s">
        <v>139</v>
      </c>
      <c r="B94" s="89"/>
      <c r="C94" s="88" t="s">
        <v>140</v>
      </c>
      <c r="D94" s="89"/>
      <c r="E94" s="88" t="s">
        <v>141</v>
      </c>
      <c r="F94" s="89"/>
      <c r="G94" s="88" t="s">
        <v>142</v>
      </c>
      <c r="H94" s="89"/>
      <c r="I94" s="88" t="s">
        <v>143</v>
      </c>
      <c r="J94" s="89"/>
      <c r="K94" s="89"/>
      <c r="L94" s="88" t="s">
        <v>147</v>
      </c>
      <c r="M94" s="89"/>
      <c r="N94" s="89"/>
      <c r="O94" s="88"/>
      <c r="P94" s="89"/>
      <c r="Q94" s="88"/>
      <c r="R94" s="89"/>
      <c r="S94" s="86" t="s">
        <v>148</v>
      </c>
      <c r="T94" s="87"/>
      <c r="U94" s="87"/>
      <c r="V94" s="87"/>
      <c r="W94" s="87"/>
      <c r="X94" s="87"/>
      <c r="Y94" s="87"/>
      <c r="Z94" s="87"/>
      <c r="AA94" s="88" t="s">
        <v>49</v>
      </c>
      <c r="AB94" s="89"/>
      <c r="AC94" s="89"/>
      <c r="AD94" s="89"/>
      <c r="AE94" s="89"/>
      <c r="AF94" s="88" t="s">
        <v>50</v>
      </c>
      <c r="AG94" s="89"/>
      <c r="AH94" s="89"/>
      <c r="AI94" s="6" t="s">
        <v>51</v>
      </c>
      <c r="AJ94" s="111" t="s">
        <v>52</v>
      </c>
      <c r="AK94" s="112"/>
      <c r="AL94" s="112"/>
      <c r="AM94" s="112"/>
      <c r="AN94" s="112"/>
      <c r="AO94" s="112"/>
      <c r="AP94" s="7">
        <v>1084762391</v>
      </c>
      <c r="AQ94" s="7">
        <v>272769649</v>
      </c>
      <c r="AR94" s="7">
        <v>811992742</v>
      </c>
      <c r="AS94" s="92">
        <v>0</v>
      </c>
      <c r="AT94" s="93"/>
      <c r="AU94" s="92">
        <v>201354600</v>
      </c>
      <c r="AV94" s="93"/>
      <c r="AW94" s="7">
        <v>71415049</v>
      </c>
      <c r="AX94" s="7">
        <v>29220582</v>
      </c>
      <c r="AY94" s="7">
        <v>172134018</v>
      </c>
      <c r="AZ94" s="7">
        <v>29220582</v>
      </c>
      <c r="BA94" s="7">
        <v>0</v>
      </c>
      <c r="BB94" s="7">
        <v>29220582</v>
      </c>
      <c r="BC94" s="7">
        <v>0</v>
      </c>
      <c r="BD94" s="7">
        <v>0</v>
      </c>
      <c r="BE94" s="8">
        <f t="shared" si="3"/>
        <v>0.25145566555690074</v>
      </c>
      <c r="BF94" s="8">
        <f t="shared" si="4"/>
        <v>0.18562092645411413</v>
      </c>
      <c r="BG94" s="8">
        <f t="shared" si="5"/>
        <v>2.6937311103736448E-2</v>
      </c>
    </row>
    <row r="95" spans="1:59" ht="13.5" x14ac:dyDescent="0.2">
      <c r="A95" s="88" t="s">
        <v>139</v>
      </c>
      <c r="B95" s="89"/>
      <c r="C95" s="88" t="s">
        <v>140</v>
      </c>
      <c r="D95" s="89"/>
      <c r="E95" s="88" t="s">
        <v>141</v>
      </c>
      <c r="F95" s="89"/>
      <c r="G95" s="88" t="s">
        <v>142</v>
      </c>
      <c r="H95" s="89"/>
      <c r="I95" s="88" t="s">
        <v>143</v>
      </c>
      <c r="J95" s="89"/>
      <c r="K95" s="89"/>
      <c r="L95" s="88" t="s">
        <v>149</v>
      </c>
      <c r="M95" s="89"/>
      <c r="N95" s="89"/>
      <c r="O95" s="88" t="s">
        <v>13</v>
      </c>
      <c r="P95" s="89"/>
      <c r="Q95" s="88" t="s">
        <v>13</v>
      </c>
      <c r="R95" s="89"/>
      <c r="S95" s="86" t="s">
        <v>150</v>
      </c>
      <c r="T95" s="87"/>
      <c r="U95" s="87"/>
      <c r="V95" s="87"/>
      <c r="W95" s="87"/>
      <c r="X95" s="87"/>
      <c r="Y95" s="87"/>
      <c r="Z95" s="87"/>
      <c r="AA95" s="88" t="s">
        <v>49</v>
      </c>
      <c r="AB95" s="89"/>
      <c r="AC95" s="89"/>
      <c r="AD95" s="89"/>
      <c r="AE95" s="89"/>
      <c r="AF95" s="88" t="s">
        <v>50</v>
      </c>
      <c r="AG95" s="89"/>
      <c r="AH95" s="89"/>
      <c r="AI95" s="6" t="s">
        <v>51</v>
      </c>
      <c r="AJ95" s="111" t="s">
        <v>52</v>
      </c>
      <c r="AK95" s="112"/>
      <c r="AL95" s="112"/>
      <c r="AM95" s="112"/>
      <c r="AN95" s="112"/>
      <c r="AO95" s="112"/>
      <c r="AP95" s="7">
        <v>150895341</v>
      </c>
      <c r="AQ95" s="7">
        <v>150664919</v>
      </c>
      <c r="AR95" s="7">
        <v>230422</v>
      </c>
      <c r="AS95" s="92">
        <v>0</v>
      </c>
      <c r="AT95" s="93"/>
      <c r="AU95" s="92">
        <v>148428368</v>
      </c>
      <c r="AV95" s="93"/>
      <c r="AW95" s="7">
        <v>2236551</v>
      </c>
      <c r="AX95" s="7">
        <v>23886976</v>
      </c>
      <c r="AY95" s="7">
        <v>124541392</v>
      </c>
      <c r="AZ95" s="7">
        <v>23886976</v>
      </c>
      <c r="BA95" s="7">
        <v>0</v>
      </c>
      <c r="BB95" s="7">
        <v>23886976</v>
      </c>
      <c r="BC95" s="7">
        <v>0</v>
      </c>
      <c r="BD95" s="7">
        <v>0</v>
      </c>
      <c r="BE95" s="8">
        <f t="shared" si="3"/>
        <v>0.99847296809515151</v>
      </c>
      <c r="BF95" s="8">
        <f t="shared" si="4"/>
        <v>0.98365109894280967</v>
      </c>
      <c r="BG95" s="8">
        <f t="shared" si="5"/>
        <v>0.15830161383180147</v>
      </c>
    </row>
    <row r="96" spans="1:59" ht="13.5" x14ac:dyDescent="0.2">
      <c r="A96" s="88" t="s">
        <v>139</v>
      </c>
      <c r="B96" s="89"/>
      <c r="C96" s="88" t="s">
        <v>140</v>
      </c>
      <c r="D96" s="89"/>
      <c r="E96" s="88" t="s">
        <v>141</v>
      </c>
      <c r="F96" s="89"/>
      <c r="G96" s="88" t="s">
        <v>142</v>
      </c>
      <c r="H96" s="89"/>
      <c r="I96" s="88" t="s">
        <v>143</v>
      </c>
      <c r="J96" s="89"/>
      <c r="K96" s="89"/>
      <c r="L96" s="88" t="s">
        <v>145</v>
      </c>
      <c r="M96" s="89"/>
      <c r="N96" s="89"/>
      <c r="O96" s="88" t="s">
        <v>74</v>
      </c>
      <c r="P96" s="89"/>
      <c r="Q96" s="88"/>
      <c r="R96" s="89"/>
      <c r="S96" s="86" t="s">
        <v>151</v>
      </c>
      <c r="T96" s="87"/>
      <c r="U96" s="87"/>
      <c r="V96" s="87"/>
      <c r="W96" s="87"/>
      <c r="X96" s="87"/>
      <c r="Y96" s="87"/>
      <c r="Z96" s="87"/>
      <c r="AA96" s="88" t="s">
        <v>49</v>
      </c>
      <c r="AB96" s="89"/>
      <c r="AC96" s="89"/>
      <c r="AD96" s="89"/>
      <c r="AE96" s="89"/>
      <c r="AF96" s="88" t="s">
        <v>50</v>
      </c>
      <c r="AG96" s="89"/>
      <c r="AH96" s="89"/>
      <c r="AI96" s="6" t="s">
        <v>51</v>
      </c>
      <c r="AJ96" s="111" t="s">
        <v>52</v>
      </c>
      <c r="AK96" s="112"/>
      <c r="AL96" s="112"/>
      <c r="AM96" s="112"/>
      <c r="AN96" s="112"/>
      <c r="AO96" s="112"/>
      <c r="AP96" s="7">
        <v>21000000</v>
      </c>
      <c r="AQ96" s="7">
        <v>0</v>
      </c>
      <c r="AR96" s="7">
        <v>21000000</v>
      </c>
      <c r="AS96" s="92">
        <v>0</v>
      </c>
      <c r="AT96" s="93"/>
      <c r="AU96" s="92">
        <v>0</v>
      </c>
      <c r="AV96" s="93"/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8">
        <f t="shared" si="3"/>
        <v>0</v>
      </c>
      <c r="BF96" s="8">
        <f t="shared" si="4"/>
        <v>0</v>
      </c>
      <c r="BG96" s="8">
        <f t="shared" si="5"/>
        <v>0</v>
      </c>
    </row>
    <row r="97" spans="1:59" ht="13.5" x14ac:dyDescent="0.2">
      <c r="A97" s="88" t="s">
        <v>139</v>
      </c>
      <c r="B97" s="89"/>
      <c r="C97" s="88" t="s">
        <v>140</v>
      </c>
      <c r="D97" s="89"/>
      <c r="E97" s="88" t="s">
        <v>141</v>
      </c>
      <c r="F97" s="89"/>
      <c r="G97" s="88" t="s">
        <v>142</v>
      </c>
      <c r="H97" s="89"/>
      <c r="I97" s="88" t="s">
        <v>143</v>
      </c>
      <c r="J97" s="89"/>
      <c r="K97" s="89"/>
      <c r="L97" s="88" t="s">
        <v>147</v>
      </c>
      <c r="M97" s="89"/>
      <c r="N97" s="89"/>
      <c r="O97" s="88" t="s">
        <v>74</v>
      </c>
      <c r="P97" s="89"/>
      <c r="Q97" s="88"/>
      <c r="R97" s="89"/>
      <c r="S97" s="86" t="s">
        <v>151</v>
      </c>
      <c r="T97" s="87"/>
      <c r="U97" s="87"/>
      <c r="V97" s="87"/>
      <c r="W97" s="87"/>
      <c r="X97" s="87"/>
      <c r="Y97" s="87"/>
      <c r="Z97" s="87"/>
      <c r="AA97" s="88" t="s">
        <v>49</v>
      </c>
      <c r="AB97" s="89"/>
      <c r="AC97" s="89"/>
      <c r="AD97" s="89"/>
      <c r="AE97" s="89"/>
      <c r="AF97" s="88" t="s">
        <v>50</v>
      </c>
      <c r="AG97" s="89"/>
      <c r="AH97" s="89"/>
      <c r="AI97" s="6" t="s">
        <v>51</v>
      </c>
      <c r="AJ97" s="111" t="s">
        <v>52</v>
      </c>
      <c r="AK97" s="112"/>
      <c r="AL97" s="112"/>
      <c r="AM97" s="112"/>
      <c r="AN97" s="112"/>
      <c r="AO97" s="112"/>
      <c r="AP97" s="7">
        <v>1084762391</v>
      </c>
      <c r="AQ97" s="7">
        <v>272769649</v>
      </c>
      <c r="AR97" s="7">
        <v>811992742</v>
      </c>
      <c r="AS97" s="92">
        <v>0</v>
      </c>
      <c r="AT97" s="93"/>
      <c r="AU97" s="92">
        <v>201354600</v>
      </c>
      <c r="AV97" s="93"/>
      <c r="AW97" s="7">
        <v>71415049</v>
      </c>
      <c r="AX97" s="7">
        <v>29220582</v>
      </c>
      <c r="AY97" s="7">
        <v>172134018</v>
      </c>
      <c r="AZ97" s="7">
        <v>29220582</v>
      </c>
      <c r="BA97" s="7">
        <v>0</v>
      </c>
      <c r="BB97" s="7">
        <v>29220582</v>
      </c>
      <c r="BC97" s="7">
        <v>0</v>
      </c>
      <c r="BD97" s="7">
        <v>0</v>
      </c>
      <c r="BE97" s="8">
        <f t="shared" si="3"/>
        <v>0.25145566555690074</v>
      </c>
      <c r="BF97" s="8">
        <f t="shared" si="4"/>
        <v>0.18562092645411413</v>
      </c>
      <c r="BG97" s="8">
        <f t="shared" si="5"/>
        <v>2.6937311103736448E-2</v>
      </c>
    </row>
    <row r="98" spans="1:59" ht="13.5" x14ac:dyDescent="0.2">
      <c r="A98" s="88" t="s">
        <v>139</v>
      </c>
      <c r="B98" s="89"/>
      <c r="C98" s="88" t="s">
        <v>140</v>
      </c>
      <c r="D98" s="89"/>
      <c r="E98" s="88" t="s">
        <v>141</v>
      </c>
      <c r="F98" s="89"/>
      <c r="G98" s="88" t="s">
        <v>142</v>
      </c>
      <c r="H98" s="89"/>
      <c r="I98" s="88" t="s">
        <v>143</v>
      </c>
      <c r="J98" s="89"/>
      <c r="K98" s="89"/>
      <c r="L98" s="88" t="s">
        <v>149</v>
      </c>
      <c r="M98" s="89"/>
      <c r="N98" s="89"/>
      <c r="O98" s="88" t="s">
        <v>74</v>
      </c>
      <c r="P98" s="89"/>
      <c r="Q98" s="88" t="s">
        <v>13</v>
      </c>
      <c r="R98" s="89"/>
      <c r="S98" s="86" t="s">
        <v>151</v>
      </c>
      <c r="T98" s="87"/>
      <c r="U98" s="87"/>
      <c r="V98" s="87"/>
      <c r="W98" s="87"/>
      <c r="X98" s="87"/>
      <c r="Y98" s="87"/>
      <c r="Z98" s="87"/>
      <c r="AA98" s="88" t="s">
        <v>49</v>
      </c>
      <c r="AB98" s="89"/>
      <c r="AC98" s="89"/>
      <c r="AD98" s="89"/>
      <c r="AE98" s="89"/>
      <c r="AF98" s="88" t="s">
        <v>50</v>
      </c>
      <c r="AG98" s="89"/>
      <c r="AH98" s="89"/>
      <c r="AI98" s="6" t="s">
        <v>51</v>
      </c>
      <c r="AJ98" s="111" t="s">
        <v>52</v>
      </c>
      <c r="AK98" s="112"/>
      <c r="AL98" s="112"/>
      <c r="AM98" s="112"/>
      <c r="AN98" s="112"/>
      <c r="AO98" s="112"/>
      <c r="AP98" s="7">
        <v>150895341</v>
      </c>
      <c r="AQ98" s="7">
        <v>150664919</v>
      </c>
      <c r="AR98" s="7">
        <v>230422</v>
      </c>
      <c r="AS98" s="92">
        <v>0</v>
      </c>
      <c r="AT98" s="93"/>
      <c r="AU98" s="92">
        <v>148428368</v>
      </c>
      <c r="AV98" s="93"/>
      <c r="AW98" s="7">
        <v>2236551</v>
      </c>
      <c r="AX98" s="7">
        <v>23886976</v>
      </c>
      <c r="AY98" s="7">
        <v>124541392</v>
      </c>
      <c r="AZ98" s="7">
        <v>23886976</v>
      </c>
      <c r="BA98" s="7">
        <v>0</v>
      </c>
      <c r="BB98" s="7">
        <v>23886976</v>
      </c>
      <c r="BC98" s="7">
        <v>0</v>
      </c>
      <c r="BD98" s="7">
        <v>0</v>
      </c>
      <c r="BE98" s="8">
        <f t="shared" si="3"/>
        <v>0.99847296809515151</v>
      </c>
      <c r="BF98" s="8">
        <f t="shared" si="4"/>
        <v>0.98365109894280967</v>
      </c>
      <c r="BG98" s="8">
        <f t="shared" si="5"/>
        <v>0.15830161383180147</v>
      </c>
    </row>
    <row r="99" spans="1:59" s="16" customFormat="1" ht="13.5" x14ac:dyDescent="0.2">
      <c r="A99" s="96" t="s">
        <v>139</v>
      </c>
      <c r="B99" s="107"/>
      <c r="C99" s="96" t="s">
        <v>140</v>
      </c>
      <c r="D99" s="107"/>
      <c r="E99" s="96" t="s">
        <v>141</v>
      </c>
      <c r="F99" s="107"/>
      <c r="G99" s="96" t="s">
        <v>142</v>
      </c>
      <c r="H99" s="107"/>
      <c r="I99" s="96" t="s">
        <v>143</v>
      </c>
      <c r="J99" s="107"/>
      <c r="K99" s="107"/>
      <c r="L99" s="96"/>
      <c r="M99" s="107"/>
      <c r="N99" s="107"/>
      <c r="O99" s="96"/>
      <c r="P99" s="107"/>
      <c r="Q99" s="96"/>
      <c r="R99" s="107"/>
      <c r="S99" s="94" t="s">
        <v>144</v>
      </c>
      <c r="T99" s="108"/>
      <c r="U99" s="108"/>
      <c r="V99" s="108"/>
      <c r="W99" s="108"/>
      <c r="X99" s="108"/>
      <c r="Y99" s="108"/>
      <c r="Z99" s="108"/>
      <c r="AA99" s="96" t="s">
        <v>97</v>
      </c>
      <c r="AB99" s="107"/>
      <c r="AC99" s="107"/>
      <c r="AD99" s="107"/>
      <c r="AE99" s="107"/>
      <c r="AF99" s="96" t="s">
        <v>50</v>
      </c>
      <c r="AG99" s="107"/>
      <c r="AH99" s="107"/>
      <c r="AI99" s="9" t="s">
        <v>98</v>
      </c>
      <c r="AJ99" s="109" t="s">
        <v>99</v>
      </c>
      <c r="AK99" s="110"/>
      <c r="AL99" s="110"/>
      <c r="AM99" s="110"/>
      <c r="AN99" s="110"/>
      <c r="AO99" s="110"/>
      <c r="AP99" s="10">
        <v>493142857</v>
      </c>
      <c r="AQ99" s="10">
        <v>201125582</v>
      </c>
      <c r="AR99" s="10">
        <v>282017275</v>
      </c>
      <c r="AS99" s="100">
        <v>0</v>
      </c>
      <c r="AT99" s="106"/>
      <c r="AU99" s="100">
        <v>186951582</v>
      </c>
      <c r="AV99" s="106"/>
      <c r="AW99" s="10">
        <v>14174000</v>
      </c>
      <c r="AX99" s="10">
        <v>12148266</v>
      </c>
      <c r="AY99" s="10">
        <v>174803316</v>
      </c>
      <c r="AZ99" s="10">
        <v>12148266</v>
      </c>
      <c r="BA99" s="10">
        <v>0</v>
      </c>
      <c r="BB99" s="10">
        <v>12148266</v>
      </c>
      <c r="BC99" s="10">
        <v>0</v>
      </c>
      <c r="BD99" s="10">
        <v>0</v>
      </c>
      <c r="BE99" s="25">
        <f t="shared" si="3"/>
        <v>0.40784445956194798</v>
      </c>
      <c r="BF99" s="25">
        <f t="shared" si="4"/>
        <v>0.37910228110634481</v>
      </c>
      <c r="BG99" s="25">
        <f t="shared" si="5"/>
        <v>2.4634374862292693E-2</v>
      </c>
    </row>
    <row r="100" spans="1:59" s="16" customFormat="1" ht="13.5" x14ac:dyDescent="0.2">
      <c r="A100" s="96" t="s">
        <v>139</v>
      </c>
      <c r="B100" s="107"/>
      <c r="C100" s="96" t="s">
        <v>140</v>
      </c>
      <c r="D100" s="107"/>
      <c r="E100" s="96" t="s">
        <v>141</v>
      </c>
      <c r="F100" s="107"/>
      <c r="G100" s="96" t="s">
        <v>142</v>
      </c>
      <c r="H100" s="107"/>
      <c r="I100" s="96" t="s">
        <v>143</v>
      </c>
      <c r="J100" s="107"/>
      <c r="K100" s="107"/>
      <c r="L100" s="96"/>
      <c r="M100" s="107"/>
      <c r="N100" s="107"/>
      <c r="O100" s="96"/>
      <c r="P100" s="107"/>
      <c r="Q100" s="96"/>
      <c r="R100" s="107"/>
      <c r="S100" s="94" t="s">
        <v>144</v>
      </c>
      <c r="T100" s="108"/>
      <c r="U100" s="108"/>
      <c r="V100" s="108"/>
      <c r="W100" s="108"/>
      <c r="X100" s="108"/>
      <c r="Y100" s="108"/>
      <c r="Z100" s="108"/>
      <c r="AA100" s="96" t="s">
        <v>97</v>
      </c>
      <c r="AB100" s="107"/>
      <c r="AC100" s="107"/>
      <c r="AD100" s="107"/>
      <c r="AE100" s="107"/>
      <c r="AF100" s="96" t="s">
        <v>50</v>
      </c>
      <c r="AG100" s="107"/>
      <c r="AH100" s="107"/>
      <c r="AI100" s="9" t="s">
        <v>152</v>
      </c>
      <c r="AJ100" s="109" t="s">
        <v>153</v>
      </c>
      <c r="AK100" s="110"/>
      <c r="AL100" s="110"/>
      <c r="AM100" s="110"/>
      <c r="AN100" s="110"/>
      <c r="AO100" s="110"/>
      <c r="AP100" s="10">
        <v>4000000</v>
      </c>
      <c r="AQ100" s="10">
        <v>4000000</v>
      </c>
      <c r="AR100" s="10">
        <v>0</v>
      </c>
      <c r="AS100" s="100">
        <v>0</v>
      </c>
      <c r="AT100" s="106"/>
      <c r="AU100" s="100">
        <v>4000000</v>
      </c>
      <c r="AV100" s="106"/>
      <c r="AW100" s="10">
        <v>0</v>
      </c>
      <c r="AX100" s="10">
        <v>0</v>
      </c>
      <c r="AY100" s="10">
        <v>4000000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25">
        <f t="shared" si="3"/>
        <v>1</v>
      </c>
      <c r="BF100" s="25">
        <f t="shared" si="4"/>
        <v>1</v>
      </c>
      <c r="BG100" s="25">
        <f t="shared" si="5"/>
        <v>0</v>
      </c>
    </row>
    <row r="101" spans="1:59" ht="13.5" x14ac:dyDescent="0.2">
      <c r="A101" s="88" t="s">
        <v>139</v>
      </c>
      <c r="B101" s="89"/>
      <c r="C101" s="88" t="s">
        <v>140</v>
      </c>
      <c r="D101" s="89"/>
      <c r="E101" s="88" t="s">
        <v>141</v>
      </c>
      <c r="F101" s="89"/>
      <c r="G101" s="88" t="s">
        <v>142</v>
      </c>
      <c r="H101" s="89"/>
      <c r="I101" s="88" t="s">
        <v>143</v>
      </c>
      <c r="J101" s="89"/>
      <c r="K101" s="89"/>
      <c r="L101" s="88" t="s">
        <v>145</v>
      </c>
      <c r="M101" s="89"/>
      <c r="N101" s="89"/>
      <c r="O101" s="88"/>
      <c r="P101" s="89"/>
      <c r="Q101" s="88"/>
      <c r="R101" s="89"/>
      <c r="S101" s="86" t="s">
        <v>146</v>
      </c>
      <c r="T101" s="87"/>
      <c r="U101" s="87"/>
      <c r="V101" s="87"/>
      <c r="W101" s="87"/>
      <c r="X101" s="87"/>
      <c r="Y101" s="87"/>
      <c r="Z101" s="87"/>
      <c r="AA101" s="88" t="s">
        <v>97</v>
      </c>
      <c r="AB101" s="89"/>
      <c r="AC101" s="89"/>
      <c r="AD101" s="89"/>
      <c r="AE101" s="89"/>
      <c r="AF101" s="88" t="s">
        <v>50</v>
      </c>
      <c r="AG101" s="89"/>
      <c r="AH101" s="89"/>
      <c r="AI101" s="6" t="s">
        <v>98</v>
      </c>
      <c r="AJ101" s="111" t="s">
        <v>99</v>
      </c>
      <c r="AK101" s="112"/>
      <c r="AL101" s="112"/>
      <c r="AM101" s="112"/>
      <c r="AN101" s="112"/>
      <c r="AO101" s="112"/>
      <c r="AP101" s="7">
        <v>21062584</v>
      </c>
      <c r="AQ101" s="7">
        <v>10500000</v>
      </c>
      <c r="AR101" s="7">
        <v>10562584</v>
      </c>
      <c r="AS101" s="92">
        <v>0</v>
      </c>
      <c r="AT101" s="93"/>
      <c r="AU101" s="92">
        <v>10500000</v>
      </c>
      <c r="AV101" s="93"/>
      <c r="AW101" s="7">
        <v>0</v>
      </c>
      <c r="AX101" s="7">
        <v>0</v>
      </c>
      <c r="AY101" s="7">
        <v>10500000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8">
        <f t="shared" si="3"/>
        <v>0.49851433233453218</v>
      </c>
      <c r="BF101" s="8">
        <f t="shared" si="4"/>
        <v>0.49851433233453218</v>
      </c>
      <c r="BG101" s="8">
        <f t="shared" si="5"/>
        <v>0</v>
      </c>
    </row>
    <row r="102" spans="1:59" ht="13.5" x14ac:dyDescent="0.2">
      <c r="A102" s="88" t="s">
        <v>139</v>
      </c>
      <c r="B102" s="89"/>
      <c r="C102" s="88" t="s">
        <v>140</v>
      </c>
      <c r="D102" s="89"/>
      <c r="E102" s="88" t="s">
        <v>141</v>
      </c>
      <c r="F102" s="89"/>
      <c r="G102" s="88" t="s">
        <v>142</v>
      </c>
      <c r="H102" s="89"/>
      <c r="I102" s="88" t="s">
        <v>143</v>
      </c>
      <c r="J102" s="89"/>
      <c r="K102" s="89"/>
      <c r="L102" s="88" t="s">
        <v>147</v>
      </c>
      <c r="M102" s="89"/>
      <c r="N102" s="89"/>
      <c r="O102" s="88"/>
      <c r="P102" s="89"/>
      <c r="Q102" s="88"/>
      <c r="R102" s="89"/>
      <c r="S102" s="86" t="s">
        <v>148</v>
      </c>
      <c r="T102" s="87"/>
      <c r="U102" s="87"/>
      <c r="V102" s="87"/>
      <c r="W102" s="87"/>
      <c r="X102" s="87"/>
      <c r="Y102" s="87"/>
      <c r="Z102" s="87"/>
      <c r="AA102" s="88" t="s">
        <v>97</v>
      </c>
      <c r="AB102" s="89"/>
      <c r="AC102" s="89"/>
      <c r="AD102" s="89"/>
      <c r="AE102" s="89"/>
      <c r="AF102" s="88" t="s">
        <v>50</v>
      </c>
      <c r="AG102" s="89"/>
      <c r="AH102" s="89"/>
      <c r="AI102" s="6" t="s">
        <v>98</v>
      </c>
      <c r="AJ102" s="111" t="s">
        <v>99</v>
      </c>
      <c r="AK102" s="112"/>
      <c r="AL102" s="112"/>
      <c r="AM102" s="112"/>
      <c r="AN102" s="112"/>
      <c r="AO102" s="112"/>
      <c r="AP102" s="7">
        <v>195348879</v>
      </c>
      <c r="AQ102" s="7">
        <v>90972660</v>
      </c>
      <c r="AR102" s="7">
        <v>104376219</v>
      </c>
      <c r="AS102" s="92">
        <v>0</v>
      </c>
      <c r="AT102" s="93"/>
      <c r="AU102" s="92">
        <v>90972660</v>
      </c>
      <c r="AV102" s="93"/>
      <c r="AW102" s="7">
        <v>0</v>
      </c>
      <c r="AX102" s="7">
        <v>8908266</v>
      </c>
      <c r="AY102" s="7">
        <v>82064394</v>
      </c>
      <c r="AZ102" s="7">
        <v>8908266</v>
      </c>
      <c r="BA102" s="7">
        <v>0</v>
      </c>
      <c r="BB102" s="7">
        <v>8908266</v>
      </c>
      <c r="BC102" s="7">
        <v>0</v>
      </c>
      <c r="BD102" s="7">
        <v>0</v>
      </c>
      <c r="BE102" s="8">
        <f t="shared" si="3"/>
        <v>0.46569327894633067</v>
      </c>
      <c r="BF102" s="8">
        <f t="shared" si="4"/>
        <v>0.46569327894633067</v>
      </c>
      <c r="BG102" s="8">
        <f t="shared" si="5"/>
        <v>4.560182810160892E-2</v>
      </c>
    </row>
    <row r="103" spans="1:59" ht="13.5" x14ac:dyDescent="0.2">
      <c r="A103" s="88" t="s">
        <v>139</v>
      </c>
      <c r="B103" s="89"/>
      <c r="C103" s="88" t="s">
        <v>140</v>
      </c>
      <c r="D103" s="89"/>
      <c r="E103" s="88" t="s">
        <v>141</v>
      </c>
      <c r="F103" s="89"/>
      <c r="G103" s="88" t="s">
        <v>142</v>
      </c>
      <c r="H103" s="89"/>
      <c r="I103" s="88" t="s">
        <v>143</v>
      </c>
      <c r="J103" s="89"/>
      <c r="K103" s="89"/>
      <c r="L103" s="88" t="s">
        <v>147</v>
      </c>
      <c r="M103" s="89"/>
      <c r="N103" s="89"/>
      <c r="O103" s="88"/>
      <c r="P103" s="89"/>
      <c r="Q103" s="88"/>
      <c r="R103" s="89"/>
      <c r="S103" s="86" t="s">
        <v>148</v>
      </c>
      <c r="T103" s="87"/>
      <c r="U103" s="87"/>
      <c r="V103" s="87"/>
      <c r="W103" s="87"/>
      <c r="X103" s="87"/>
      <c r="Y103" s="87"/>
      <c r="Z103" s="87"/>
      <c r="AA103" s="88" t="s">
        <v>97</v>
      </c>
      <c r="AB103" s="89"/>
      <c r="AC103" s="89"/>
      <c r="AD103" s="89"/>
      <c r="AE103" s="89"/>
      <c r="AF103" s="88" t="s">
        <v>50</v>
      </c>
      <c r="AG103" s="89"/>
      <c r="AH103" s="89"/>
      <c r="AI103" s="6" t="s">
        <v>152</v>
      </c>
      <c r="AJ103" s="111" t="s">
        <v>153</v>
      </c>
      <c r="AK103" s="112"/>
      <c r="AL103" s="112"/>
      <c r="AM103" s="112"/>
      <c r="AN103" s="112"/>
      <c r="AO103" s="112"/>
      <c r="AP103" s="7">
        <v>4000000</v>
      </c>
      <c r="AQ103" s="7">
        <v>4000000</v>
      </c>
      <c r="AR103" s="7">
        <v>0</v>
      </c>
      <c r="AS103" s="92">
        <v>0</v>
      </c>
      <c r="AT103" s="93"/>
      <c r="AU103" s="92">
        <v>4000000</v>
      </c>
      <c r="AV103" s="93"/>
      <c r="AW103" s="7">
        <v>0</v>
      </c>
      <c r="AX103" s="7">
        <v>0</v>
      </c>
      <c r="AY103" s="7">
        <v>4000000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8">
        <f t="shared" si="3"/>
        <v>1</v>
      </c>
      <c r="BF103" s="8">
        <f t="shared" si="4"/>
        <v>1</v>
      </c>
      <c r="BG103" s="8">
        <f t="shared" si="5"/>
        <v>0</v>
      </c>
    </row>
    <row r="104" spans="1:59" ht="13.5" x14ac:dyDescent="0.2">
      <c r="A104" s="88" t="s">
        <v>139</v>
      </c>
      <c r="B104" s="89"/>
      <c r="C104" s="88" t="s">
        <v>140</v>
      </c>
      <c r="D104" s="89"/>
      <c r="E104" s="88" t="s">
        <v>141</v>
      </c>
      <c r="F104" s="89"/>
      <c r="G104" s="88" t="s">
        <v>142</v>
      </c>
      <c r="H104" s="89"/>
      <c r="I104" s="88" t="s">
        <v>143</v>
      </c>
      <c r="J104" s="89"/>
      <c r="K104" s="89"/>
      <c r="L104" s="88" t="s">
        <v>149</v>
      </c>
      <c r="M104" s="89"/>
      <c r="N104" s="89"/>
      <c r="O104" s="88" t="s">
        <v>13</v>
      </c>
      <c r="P104" s="89"/>
      <c r="Q104" s="88" t="s">
        <v>13</v>
      </c>
      <c r="R104" s="89"/>
      <c r="S104" s="86" t="s">
        <v>150</v>
      </c>
      <c r="T104" s="87"/>
      <c r="U104" s="87"/>
      <c r="V104" s="87"/>
      <c r="W104" s="87"/>
      <c r="X104" s="87"/>
      <c r="Y104" s="87"/>
      <c r="Z104" s="87"/>
      <c r="AA104" s="88" t="s">
        <v>97</v>
      </c>
      <c r="AB104" s="89"/>
      <c r="AC104" s="89"/>
      <c r="AD104" s="89"/>
      <c r="AE104" s="89"/>
      <c r="AF104" s="88" t="s">
        <v>50</v>
      </c>
      <c r="AG104" s="89"/>
      <c r="AH104" s="89"/>
      <c r="AI104" s="6" t="s">
        <v>98</v>
      </c>
      <c r="AJ104" s="111" t="s">
        <v>99</v>
      </c>
      <c r="AK104" s="112"/>
      <c r="AL104" s="112"/>
      <c r="AM104" s="112"/>
      <c r="AN104" s="112"/>
      <c r="AO104" s="112"/>
      <c r="AP104" s="7">
        <v>276731394</v>
      </c>
      <c r="AQ104" s="7">
        <v>99652922</v>
      </c>
      <c r="AR104" s="7">
        <v>167078472</v>
      </c>
      <c r="AS104" s="92">
        <v>0</v>
      </c>
      <c r="AT104" s="93"/>
      <c r="AU104" s="92">
        <v>85478922</v>
      </c>
      <c r="AV104" s="93"/>
      <c r="AW104" s="7">
        <v>14174000</v>
      </c>
      <c r="AX104" s="7">
        <v>3240000</v>
      </c>
      <c r="AY104" s="7">
        <v>82238922</v>
      </c>
      <c r="AZ104" s="7">
        <v>3240000</v>
      </c>
      <c r="BA104" s="7">
        <v>0</v>
      </c>
      <c r="BB104" s="7">
        <v>3240000</v>
      </c>
      <c r="BC104" s="7">
        <v>0</v>
      </c>
      <c r="BD104" s="7">
        <v>0</v>
      </c>
      <c r="BE104" s="8">
        <f t="shared" si="3"/>
        <v>0.36010703577780556</v>
      </c>
      <c r="BF104" s="8">
        <f t="shared" si="4"/>
        <v>0.30888769345772166</v>
      </c>
      <c r="BG104" s="8">
        <f t="shared" si="5"/>
        <v>1.1708104213141788E-2</v>
      </c>
    </row>
    <row r="105" spans="1:59" ht="13.5" x14ac:dyDescent="0.2">
      <c r="A105" s="88" t="s">
        <v>139</v>
      </c>
      <c r="B105" s="89"/>
      <c r="C105" s="88" t="s">
        <v>140</v>
      </c>
      <c r="D105" s="89"/>
      <c r="E105" s="88" t="s">
        <v>141</v>
      </c>
      <c r="F105" s="89"/>
      <c r="G105" s="88" t="s">
        <v>142</v>
      </c>
      <c r="H105" s="89"/>
      <c r="I105" s="88" t="s">
        <v>143</v>
      </c>
      <c r="J105" s="89"/>
      <c r="K105" s="89"/>
      <c r="L105" s="88" t="s">
        <v>145</v>
      </c>
      <c r="M105" s="89"/>
      <c r="N105" s="89"/>
      <c r="O105" s="88" t="s">
        <v>74</v>
      </c>
      <c r="P105" s="89"/>
      <c r="Q105" s="88"/>
      <c r="R105" s="89"/>
      <c r="S105" s="86" t="s">
        <v>151</v>
      </c>
      <c r="T105" s="87"/>
      <c r="U105" s="87"/>
      <c r="V105" s="87"/>
      <c r="W105" s="87"/>
      <c r="X105" s="87"/>
      <c r="Y105" s="87"/>
      <c r="Z105" s="87"/>
      <c r="AA105" s="88" t="s">
        <v>97</v>
      </c>
      <c r="AB105" s="89"/>
      <c r="AC105" s="89"/>
      <c r="AD105" s="89"/>
      <c r="AE105" s="89"/>
      <c r="AF105" s="88" t="s">
        <v>50</v>
      </c>
      <c r="AG105" s="89"/>
      <c r="AH105" s="89"/>
      <c r="AI105" s="6" t="s">
        <v>98</v>
      </c>
      <c r="AJ105" s="111" t="s">
        <v>99</v>
      </c>
      <c r="AK105" s="112"/>
      <c r="AL105" s="112"/>
      <c r="AM105" s="112"/>
      <c r="AN105" s="112"/>
      <c r="AO105" s="112"/>
      <c r="AP105" s="7">
        <v>21062584</v>
      </c>
      <c r="AQ105" s="7">
        <v>10500000</v>
      </c>
      <c r="AR105" s="7">
        <v>10562584</v>
      </c>
      <c r="AS105" s="92">
        <v>0</v>
      </c>
      <c r="AT105" s="93"/>
      <c r="AU105" s="92">
        <v>10500000</v>
      </c>
      <c r="AV105" s="93"/>
      <c r="AW105" s="7">
        <v>0</v>
      </c>
      <c r="AX105" s="7">
        <v>0</v>
      </c>
      <c r="AY105" s="7">
        <v>10500000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8">
        <f t="shared" si="3"/>
        <v>0.49851433233453218</v>
      </c>
      <c r="BF105" s="8">
        <f t="shared" si="4"/>
        <v>0.49851433233453218</v>
      </c>
      <c r="BG105" s="8">
        <f t="shared" si="5"/>
        <v>0</v>
      </c>
    </row>
    <row r="106" spans="1:59" ht="13.5" x14ac:dyDescent="0.2">
      <c r="A106" s="88" t="s">
        <v>139</v>
      </c>
      <c r="B106" s="89"/>
      <c r="C106" s="88" t="s">
        <v>140</v>
      </c>
      <c r="D106" s="89"/>
      <c r="E106" s="88" t="s">
        <v>141</v>
      </c>
      <c r="F106" s="89"/>
      <c r="G106" s="88" t="s">
        <v>142</v>
      </c>
      <c r="H106" s="89"/>
      <c r="I106" s="88" t="s">
        <v>143</v>
      </c>
      <c r="J106" s="89"/>
      <c r="K106" s="89"/>
      <c r="L106" s="88" t="s">
        <v>147</v>
      </c>
      <c r="M106" s="89"/>
      <c r="N106" s="89"/>
      <c r="O106" s="88" t="s">
        <v>74</v>
      </c>
      <c r="P106" s="89"/>
      <c r="Q106" s="88"/>
      <c r="R106" s="89"/>
      <c r="S106" s="86" t="s">
        <v>151</v>
      </c>
      <c r="T106" s="87"/>
      <c r="U106" s="87"/>
      <c r="V106" s="87"/>
      <c r="W106" s="87"/>
      <c r="X106" s="87"/>
      <c r="Y106" s="87"/>
      <c r="Z106" s="87"/>
      <c r="AA106" s="88" t="s">
        <v>97</v>
      </c>
      <c r="AB106" s="89"/>
      <c r="AC106" s="89"/>
      <c r="AD106" s="89"/>
      <c r="AE106" s="89"/>
      <c r="AF106" s="88" t="s">
        <v>50</v>
      </c>
      <c r="AG106" s="89"/>
      <c r="AH106" s="89"/>
      <c r="AI106" s="6" t="s">
        <v>98</v>
      </c>
      <c r="AJ106" s="111" t="s">
        <v>99</v>
      </c>
      <c r="AK106" s="112"/>
      <c r="AL106" s="112"/>
      <c r="AM106" s="112"/>
      <c r="AN106" s="112"/>
      <c r="AO106" s="112"/>
      <c r="AP106" s="7">
        <v>195348879</v>
      </c>
      <c r="AQ106" s="7">
        <v>90972660</v>
      </c>
      <c r="AR106" s="7">
        <v>104376219</v>
      </c>
      <c r="AS106" s="92">
        <v>0</v>
      </c>
      <c r="AT106" s="93"/>
      <c r="AU106" s="92">
        <v>90972660</v>
      </c>
      <c r="AV106" s="93"/>
      <c r="AW106" s="7">
        <v>0</v>
      </c>
      <c r="AX106" s="7">
        <v>8908266</v>
      </c>
      <c r="AY106" s="7">
        <v>82064394</v>
      </c>
      <c r="AZ106" s="7">
        <v>8908266</v>
      </c>
      <c r="BA106" s="7">
        <v>0</v>
      </c>
      <c r="BB106" s="7">
        <v>8908266</v>
      </c>
      <c r="BC106" s="7">
        <v>0</v>
      </c>
      <c r="BD106" s="7">
        <v>0</v>
      </c>
      <c r="BE106" s="8">
        <f t="shared" si="3"/>
        <v>0.46569327894633067</v>
      </c>
      <c r="BF106" s="8">
        <f t="shared" si="4"/>
        <v>0.46569327894633067</v>
      </c>
      <c r="BG106" s="8">
        <f t="shared" si="5"/>
        <v>4.560182810160892E-2</v>
      </c>
    </row>
    <row r="107" spans="1:59" ht="13.5" x14ac:dyDescent="0.2">
      <c r="A107" s="88" t="s">
        <v>139</v>
      </c>
      <c r="B107" s="89"/>
      <c r="C107" s="88" t="s">
        <v>140</v>
      </c>
      <c r="D107" s="89"/>
      <c r="E107" s="88" t="s">
        <v>141</v>
      </c>
      <c r="F107" s="89"/>
      <c r="G107" s="88" t="s">
        <v>142</v>
      </c>
      <c r="H107" s="89"/>
      <c r="I107" s="88" t="s">
        <v>143</v>
      </c>
      <c r="J107" s="89"/>
      <c r="K107" s="89"/>
      <c r="L107" s="88" t="s">
        <v>147</v>
      </c>
      <c r="M107" s="89"/>
      <c r="N107" s="89"/>
      <c r="O107" s="88" t="s">
        <v>74</v>
      </c>
      <c r="P107" s="89"/>
      <c r="Q107" s="88"/>
      <c r="R107" s="89"/>
      <c r="S107" s="86" t="s">
        <v>151</v>
      </c>
      <c r="T107" s="87"/>
      <c r="U107" s="87"/>
      <c r="V107" s="87"/>
      <c r="W107" s="87"/>
      <c r="X107" s="87"/>
      <c r="Y107" s="87"/>
      <c r="Z107" s="87"/>
      <c r="AA107" s="88" t="s">
        <v>97</v>
      </c>
      <c r="AB107" s="89"/>
      <c r="AC107" s="89"/>
      <c r="AD107" s="89"/>
      <c r="AE107" s="89"/>
      <c r="AF107" s="88" t="s">
        <v>50</v>
      </c>
      <c r="AG107" s="89"/>
      <c r="AH107" s="89"/>
      <c r="AI107" s="6" t="s">
        <v>152</v>
      </c>
      <c r="AJ107" s="111" t="s">
        <v>153</v>
      </c>
      <c r="AK107" s="112"/>
      <c r="AL107" s="112"/>
      <c r="AM107" s="112"/>
      <c r="AN107" s="112"/>
      <c r="AO107" s="112"/>
      <c r="AP107" s="7">
        <v>4000000</v>
      </c>
      <c r="AQ107" s="7">
        <v>4000000</v>
      </c>
      <c r="AR107" s="7">
        <v>0</v>
      </c>
      <c r="AS107" s="92">
        <v>0</v>
      </c>
      <c r="AT107" s="93"/>
      <c r="AU107" s="92">
        <v>4000000</v>
      </c>
      <c r="AV107" s="93"/>
      <c r="AW107" s="7">
        <v>0</v>
      </c>
      <c r="AX107" s="7">
        <v>0</v>
      </c>
      <c r="AY107" s="7">
        <v>4000000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8">
        <f t="shared" si="3"/>
        <v>1</v>
      </c>
      <c r="BF107" s="8">
        <f t="shared" si="4"/>
        <v>1</v>
      </c>
      <c r="BG107" s="8">
        <f t="shared" si="5"/>
        <v>0</v>
      </c>
    </row>
    <row r="108" spans="1:59" ht="13.5" x14ac:dyDescent="0.2">
      <c r="A108" s="88" t="s">
        <v>139</v>
      </c>
      <c r="B108" s="89"/>
      <c r="C108" s="88" t="s">
        <v>140</v>
      </c>
      <c r="D108" s="89"/>
      <c r="E108" s="88" t="s">
        <v>141</v>
      </c>
      <c r="F108" s="89"/>
      <c r="G108" s="88" t="s">
        <v>142</v>
      </c>
      <c r="H108" s="89"/>
      <c r="I108" s="88" t="s">
        <v>143</v>
      </c>
      <c r="J108" s="89"/>
      <c r="K108" s="89"/>
      <c r="L108" s="88" t="s">
        <v>149</v>
      </c>
      <c r="M108" s="89"/>
      <c r="N108" s="89"/>
      <c r="O108" s="88" t="s">
        <v>74</v>
      </c>
      <c r="P108" s="89"/>
      <c r="Q108" s="88" t="s">
        <v>13</v>
      </c>
      <c r="R108" s="89"/>
      <c r="S108" s="86" t="s">
        <v>151</v>
      </c>
      <c r="T108" s="87"/>
      <c r="U108" s="87"/>
      <c r="V108" s="87"/>
      <c r="W108" s="87"/>
      <c r="X108" s="87"/>
      <c r="Y108" s="87"/>
      <c r="Z108" s="87"/>
      <c r="AA108" s="88" t="s">
        <v>97</v>
      </c>
      <c r="AB108" s="89"/>
      <c r="AC108" s="89"/>
      <c r="AD108" s="89"/>
      <c r="AE108" s="89"/>
      <c r="AF108" s="88" t="s">
        <v>50</v>
      </c>
      <c r="AG108" s="89"/>
      <c r="AH108" s="89"/>
      <c r="AI108" s="6" t="s">
        <v>98</v>
      </c>
      <c r="AJ108" s="111" t="s">
        <v>99</v>
      </c>
      <c r="AK108" s="112"/>
      <c r="AL108" s="112"/>
      <c r="AM108" s="112"/>
      <c r="AN108" s="112"/>
      <c r="AO108" s="112"/>
      <c r="AP108" s="7">
        <v>276731394</v>
      </c>
      <c r="AQ108" s="7">
        <v>99652922</v>
      </c>
      <c r="AR108" s="7">
        <v>167078472</v>
      </c>
      <c r="AS108" s="92">
        <v>0</v>
      </c>
      <c r="AT108" s="93"/>
      <c r="AU108" s="92">
        <v>85478922</v>
      </c>
      <c r="AV108" s="93"/>
      <c r="AW108" s="7">
        <v>14174000</v>
      </c>
      <c r="AX108" s="7">
        <v>3240000</v>
      </c>
      <c r="AY108" s="7">
        <v>82238922</v>
      </c>
      <c r="AZ108" s="7">
        <v>3240000</v>
      </c>
      <c r="BA108" s="7">
        <v>0</v>
      </c>
      <c r="BB108" s="7">
        <v>3240000</v>
      </c>
      <c r="BC108" s="7">
        <v>0</v>
      </c>
      <c r="BD108" s="7">
        <v>0</v>
      </c>
      <c r="BE108" s="8">
        <f t="shared" si="3"/>
        <v>0.36010703577780556</v>
      </c>
      <c r="BF108" s="8">
        <f t="shared" si="4"/>
        <v>0.30888769345772166</v>
      </c>
      <c r="BG108" s="8">
        <f t="shared" si="5"/>
        <v>1.1708104213141788E-2</v>
      </c>
    </row>
    <row r="109" spans="1:59" s="16" customFormat="1" ht="13.5" x14ac:dyDescent="0.2">
      <c r="A109" s="96" t="s">
        <v>139</v>
      </c>
      <c r="B109" s="107"/>
      <c r="C109" s="96" t="s">
        <v>154</v>
      </c>
      <c r="D109" s="107"/>
      <c r="E109" s="96" t="s">
        <v>141</v>
      </c>
      <c r="F109" s="107"/>
      <c r="G109" s="96" t="s">
        <v>155</v>
      </c>
      <c r="H109" s="107"/>
      <c r="I109" s="96" t="s">
        <v>143</v>
      </c>
      <c r="J109" s="107"/>
      <c r="K109" s="107"/>
      <c r="L109" s="96"/>
      <c r="M109" s="107"/>
      <c r="N109" s="107"/>
      <c r="O109" s="96"/>
      <c r="P109" s="107"/>
      <c r="Q109" s="96"/>
      <c r="R109" s="107"/>
      <c r="S109" s="94" t="s">
        <v>156</v>
      </c>
      <c r="T109" s="108"/>
      <c r="U109" s="108"/>
      <c r="V109" s="108"/>
      <c r="W109" s="108"/>
      <c r="X109" s="108"/>
      <c r="Y109" s="108"/>
      <c r="Z109" s="108"/>
      <c r="AA109" s="96" t="s">
        <v>49</v>
      </c>
      <c r="AB109" s="107"/>
      <c r="AC109" s="107"/>
      <c r="AD109" s="107"/>
      <c r="AE109" s="107"/>
      <c r="AF109" s="96" t="s">
        <v>50</v>
      </c>
      <c r="AG109" s="107"/>
      <c r="AH109" s="107"/>
      <c r="AI109" s="9" t="s">
        <v>51</v>
      </c>
      <c r="AJ109" s="109" t="s">
        <v>52</v>
      </c>
      <c r="AK109" s="110"/>
      <c r="AL109" s="110"/>
      <c r="AM109" s="110"/>
      <c r="AN109" s="110"/>
      <c r="AO109" s="110"/>
      <c r="AP109" s="10">
        <v>274300857</v>
      </c>
      <c r="AQ109" s="10">
        <v>88006299</v>
      </c>
      <c r="AR109" s="10">
        <v>172594558</v>
      </c>
      <c r="AS109" s="100">
        <v>0</v>
      </c>
      <c r="AT109" s="106"/>
      <c r="AU109" s="100">
        <v>87771043</v>
      </c>
      <c r="AV109" s="106"/>
      <c r="AW109" s="10">
        <v>235256</v>
      </c>
      <c r="AX109" s="10">
        <v>14789624</v>
      </c>
      <c r="AY109" s="10">
        <v>72981419</v>
      </c>
      <c r="AZ109" s="10">
        <v>14789624</v>
      </c>
      <c r="BA109" s="10">
        <v>0</v>
      </c>
      <c r="BB109" s="10">
        <v>14789624</v>
      </c>
      <c r="BC109" s="10">
        <v>0</v>
      </c>
      <c r="BD109" s="10">
        <v>0</v>
      </c>
      <c r="BE109" s="25">
        <f t="shared" si="3"/>
        <v>0.32083858564102119</v>
      </c>
      <c r="BF109" s="25">
        <f t="shared" si="4"/>
        <v>0.31998092882371126</v>
      </c>
      <c r="BG109" s="25">
        <f t="shared" si="5"/>
        <v>5.3917527497918095E-2</v>
      </c>
    </row>
    <row r="110" spans="1:59" ht="13.5" x14ac:dyDescent="0.2">
      <c r="A110" s="88" t="s">
        <v>139</v>
      </c>
      <c r="B110" s="89"/>
      <c r="C110" s="88" t="s">
        <v>154</v>
      </c>
      <c r="D110" s="89"/>
      <c r="E110" s="88" t="s">
        <v>141</v>
      </c>
      <c r="F110" s="89"/>
      <c r="G110" s="88" t="s">
        <v>155</v>
      </c>
      <c r="H110" s="89"/>
      <c r="I110" s="88" t="s">
        <v>143</v>
      </c>
      <c r="J110" s="89"/>
      <c r="K110" s="89"/>
      <c r="L110" s="88" t="s">
        <v>157</v>
      </c>
      <c r="M110" s="89"/>
      <c r="N110" s="89"/>
      <c r="O110" s="88"/>
      <c r="P110" s="89"/>
      <c r="Q110" s="88"/>
      <c r="R110" s="89"/>
      <c r="S110" s="86" t="s">
        <v>158</v>
      </c>
      <c r="T110" s="87"/>
      <c r="U110" s="87"/>
      <c r="V110" s="87"/>
      <c r="W110" s="87"/>
      <c r="X110" s="87"/>
      <c r="Y110" s="87"/>
      <c r="Z110" s="87"/>
      <c r="AA110" s="88" t="s">
        <v>49</v>
      </c>
      <c r="AB110" s="89"/>
      <c r="AC110" s="89"/>
      <c r="AD110" s="89"/>
      <c r="AE110" s="89"/>
      <c r="AF110" s="88" t="s">
        <v>50</v>
      </c>
      <c r="AG110" s="89"/>
      <c r="AH110" s="89"/>
      <c r="AI110" s="6" t="s">
        <v>51</v>
      </c>
      <c r="AJ110" s="111" t="s">
        <v>52</v>
      </c>
      <c r="AK110" s="112"/>
      <c r="AL110" s="112"/>
      <c r="AM110" s="112"/>
      <c r="AN110" s="112"/>
      <c r="AO110" s="112"/>
      <c r="AP110" s="7">
        <v>83808357</v>
      </c>
      <c r="AQ110" s="7">
        <v>0</v>
      </c>
      <c r="AR110" s="7">
        <v>70108357</v>
      </c>
      <c r="AS110" s="92">
        <v>0</v>
      </c>
      <c r="AT110" s="93"/>
      <c r="AU110" s="92">
        <v>0</v>
      </c>
      <c r="AV110" s="93"/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8">
        <f t="shared" si="3"/>
        <v>0</v>
      </c>
      <c r="BF110" s="8">
        <f t="shared" si="4"/>
        <v>0</v>
      </c>
      <c r="BG110" s="8">
        <f t="shared" si="5"/>
        <v>0</v>
      </c>
    </row>
    <row r="111" spans="1:59" ht="13.5" x14ac:dyDescent="0.2">
      <c r="A111" s="88" t="s">
        <v>139</v>
      </c>
      <c r="B111" s="89"/>
      <c r="C111" s="88" t="s">
        <v>154</v>
      </c>
      <c r="D111" s="89"/>
      <c r="E111" s="88" t="s">
        <v>141</v>
      </c>
      <c r="F111" s="89"/>
      <c r="G111" s="88" t="s">
        <v>155</v>
      </c>
      <c r="H111" s="89"/>
      <c r="I111" s="88" t="s">
        <v>143</v>
      </c>
      <c r="J111" s="89"/>
      <c r="K111" s="89"/>
      <c r="L111" s="88" t="s">
        <v>159</v>
      </c>
      <c r="M111" s="89"/>
      <c r="N111" s="89"/>
      <c r="O111" s="88"/>
      <c r="P111" s="89"/>
      <c r="Q111" s="88"/>
      <c r="R111" s="89"/>
      <c r="S111" s="86" t="s">
        <v>160</v>
      </c>
      <c r="T111" s="87"/>
      <c r="U111" s="87"/>
      <c r="V111" s="87"/>
      <c r="W111" s="87"/>
      <c r="X111" s="87"/>
      <c r="Y111" s="87"/>
      <c r="Z111" s="87"/>
      <c r="AA111" s="88" t="s">
        <v>49</v>
      </c>
      <c r="AB111" s="89"/>
      <c r="AC111" s="89"/>
      <c r="AD111" s="89"/>
      <c r="AE111" s="89"/>
      <c r="AF111" s="88" t="s">
        <v>50</v>
      </c>
      <c r="AG111" s="89"/>
      <c r="AH111" s="89"/>
      <c r="AI111" s="6" t="s">
        <v>51</v>
      </c>
      <c r="AJ111" s="111" t="s">
        <v>52</v>
      </c>
      <c r="AK111" s="112"/>
      <c r="AL111" s="112"/>
      <c r="AM111" s="112"/>
      <c r="AN111" s="112"/>
      <c r="AO111" s="112"/>
      <c r="AP111" s="7">
        <v>12000000</v>
      </c>
      <c r="AQ111" s="7">
        <v>0</v>
      </c>
      <c r="AR111" s="7">
        <v>12000000</v>
      </c>
      <c r="AS111" s="92">
        <v>0</v>
      </c>
      <c r="AT111" s="93"/>
      <c r="AU111" s="92">
        <v>0</v>
      </c>
      <c r="AV111" s="93"/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8">
        <f t="shared" si="3"/>
        <v>0</v>
      </c>
      <c r="BF111" s="8">
        <f t="shared" si="4"/>
        <v>0</v>
      </c>
      <c r="BG111" s="8">
        <f t="shared" si="5"/>
        <v>0</v>
      </c>
    </row>
    <row r="112" spans="1:59" ht="13.5" x14ac:dyDescent="0.2">
      <c r="A112" s="88" t="s">
        <v>139</v>
      </c>
      <c r="B112" s="89"/>
      <c r="C112" s="88" t="s">
        <v>154</v>
      </c>
      <c r="D112" s="89"/>
      <c r="E112" s="88" t="s">
        <v>141</v>
      </c>
      <c r="F112" s="89"/>
      <c r="G112" s="88" t="s">
        <v>155</v>
      </c>
      <c r="H112" s="89"/>
      <c r="I112" s="88" t="s">
        <v>143</v>
      </c>
      <c r="J112" s="89"/>
      <c r="K112" s="89"/>
      <c r="L112" s="88" t="s">
        <v>161</v>
      </c>
      <c r="M112" s="89"/>
      <c r="N112" s="89"/>
      <c r="O112" s="88"/>
      <c r="P112" s="89"/>
      <c r="Q112" s="88"/>
      <c r="R112" s="89"/>
      <c r="S112" s="86" t="s">
        <v>162</v>
      </c>
      <c r="T112" s="87"/>
      <c r="U112" s="87"/>
      <c r="V112" s="87"/>
      <c r="W112" s="87"/>
      <c r="X112" s="87"/>
      <c r="Y112" s="87"/>
      <c r="Z112" s="87"/>
      <c r="AA112" s="88" t="s">
        <v>49</v>
      </c>
      <c r="AB112" s="89"/>
      <c r="AC112" s="89"/>
      <c r="AD112" s="89"/>
      <c r="AE112" s="89"/>
      <c r="AF112" s="88" t="s">
        <v>50</v>
      </c>
      <c r="AG112" s="89"/>
      <c r="AH112" s="89"/>
      <c r="AI112" s="6" t="s">
        <v>51</v>
      </c>
      <c r="AJ112" s="111" t="s">
        <v>52</v>
      </c>
      <c r="AK112" s="112"/>
      <c r="AL112" s="112"/>
      <c r="AM112" s="112"/>
      <c r="AN112" s="112"/>
      <c r="AO112" s="112"/>
      <c r="AP112" s="7">
        <v>65992500</v>
      </c>
      <c r="AQ112" s="7">
        <v>64983589</v>
      </c>
      <c r="AR112" s="7">
        <v>1008911</v>
      </c>
      <c r="AS112" s="92">
        <v>0</v>
      </c>
      <c r="AT112" s="93"/>
      <c r="AU112" s="92">
        <v>64983589</v>
      </c>
      <c r="AV112" s="93"/>
      <c r="AW112" s="7">
        <v>0</v>
      </c>
      <c r="AX112" s="7">
        <v>9162599</v>
      </c>
      <c r="AY112" s="7">
        <v>55820990</v>
      </c>
      <c r="AZ112" s="7">
        <v>9162599</v>
      </c>
      <c r="BA112" s="7">
        <v>0</v>
      </c>
      <c r="BB112" s="7">
        <v>9162599</v>
      </c>
      <c r="BC112" s="7">
        <v>0</v>
      </c>
      <c r="BD112" s="7">
        <v>0</v>
      </c>
      <c r="BE112" s="8">
        <f t="shared" si="3"/>
        <v>0.98471173239383258</v>
      </c>
      <c r="BF112" s="8">
        <f t="shared" si="4"/>
        <v>0.98471173239383258</v>
      </c>
      <c r="BG112" s="8">
        <f t="shared" si="5"/>
        <v>0.13884303519339319</v>
      </c>
    </row>
    <row r="113" spans="1:59" ht="13.5" x14ac:dyDescent="0.2">
      <c r="A113" s="88" t="s">
        <v>139</v>
      </c>
      <c r="B113" s="89"/>
      <c r="C113" s="88" t="s">
        <v>154</v>
      </c>
      <c r="D113" s="89"/>
      <c r="E113" s="88" t="s">
        <v>141</v>
      </c>
      <c r="F113" s="89"/>
      <c r="G113" s="88" t="s">
        <v>155</v>
      </c>
      <c r="H113" s="89"/>
      <c r="I113" s="88" t="s">
        <v>143</v>
      </c>
      <c r="J113" s="89"/>
      <c r="K113" s="89"/>
      <c r="L113" s="88" t="s">
        <v>163</v>
      </c>
      <c r="M113" s="89"/>
      <c r="N113" s="89"/>
      <c r="O113" s="88"/>
      <c r="P113" s="89"/>
      <c r="Q113" s="88"/>
      <c r="R113" s="89"/>
      <c r="S113" s="86" t="s">
        <v>164</v>
      </c>
      <c r="T113" s="87"/>
      <c r="U113" s="87"/>
      <c r="V113" s="87"/>
      <c r="W113" s="87"/>
      <c r="X113" s="87"/>
      <c r="Y113" s="87"/>
      <c r="Z113" s="87"/>
      <c r="AA113" s="88" t="s">
        <v>49</v>
      </c>
      <c r="AB113" s="89"/>
      <c r="AC113" s="89"/>
      <c r="AD113" s="89"/>
      <c r="AE113" s="89"/>
      <c r="AF113" s="88" t="s">
        <v>50</v>
      </c>
      <c r="AG113" s="89"/>
      <c r="AH113" s="89"/>
      <c r="AI113" s="6" t="s">
        <v>51</v>
      </c>
      <c r="AJ113" s="111" t="s">
        <v>52</v>
      </c>
      <c r="AK113" s="112"/>
      <c r="AL113" s="112"/>
      <c r="AM113" s="112"/>
      <c r="AN113" s="112"/>
      <c r="AO113" s="112"/>
      <c r="AP113" s="7">
        <v>112500000</v>
      </c>
      <c r="AQ113" s="7">
        <v>23022710</v>
      </c>
      <c r="AR113" s="7">
        <v>89477290</v>
      </c>
      <c r="AS113" s="92">
        <v>0</v>
      </c>
      <c r="AT113" s="93"/>
      <c r="AU113" s="92">
        <v>22787454</v>
      </c>
      <c r="AV113" s="93"/>
      <c r="AW113" s="7">
        <v>235256</v>
      </c>
      <c r="AX113" s="7">
        <v>5627025</v>
      </c>
      <c r="AY113" s="7">
        <v>17160429</v>
      </c>
      <c r="AZ113" s="7">
        <v>5627025</v>
      </c>
      <c r="BA113" s="7">
        <v>0</v>
      </c>
      <c r="BB113" s="7">
        <v>5627025</v>
      </c>
      <c r="BC113" s="7">
        <v>0</v>
      </c>
      <c r="BD113" s="7">
        <v>0</v>
      </c>
      <c r="BE113" s="8">
        <f t="shared" si="3"/>
        <v>0.20464631111111112</v>
      </c>
      <c r="BF113" s="8">
        <f t="shared" si="4"/>
        <v>0.20255514666666666</v>
      </c>
      <c r="BG113" s="8">
        <f t="shared" si="5"/>
        <v>5.0018E-2</v>
      </c>
    </row>
    <row r="114" spans="1:59" ht="13.5" x14ac:dyDescent="0.2">
      <c r="A114" s="88" t="s">
        <v>139</v>
      </c>
      <c r="B114" s="89"/>
      <c r="C114" s="88" t="s">
        <v>154</v>
      </c>
      <c r="D114" s="89"/>
      <c r="E114" s="88" t="s">
        <v>141</v>
      </c>
      <c r="F114" s="89"/>
      <c r="G114" s="88" t="s">
        <v>155</v>
      </c>
      <c r="H114" s="89"/>
      <c r="I114" s="88" t="s">
        <v>143</v>
      </c>
      <c r="J114" s="89"/>
      <c r="K114" s="89"/>
      <c r="L114" s="88" t="s">
        <v>157</v>
      </c>
      <c r="M114" s="89"/>
      <c r="N114" s="89"/>
      <c r="O114" s="88" t="s">
        <v>74</v>
      </c>
      <c r="P114" s="89"/>
      <c r="Q114" s="88"/>
      <c r="R114" s="89"/>
      <c r="S114" s="86" t="s">
        <v>151</v>
      </c>
      <c r="T114" s="87"/>
      <c r="U114" s="87"/>
      <c r="V114" s="87"/>
      <c r="W114" s="87"/>
      <c r="X114" s="87"/>
      <c r="Y114" s="87"/>
      <c r="Z114" s="87"/>
      <c r="AA114" s="88" t="s">
        <v>49</v>
      </c>
      <c r="AB114" s="89"/>
      <c r="AC114" s="89"/>
      <c r="AD114" s="89"/>
      <c r="AE114" s="89"/>
      <c r="AF114" s="88" t="s">
        <v>50</v>
      </c>
      <c r="AG114" s="89"/>
      <c r="AH114" s="89"/>
      <c r="AI114" s="6" t="s">
        <v>51</v>
      </c>
      <c r="AJ114" s="111" t="s">
        <v>52</v>
      </c>
      <c r="AK114" s="112"/>
      <c r="AL114" s="112"/>
      <c r="AM114" s="112"/>
      <c r="AN114" s="112"/>
      <c r="AO114" s="112"/>
      <c r="AP114" s="7">
        <v>83808357</v>
      </c>
      <c r="AQ114" s="7">
        <v>0</v>
      </c>
      <c r="AR114" s="7">
        <v>70108357</v>
      </c>
      <c r="AS114" s="92">
        <v>0</v>
      </c>
      <c r="AT114" s="93"/>
      <c r="AU114" s="92">
        <v>0</v>
      </c>
      <c r="AV114" s="93"/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8">
        <f t="shared" si="3"/>
        <v>0</v>
      </c>
      <c r="BF114" s="8">
        <f t="shared" si="4"/>
        <v>0</v>
      </c>
      <c r="BG114" s="8">
        <f t="shared" si="5"/>
        <v>0</v>
      </c>
    </row>
    <row r="115" spans="1:59" ht="13.5" x14ac:dyDescent="0.2">
      <c r="A115" s="88" t="s">
        <v>139</v>
      </c>
      <c r="B115" s="89"/>
      <c r="C115" s="88" t="s">
        <v>154</v>
      </c>
      <c r="D115" s="89"/>
      <c r="E115" s="88" t="s">
        <v>141</v>
      </c>
      <c r="F115" s="89"/>
      <c r="G115" s="88" t="s">
        <v>155</v>
      </c>
      <c r="H115" s="89"/>
      <c r="I115" s="88" t="s">
        <v>143</v>
      </c>
      <c r="J115" s="89"/>
      <c r="K115" s="89"/>
      <c r="L115" s="88" t="s">
        <v>159</v>
      </c>
      <c r="M115" s="89"/>
      <c r="N115" s="89"/>
      <c r="O115" s="88" t="s">
        <v>74</v>
      </c>
      <c r="P115" s="89"/>
      <c r="Q115" s="88"/>
      <c r="R115" s="89"/>
      <c r="S115" s="86" t="s">
        <v>151</v>
      </c>
      <c r="T115" s="87"/>
      <c r="U115" s="87"/>
      <c r="V115" s="87"/>
      <c r="W115" s="87"/>
      <c r="X115" s="87"/>
      <c r="Y115" s="87"/>
      <c r="Z115" s="87"/>
      <c r="AA115" s="88" t="s">
        <v>49</v>
      </c>
      <c r="AB115" s="89"/>
      <c r="AC115" s="89"/>
      <c r="AD115" s="89"/>
      <c r="AE115" s="89"/>
      <c r="AF115" s="88" t="s">
        <v>50</v>
      </c>
      <c r="AG115" s="89"/>
      <c r="AH115" s="89"/>
      <c r="AI115" s="6" t="s">
        <v>51</v>
      </c>
      <c r="AJ115" s="111" t="s">
        <v>52</v>
      </c>
      <c r="AK115" s="112"/>
      <c r="AL115" s="112"/>
      <c r="AM115" s="112"/>
      <c r="AN115" s="112"/>
      <c r="AO115" s="112"/>
      <c r="AP115" s="7">
        <v>12000000</v>
      </c>
      <c r="AQ115" s="7">
        <v>0</v>
      </c>
      <c r="AR115" s="7">
        <v>12000000</v>
      </c>
      <c r="AS115" s="92">
        <v>0</v>
      </c>
      <c r="AT115" s="93"/>
      <c r="AU115" s="92">
        <v>0</v>
      </c>
      <c r="AV115" s="93"/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8">
        <f t="shared" si="3"/>
        <v>0</v>
      </c>
      <c r="BF115" s="8">
        <f t="shared" si="4"/>
        <v>0</v>
      </c>
      <c r="BG115" s="8">
        <f t="shared" si="5"/>
        <v>0</v>
      </c>
    </row>
    <row r="116" spans="1:59" ht="13.5" x14ac:dyDescent="0.2">
      <c r="A116" s="88" t="s">
        <v>139</v>
      </c>
      <c r="B116" s="89"/>
      <c r="C116" s="88" t="s">
        <v>154</v>
      </c>
      <c r="D116" s="89"/>
      <c r="E116" s="88" t="s">
        <v>141</v>
      </c>
      <c r="F116" s="89"/>
      <c r="G116" s="88" t="s">
        <v>155</v>
      </c>
      <c r="H116" s="89"/>
      <c r="I116" s="88" t="s">
        <v>143</v>
      </c>
      <c r="J116" s="89"/>
      <c r="K116" s="89"/>
      <c r="L116" s="88" t="s">
        <v>161</v>
      </c>
      <c r="M116" s="89"/>
      <c r="N116" s="89"/>
      <c r="O116" s="88" t="s">
        <v>74</v>
      </c>
      <c r="P116" s="89"/>
      <c r="Q116" s="88"/>
      <c r="R116" s="89"/>
      <c r="S116" s="86" t="s">
        <v>151</v>
      </c>
      <c r="T116" s="87"/>
      <c r="U116" s="87"/>
      <c r="V116" s="87"/>
      <c r="W116" s="87"/>
      <c r="X116" s="87"/>
      <c r="Y116" s="87"/>
      <c r="Z116" s="87"/>
      <c r="AA116" s="88" t="s">
        <v>49</v>
      </c>
      <c r="AB116" s="89"/>
      <c r="AC116" s="89"/>
      <c r="AD116" s="89"/>
      <c r="AE116" s="89"/>
      <c r="AF116" s="88" t="s">
        <v>50</v>
      </c>
      <c r="AG116" s="89"/>
      <c r="AH116" s="89"/>
      <c r="AI116" s="6" t="s">
        <v>51</v>
      </c>
      <c r="AJ116" s="111" t="s">
        <v>52</v>
      </c>
      <c r="AK116" s="112"/>
      <c r="AL116" s="112"/>
      <c r="AM116" s="112"/>
      <c r="AN116" s="112"/>
      <c r="AO116" s="112"/>
      <c r="AP116" s="7">
        <v>65992500</v>
      </c>
      <c r="AQ116" s="7">
        <v>64983589</v>
      </c>
      <c r="AR116" s="7">
        <v>1008911</v>
      </c>
      <c r="AS116" s="92">
        <v>0</v>
      </c>
      <c r="AT116" s="93"/>
      <c r="AU116" s="92">
        <v>64983589</v>
      </c>
      <c r="AV116" s="93"/>
      <c r="AW116" s="7">
        <v>0</v>
      </c>
      <c r="AX116" s="7">
        <v>9162599</v>
      </c>
      <c r="AY116" s="7">
        <v>55820990</v>
      </c>
      <c r="AZ116" s="7">
        <v>9162599</v>
      </c>
      <c r="BA116" s="7">
        <v>0</v>
      </c>
      <c r="BB116" s="7">
        <v>9162599</v>
      </c>
      <c r="BC116" s="7">
        <v>0</v>
      </c>
      <c r="BD116" s="7">
        <v>0</v>
      </c>
      <c r="BE116" s="8">
        <f t="shared" si="3"/>
        <v>0.98471173239383258</v>
      </c>
      <c r="BF116" s="8">
        <f t="shared" si="4"/>
        <v>0.98471173239383258</v>
      </c>
      <c r="BG116" s="8">
        <f t="shared" si="5"/>
        <v>0.13884303519339319</v>
      </c>
    </row>
    <row r="117" spans="1:59" ht="13.5" x14ac:dyDescent="0.2">
      <c r="A117" s="88" t="s">
        <v>139</v>
      </c>
      <c r="B117" s="89"/>
      <c r="C117" s="88" t="s">
        <v>154</v>
      </c>
      <c r="D117" s="89"/>
      <c r="E117" s="88" t="s">
        <v>141</v>
      </c>
      <c r="F117" s="89"/>
      <c r="G117" s="88" t="s">
        <v>155</v>
      </c>
      <c r="H117" s="89"/>
      <c r="I117" s="88" t="s">
        <v>143</v>
      </c>
      <c r="J117" s="89"/>
      <c r="K117" s="89"/>
      <c r="L117" s="88" t="s">
        <v>163</v>
      </c>
      <c r="M117" s="89"/>
      <c r="N117" s="89"/>
      <c r="O117" s="88" t="s">
        <v>74</v>
      </c>
      <c r="P117" s="89"/>
      <c r="Q117" s="88"/>
      <c r="R117" s="89"/>
      <c r="S117" s="86" t="s">
        <v>151</v>
      </c>
      <c r="T117" s="87"/>
      <c r="U117" s="87"/>
      <c r="V117" s="87"/>
      <c r="W117" s="87"/>
      <c r="X117" s="87"/>
      <c r="Y117" s="87"/>
      <c r="Z117" s="87"/>
      <c r="AA117" s="88" t="s">
        <v>49</v>
      </c>
      <c r="AB117" s="89"/>
      <c r="AC117" s="89"/>
      <c r="AD117" s="89"/>
      <c r="AE117" s="89"/>
      <c r="AF117" s="88" t="s">
        <v>50</v>
      </c>
      <c r="AG117" s="89"/>
      <c r="AH117" s="89"/>
      <c r="AI117" s="6" t="s">
        <v>51</v>
      </c>
      <c r="AJ117" s="111" t="s">
        <v>52</v>
      </c>
      <c r="AK117" s="112"/>
      <c r="AL117" s="112"/>
      <c r="AM117" s="112"/>
      <c r="AN117" s="112"/>
      <c r="AO117" s="112"/>
      <c r="AP117" s="7">
        <v>112500000</v>
      </c>
      <c r="AQ117" s="7">
        <v>23022710</v>
      </c>
      <c r="AR117" s="7">
        <v>89477290</v>
      </c>
      <c r="AS117" s="92">
        <v>0</v>
      </c>
      <c r="AT117" s="93"/>
      <c r="AU117" s="92">
        <v>22787454</v>
      </c>
      <c r="AV117" s="93"/>
      <c r="AW117" s="7">
        <v>235256</v>
      </c>
      <c r="AX117" s="7">
        <v>5627025</v>
      </c>
      <c r="AY117" s="7">
        <v>17160429</v>
      </c>
      <c r="AZ117" s="7">
        <v>5627025</v>
      </c>
      <c r="BA117" s="7">
        <v>0</v>
      </c>
      <c r="BB117" s="7">
        <v>5627025</v>
      </c>
      <c r="BC117" s="7">
        <v>0</v>
      </c>
      <c r="BD117" s="7">
        <v>0</v>
      </c>
      <c r="BE117" s="8">
        <f t="shared" si="3"/>
        <v>0.20464631111111112</v>
      </c>
      <c r="BF117" s="8">
        <f t="shared" si="4"/>
        <v>0.20255514666666666</v>
      </c>
      <c r="BG117" s="8">
        <f t="shared" si="5"/>
        <v>5.0018E-2</v>
      </c>
    </row>
    <row r="118" spans="1:59" s="16" customFormat="1" ht="13.5" x14ac:dyDescent="0.2">
      <c r="A118" s="96" t="s">
        <v>139</v>
      </c>
      <c r="B118" s="107"/>
      <c r="C118" s="96" t="s">
        <v>154</v>
      </c>
      <c r="D118" s="107"/>
      <c r="E118" s="96" t="s">
        <v>141</v>
      </c>
      <c r="F118" s="107"/>
      <c r="G118" s="96" t="s">
        <v>155</v>
      </c>
      <c r="H118" s="107"/>
      <c r="I118" s="96" t="s">
        <v>143</v>
      </c>
      <c r="J118" s="107"/>
      <c r="K118" s="107"/>
      <c r="L118" s="96"/>
      <c r="M118" s="107"/>
      <c r="N118" s="107"/>
      <c r="O118" s="96"/>
      <c r="P118" s="107"/>
      <c r="Q118" s="96"/>
      <c r="R118" s="107"/>
      <c r="S118" s="94" t="s">
        <v>156</v>
      </c>
      <c r="T118" s="108"/>
      <c r="U118" s="108"/>
      <c r="V118" s="108"/>
      <c r="W118" s="108"/>
      <c r="X118" s="108"/>
      <c r="Y118" s="108"/>
      <c r="Z118" s="108"/>
      <c r="AA118" s="96" t="s">
        <v>97</v>
      </c>
      <c r="AB118" s="107"/>
      <c r="AC118" s="107"/>
      <c r="AD118" s="107"/>
      <c r="AE118" s="107"/>
      <c r="AF118" s="96" t="s">
        <v>50</v>
      </c>
      <c r="AG118" s="107"/>
      <c r="AH118" s="107"/>
      <c r="AI118" s="9" t="s">
        <v>98</v>
      </c>
      <c r="AJ118" s="109" t="s">
        <v>99</v>
      </c>
      <c r="AK118" s="110"/>
      <c r="AL118" s="110"/>
      <c r="AM118" s="110"/>
      <c r="AN118" s="110"/>
      <c r="AO118" s="110"/>
      <c r="AP118" s="10">
        <v>262857143</v>
      </c>
      <c r="AQ118" s="10">
        <v>124368712</v>
      </c>
      <c r="AR118" s="10">
        <v>138488431</v>
      </c>
      <c r="AS118" s="100">
        <v>0</v>
      </c>
      <c r="AT118" s="106"/>
      <c r="AU118" s="100">
        <v>124368712</v>
      </c>
      <c r="AV118" s="106"/>
      <c r="AW118" s="10">
        <v>0</v>
      </c>
      <c r="AX118" s="10">
        <v>12316500</v>
      </c>
      <c r="AY118" s="10">
        <v>112052212</v>
      </c>
      <c r="AZ118" s="10">
        <v>12316500</v>
      </c>
      <c r="BA118" s="10">
        <v>0</v>
      </c>
      <c r="BB118" s="10">
        <v>12316500</v>
      </c>
      <c r="BC118" s="10">
        <v>0</v>
      </c>
      <c r="BD118" s="10">
        <v>0</v>
      </c>
      <c r="BE118" s="25">
        <f t="shared" si="3"/>
        <v>0.47314183887329248</v>
      </c>
      <c r="BF118" s="25">
        <f t="shared" si="4"/>
        <v>0.47314183887329248</v>
      </c>
      <c r="BG118" s="25">
        <f t="shared" si="5"/>
        <v>4.685624997453465E-2</v>
      </c>
    </row>
    <row r="119" spans="1:59" ht="13.5" x14ac:dyDescent="0.2">
      <c r="A119" s="88" t="s">
        <v>139</v>
      </c>
      <c r="B119" s="89"/>
      <c r="C119" s="88" t="s">
        <v>154</v>
      </c>
      <c r="D119" s="89"/>
      <c r="E119" s="88" t="s">
        <v>141</v>
      </c>
      <c r="F119" s="89"/>
      <c r="G119" s="88" t="s">
        <v>155</v>
      </c>
      <c r="H119" s="89"/>
      <c r="I119" s="88" t="s">
        <v>143</v>
      </c>
      <c r="J119" s="89"/>
      <c r="K119" s="89"/>
      <c r="L119" s="88" t="s">
        <v>157</v>
      </c>
      <c r="M119" s="89"/>
      <c r="N119" s="89"/>
      <c r="O119" s="88"/>
      <c r="P119" s="89"/>
      <c r="Q119" s="88"/>
      <c r="R119" s="89"/>
      <c r="S119" s="86" t="s">
        <v>158</v>
      </c>
      <c r="T119" s="87"/>
      <c r="U119" s="87"/>
      <c r="V119" s="87"/>
      <c r="W119" s="87"/>
      <c r="X119" s="87"/>
      <c r="Y119" s="87"/>
      <c r="Z119" s="87"/>
      <c r="AA119" s="88" t="s">
        <v>97</v>
      </c>
      <c r="AB119" s="89"/>
      <c r="AC119" s="89"/>
      <c r="AD119" s="89"/>
      <c r="AE119" s="89"/>
      <c r="AF119" s="88" t="s">
        <v>50</v>
      </c>
      <c r="AG119" s="89"/>
      <c r="AH119" s="89"/>
      <c r="AI119" s="6" t="s">
        <v>98</v>
      </c>
      <c r="AJ119" s="111" t="s">
        <v>99</v>
      </c>
      <c r="AK119" s="112"/>
      <c r="AL119" s="112"/>
      <c r="AM119" s="112"/>
      <c r="AN119" s="112"/>
      <c r="AO119" s="112"/>
      <c r="AP119" s="7">
        <v>11141196</v>
      </c>
      <c r="AQ119" s="7">
        <v>0</v>
      </c>
      <c r="AR119" s="7">
        <v>11141196</v>
      </c>
      <c r="AS119" s="92">
        <v>0</v>
      </c>
      <c r="AT119" s="93"/>
      <c r="AU119" s="92">
        <v>0</v>
      </c>
      <c r="AV119" s="93"/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8">
        <f t="shared" si="3"/>
        <v>0</v>
      </c>
      <c r="BF119" s="8">
        <f t="shared" si="4"/>
        <v>0</v>
      </c>
      <c r="BG119" s="8">
        <f t="shared" si="5"/>
        <v>0</v>
      </c>
    </row>
    <row r="120" spans="1:59" ht="13.5" x14ac:dyDescent="0.2">
      <c r="A120" s="88" t="s">
        <v>139</v>
      </c>
      <c r="B120" s="89"/>
      <c r="C120" s="88" t="s">
        <v>154</v>
      </c>
      <c r="D120" s="89"/>
      <c r="E120" s="88" t="s">
        <v>141</v>
      </c>
      <c r="F120" s="89"/>
      <c r="G120" s="88" t="s">
        <v>155</v>
      </c>
      <c r="H120" s="89"/>
      <c r="I120" s="88" t="s">
        <v>143</v>
      </c>
      <c r="J120" s="89"/>
      <c r="K120" s="89"/>
      <c r="L120" s="88" t="s">
        <v>165</v>
      </c>
      <c r="M120" s="89"/>
      <c r="N120" s="89"/>
      <c r="O120" s="88"/>
      <c r="P120" s="89"/>
      <c r="Q120" s="88"/>
      <c r="R120" s="89"/>
      <c r="S120" s="86" t="s">
        <v>166</v>
      </c>
      <c r="T120" s="87"/>
      <c r="U120" s="87"/>
      <c r="V120" s="87"/>
      <c r="W120" s="87"/>
      <c r="X120" s="87"/>
      <c r="Y120" s="87"/>
      <c r="Z120" s="87"/>
      <c r="AA120" s="88" t="s">
        <v>97</v>
      </c>
      <c r="AB120" s="89"/>
      <c r="AC120" s="89"/>
      <c r="AD120" s="89"/>
      <c r="AE120" s="89"/>
      <c r="AF120" s="88" t="s">
        <v>50</v>
      </c>
      <c r="AG120" s="89"/>
      <c r="AH120" s="89"/>
      <c r="AI120" s="6" t="s">
        <v>98</v>
      </c>
      <c r="AJ120" s="111" t="s">
        <v>99</v>
      </c>
      <c r="AK120" s="112"/>
      <c r="AL120" s="112"/>
      <c r="AM120" s="112"/>
      <c r="AN120" s="112"/>
      <c r="AO120" s="112"/>
      <c r="AP120" s="7">
        <v>44117119</v>
      </c>
      <c r="AQ120" s="7">
        <v>44000000</v>
      </c>
      <c r="AR120" s="7">
        <v>117119</v>
      </c>
      <c r="AS120" s="92">
        <v>0</v>
      </c>
      <c r="AT120" s="93"/>
      <c r="AU120" s="92">
        <v>44000000</v>
      </c>
      <c r="AV120" s="93"/>
      <c r="AW120" s="7">
        <v>0</v>
      </c>
      <c r="AX120" s="7">
        <v>8000000</v>
      </c>
      <c r="AY120" s="7">
        <v>36000000</v>
      </c>
      <c r="AZ120" s="7">
        <v>8000000</v>
      </c>
      <c r="BA120" s="7">
        <v>0</v>
      </c>
      <c r="BB120" s="7">
        <v>8000000</v>
      </c>
      <c r="BC120" s="7">
        <v>0</v>
      </c>
      <c r="BD120" s="7">
        <v>0</v>
      </c>
      <c r="BE120" s="8">
        <f t="shared" si="3"/>
        <v>0.99734527089132907</v>
      </c>
      <c r="BF120" s="8">
        <f t="shared" si="4"/>
        <v>0.99734527089132907</v>
      </c>
      <c r="BG120" s="8">
        <f t="shared" si="5"/>
        <v>0.18133550379842348</v>
      </c>
    </row>
    <row r="121" spans="1:59" ht="13.5" x14ac:dyDescent="0.2">
      <c r="A121" s="88" t="s">
        <v>139</v>
      </c>
      <c r="B121" s="89"/>
      <c r="C121" s="88" t="s">
        <v>154</v>
      </c>
      <c r="D121" s="89"/>
      <c r="E121" s="88" t="s">
        <v>141</v>
      </c>
      <c r="F121" s="89"/>
      <c r="G121" s="88" t="s">
        <v>155</v>
      </c>
      <c r="H121" s="89"/>
      <c r="I121" s="88" t="s">
        <v>143</v>
      </c>
      <c r="J121" s="89"/>
      <c r="K121" s="89"/>
      <c r="L121" s="88" t="s">
        <v>163</v>
      </c>
      <c r="M121" s="89"/>
      <c r="N121" s="89"/>
      <c r="O121" s="88"/>
      <c r="P121" s="89"/>
      <c r="Q121" s="88"/>
      <c r="R121" s="89"/>
      <c r="S121" s="86" t="s">
        <v>164</v>
      </c>
      <c r="T121" s="87"/>
      <c r="U121" s="87"/>
      <c r="V121" s="87"/>
      <c r="W121" s="87"/>
      <c r="X121" s="87"/>
      <c r="Y121" s="87"/>
      <c r="Z121" s="87"/>
      <c r="AA121" s="88" t="s">
        <v>97</v>
      </c>
      <c r="AB121" s="89"/>
      <c r="AC121" s="89"/>
      <c r="AD121" s="89"/>
      <c r="AE121" s="89"/>
      <c r="AF121" s="88" t="s">
        <v>50</v>
      </c>
      <c r="AG121" s="89"/>
      <c r="AH121" s="89"/>
      <c r="AI121" s="6" t="s">
        <v>98</v>
      </c>
      <c r="AJ121" s="111" t="s">
        <v>99</v>
      </c>
      <c r="AK121" s="112"/>
      <c r="AL121" s="112"/>
      <c r="AM121" s="112"/>
      <c r="AN121" s="112"/>
      <c r="AO121" s="112"/>
      <c r="AP121" s="7">
        <v>207598828</v>
      </c>
      <c r="AQ121" s="7">
        <v>80368712</v>
      </c>
      <c r="AR121" s="7">
        <v>127230116</v>
      </c>
      <c r="AS121" s="92">
        <v>0</v>
      </c>
      <c r="AT121" s="93"/>
      <c r="AU121" s="92">
        <v>80368712</v>
      </c>
      <c r="AV121" s="93"/>
      <c r="AW121" s="7">
        <v>0</v>
      </c>
      <c r="AX121" s="7">
        <v>4316500</v>
      </c>
      <c r="AY121" s="7">
        <v>76052212</v>
      </c>
      <c r="AZ121" s="7">
        <v>4316500</v>
      </c>
      <c r="BA121" s="7">
        <v>0</v>
      </c>
      <c r="BB121" s="7">
        <v>4316500</v>
      </c>
      <c r="BC121" s="7">
        <v>0</v>
      </c>
      <c r="BD121" s="7">
        <v>0</v>
      </c>
      <c r="BE121" s="8">
        <f t="shared" si="3"/>
        <v>0.38713470964296581</v>
      </c>
      <c r="BF121" s="8">
        <f t="shared" si="4"/>
        <v>0.38713470964296581</v>
      </c>
      <c r="BG121" s="8">
        <f t="shared" si="5"/>
        <v>2.0792506593534335E-2</v>
      </c>
    </row>
    <row r="122" spans="1:59" ht="13.5" x14ac:dyDescent="0.2">
      <c r="A122" s="88" t="s">
        <v>139</v>
      </c>
      <c r="B122" s="89"/>
      <c r="C122" s="88" t="s">
        <v>154</v>
      </c>
      <c r="D122" s="89"/>
      <c r="E122" s="88" t="s">
        <v>141</v>
      </c>
      <c r="F122" s="89"/>
      <c r="G122" s="88" t="s">
        <v>155</v>
      </c>
      <c r="H122" s="89"/>
      <c r="I122" s="88" t="s">
        <v>143</v>
      </c>
      <c r="J122" s="89"/>
      <c r="K122" s="89"/>
      <c r="L122" s="88" t="s">
        <v>157</v>
      </c>
      <c r="M122" s="89"/>
      <c r="N122" s="89"/>
      <c r="O122" s="88" t="s">
        <v>74</v>
      </c>
      <c r="P122" s="89"/>
      <c r="Q122" s="88"/>
      <c r="R122" s="89"/>
      <c r="S122" s="86" t="s">
        <v>151</v>
      </c>
      <c r="T122" s="87"/>
      <c r="U122" s="87"/>
      <c r="V122" s="87"/>
      <c r="W122" s="87"/>
      <c r="X122" s="87"/>
      <c r="Y122" s="87"/>
      <c r="Z122" s="87"/>
      <c r="AA122" s="88" t="s">
        <v>97</v>
      </c>
      <c r="AB122" s="89"/>
      <c r="AC122" s="89"/>
      <c r="AD122" s="89"/>
      <c r="AE122" s="89"/>
      <c r="AF122" s="88" t="s">
        <v>50</v>
      </c>
      <c r="AG122" s="89"/>
      <c r="AH122" s="89"/>
      <c r="AI122" s="6" t="s">
        <v>98</v>
      </c>
      <c r="AJ122" s="111" t="s">
        <v>99</v>
      </c>
      <c r="AK122" s="112"/>
      <c r="AL122" s="112"/>
      <c r="AM122" s="112"/>
      <c r="AN122" s="112"/>
      <c r="AO122" s="112"/>
      <c r="AP122" s="7">
        <v>11141196</v>
      </c>
      <c r="AQ122" s="7">
        <v>0</v>
      </c>
      <c r="AR122" s="7">
        <v>11141196</v>
      </c>
      <c r="AS122" s="92">
        <v>0</v>
      </c>
      <c r="AT122" s="93"/>
      <c r="AU122" s="92">
        <v>0</v>
      </c>
      <c r="AV122" s="93"/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8">
        <f t="shared" si="3"/>
        <v>0</v>
      </c>
      <c r="BF122" s="8">
        <f t="shared" si="4"/>
        <v>0</v>
      </c>
      <c r="BG122" s="8">
        <f t="shared" si="5"/>
        <v>0</v>
      </c>
    </row>
    <row r="123" spans="1:59" ht="13.5" x14ac:dyDescent="0.2">
      <c r="A123" s="88" t="s">
        <v>139</v>
      </c>
      <c r="B123" s="89"/>
      <c r="C123" s="88" t="s">
        <v>154</v>
      </c>
      <c r="D123" s="89"/>
      <c r="E123" s="88" t="s">
        <v>141</v>
      </c>
      <c r="F123" s="89"/>
      <c r="G123" s="88" t="s">
        <v>155</v>
      </c>
      <c r="H123" s="89"/>
      <c r="I123" s="88" t="s">
        <v>143</v>
      </c>
      <c r="J123" s="89"/>
      <c r="K123" s="89"/>
      <c r="L123" s="88" t="s">
        <v>165</v>
      </c>
      <c r="M123" s="89"/>
      <c r="N123" s="89"/>
      <c r="O123" s="88" t="s">
        <v>74</v>
      </c>
      <c r="P123" s="89"/>
      <c r="Q123" s="88"/>
      <c r="R123" s="89"/>
      <c r="S123" s="86" t="s">
        <v>151</v>
      </c>
      <c r="T123" s="87"/>
      <c r="U123" s="87"/>
      <c r="V123" s="87"/>
      <c r="W123" s="87"/>
      <c r="X123" s="87"/>
      <c r="Y123" s="87"/>
      <c r="Z123" s="87"/>
      <c r="AA123" s="88" t="s">
        <v>97</v>
      </c>
      <c r="AB123" s="89"/>
      <c r="AC123" s="89"/>
      <c r="AD123" s="89"/>
      <c r="AE123" s="89"/>
      <c r="AF123" s="88" t="s">
        <v>50</v>
      </c>
      <c r="AG123" s="89"/>
      <c r="AH123" s="89"/>
      <c r="AI123" s="6" t="s">
        <v>98</v>
      </c>
      <c r="AJ123" s="111" t="s">
        <v>99</v>
      </c>
      <c r="AK123" s="112"/>
      <c r="AL123" s="112"/>
      <c r="AM123" s="112"/>
      <c r="AN123" s="112"/>
      <c r="AO123" s="112"/>
      <c r="AP123" s="7">
        <v>44117119</v>
      </c>
      <c r="AQ123" s="7">
        <v>44000000</v>
      </c>
      <c r="AR123" s="7">
        <v>117119</v>
      </c>
      <c r="AS123" s="92">
        <v>0</v>
      </c>
      <c r="AT123" s="93"/>
      <c r="AU123" s="92">
        <v>44000000</v>
      </c>
      <c r="AV123" s="93"/>
      <c r="AW123" s="7">
        <v>0</v>
      </c>
      <c r="AX123" s="7">
        <v>8000000</v>
      </c>
      <c r="AY123" s="7">
        <v>36000000</v>
      </c>
      <c r="AZ123" s="7">
        <v>8000000</v>
      </c>
      <c r="BA123" s="7">
        <v>0</v>
      </c>
      <c r="BB123" s="7">
        <v>8000000</v>
      </c>
      <c r="BC123" s="7">
        <v>0</v>
      </c>
      <c r="BD123" s="7">
        <v>0</v>
      </c>
      <c r="BE123" s="8">
        <f t="shared" si="3"/>
        <v>0.99734527089132907</v>
      </c>
      <c r="BF123" s="8">
        <f t="shared" si="4"/>
        <v>0.99734527089132907</v>
      </c>
      <c r="BG123" s="8">
        <f t="shared" si="5"/>
        <v>0.18133550379842348</v>
      </c>
    </row>
    <row r="124" spans="1:59" ht="13.5" x14ac:dyDescent="0.2">
      <c r="A124" s="88" t="s">
        <v>139</v>
      </c>
      <c r="B124" s="89"/>
      <c r="C124" s="88" t="s">
        <v>154</v>
      </c>
      <c r="D124" s="89"/>
      <c r="E124" s="88" t="s">
        <v>141</v>
      </c>
      <c r="F124" s="89"/>
      <c r="G124" s="88" t="s">
        <v>155</v>
      </c>
      <c r="H124" s="89"/>
      <c r="I124" s="88" t="s">
        <v>143</v>
      </c>
      <c r="J124" s="89"/>
      <c r="K124" s="89"/>
      <c r="L124" s="88" t="s">
        <v>163</v>
      </c>
      <c r="M124" s="89"/>
      <c r="N124" s="89"/>
      <c r="O124" s="88" t="s">
        <v>74</v>
      </c>
      <c r="P124" s="89"/>
      <c r="Q124" s="88"/>
      <c r="R124" s="89"/>
      <c r="S124" s="86" t="s">
        <v>151</v>
      </c>
      <c r="T124" s="87"/>
      <c r="U124" s="87"/>
      <c r="V124" s="87"/>
      <c r="W124" s="87"/>
      <c r="X124" s="87"/>
      <c r="Y124" s="87"/>
      <c r="Z124" s="87"/>
      <c r="AA124" s="88" t="s">
        <v>97</v>
      </c>
      <c r="AB124" s="89"/>
      <c r="AC124" s="89"/>
      <c r="AD124" s="89"/>
      <c r="AE124" s="89"/>
      <c r="AF124" s="88" t="s">
        <v>50</v>
      </c>
      <c r="AG124" s="89"/>
      <c r="AH124" s="89"/>
      <c r="AI124" s="6" t="s">
        <v>98</v>
      </c>
      <c r="AJ124" s="111" t="s">
        <v>99</v>
      </c>
      <c r="AK124" s="112"/>
      <c r="AL124" s="112"/>
      <c r="AM124" s="112"/>
      <c r="AN124" s="112"/>
      <c r="AO124" s="112"/>
      <c r="AP124" s="7">
        <v>207598828</v>
      </c>
      <c r="AQ124" s="7">
        <v>80368712</v>
      </c>
      <c r="AR124" s="7">
        <v>127230116</v>
      </c>
      <c r="AS124" s="92">
        <v>0</v>
      </c>
      <c r="AT124" s="93"/>
      <c r="AU124" s="92">
        <v>80368712</v>
      </c>
      <c r="AV124" s="93"/>
      <c r="AW124" s="7">
        <v>0</v>
      </c>
      <c r="AX124" s="7">
        <v>4316500</v>
      </c>
      <c r="AY124" s="7">
        <v>76052212</v>
      </c>
      <c r="AZ124" s="7">
        <v>4316500</v>
      </c>
      <c r="BA124" s="7">
        <v>0</v>
      </c>
      <c r="BB124" s="7">
        <v>4316500</v>
      </c>
      <c r="BC124" s="7">
        <v>0</v>
      </c>
      <c r="BD124" s="7">
        <v>0</v>
      </c>
      <c r="BE124" s="8">
        <f t="shared" si="3"/>
        <v>0.38713470964296581</v>
      </c>
      <c r="BF124" s="8">
        <f t="shared" si="4"/>
        <v>0.38713470964296581</v>
      </c>
      <c r="BG124" s="8">
        <f t="shared" si="5"/>
        <v>2.0792506593534335E-2</v>
      </c>
    </row>
    <row r="125" spans="1:59" s="28" customFormat="1" ht="15" x14ac:dyDescent="0.25">
      <c r="A125" s="134" t="s">
        <v>167</v>
      </c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6"/>
      <c r="AP125" s="26">
        <f>+AP118+AP109+AP100+AP99+AP92</f>
        <v>2290958589</v>
      </c>
      <c r="AQ125" s="26">
        <f t="shared" ref="AQ125:AR125" si="11">+AQ118+AQ109+AQ100+AQ99+AQ92</f>
        <v>840935161</v>
      </c>
      <c r="AR125" s="26">
        <f t="shared" si="11"/>
        <v>1426323428</v>
      </c>
      <c r="AS125" s="137">
        <f>+AS118+AS109+AS100+AS99+AS92</f>
        <v>0</v>
      </c>
      <c r="AT125" s="138"/>
      <c r="AU125" s="137">
        <f>+AU118+AU109+AU100+AU99+AU92</f>
        <v>752874305</v>
      </c>
      <c r="AV125" s="138"/>
      <c r="AW125" s="26">
        <f t="shared" ref="AW125:BD125" si="12">+AW118+AW109+AW100+AW99+AW92</f>
        <v>88060856</v>
      </c>
      <c r="AX125" s="26">
        <f t="shared" si="12"/>
        <v>92361948</v>
      </c>
      <c r="AY125" s="26">
        <f t="shared" si="12"/>
        <v>660512357</v>
      </c>
      <c r="AZ125" s="26">
        <f t="shared" si="12"/>
        <v>92361948</v>
      </c>
      <c r="BA125" s="26">
        <f t="shared" si="12"/>
        <v>0</v>
      </c>
      <c r="BB125" s="26">
        <f t="shared" si="12"/>
        <v>92361948</v>
      </c>
      <c r="BC125" s="26">
        <f t="shared" si="12"/>
        <v>0</v>
      </c>
      <c r="BD125" s="26">
        <f t="shared" si="12"/>
        <v>0</v>
      </c>
      <c r="BE125" s="27">
        <f t="shared" si="3"/>
        <v>0.36706694090313824</v>
      </c>
      <c r="BF125" s="27">
        <f t="shared" si="4"/>
        <v>0.32862850887611572</v>
      </c>
      <c r="BG125" s="27">
        <f t="shared" si="5"/>
        <v>4.0315852256550759E-2</v>
      </c>
    </row>
    <row r="126" spans="1:59" ht="0" hidden="1" customHeight="1" x14ac:dyDescent="0.2">
      <c r="BE126" s="8" t="e">
        <f t="shared" si="3"/>
        <v>#DIV/0!</v>
      </c>
      <c r="BF126" s="8" t="e">
        <f t="shared" si="4"/>
        <v>#DIV/0!</v>
      </c>
      <c r="BG126" s="8" t="e">
        <f t="shared" si="5"/>
        <v>#DIV/0!</v>
      </c>
    </row>
    <row r="129" spans="1:59" s="28" customFormat="1" ht="15" x14ac:dyDescent="0.25">
      <c r="A129" s="134" t="s">
        <v>168</v>
      </c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6"/>
      <c r="AP129" s="26">
        <f>+AP125+AP91</f>
        <v>7737923589</v>
      </c>
      <c r="AQ129" s="26">
        <f>+AQ125+AQ91</f>
        <v>2071905435</v>
      </c>
      <c r="AR129" s="26">
        <f>+AR125+AR91</f>
        <v>5589464524</v>
      </c>
      <c r="AS129" s="137">
        <f>+AS125+AS91</f>
        <v>48614200</v>
      </c>
      <c r="AT129" s="138"/>
      <c r="AU129" s="137">
        <f>+AU125+AU91</f>
        <v>1900344860</v>
      </c>
      <c r="AV129" s="138"/>
      <c r="AW129" s="26">
        <f t="shared" ref="AW129:BD129" si="13">+AW125+AW91</f>
        <v>171560575</v>
      </c>
      <c r="AX129" s="26">
        <f t="shared" si="13"/>
        <v>1049835577</v>
      </c>
      <c r="AY129" s="26">
        <f t="shared" si="13"/>
        <v>850509283</v>
      </c>
      <c r="AZ129" s="26">
        <f t="shared" si="13"/>
        <v>1008678275</v>
      </c>
      <c r="BA129" s="26">
        <f t="shared" si="13"/>
        <v>41157302</v>
      </c>
      <c r="BB129" s="26">
        <f t="shared" si="13"/>
        <v>1008678275</v>
      </c>
      <c r="BC129" s="26">
        <f t="shared" si="13"/>
        <v>0</v>
      </c>
      <c r="BD129" s="26">
        <f t="shared" si="13"/>
        <v>7099495</v>
      </c>
      <c r="BE129" s="29">
        <f t="shared" ref="BE129" si="14">AQ129/AP129</f>
        <v>0.26775987268023149</v>
      </c>
      <c r="BF129" s="29">
        <f t="shared" ref="BF129" si="15">AU129/AP129</f>
        <v>0.24558847578974199</v>
      </c>
      <c r="BG129" s="29">
        <f>BB129/AP129</f>
        <v>0.13035516096771838</v>
      </c>
    </row>
    <row r="132" spans="1:59" ht="13.5" x14ac:dyDescent="0.2">
      <c r="A132" s="30" t="s">
        <v>169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1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 t="s">
        <v>170</v>
      </c>
      <c r="AL132" s="30"/>
      <c r="AM132" s="30"/>
      <c r="AN132" s="30"/>
      <c r="AO132" s="30"/>
      <c r="AP132" s="30"/>
      <c r="AQ132" s="30"/>
    </row>
    <row r="133" spans="1:59" ht="13.5" x14ac:dyDescent="0.2">
      <c r="A133" s="30" t="s">
        <v>171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1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 t="s">
        <v>172</v>
      </c>
      <c r="AL133" s="30"/>
      <c r="AM133" s="30"/>
      <c r="AN133" s="30"/>
      <c r="AO133" s="30"/>
      <c r="AP133" s="30"/>
      <c r="AQ133" s="30"/>
      <c r="AW133" s="32"/>
      <c r="AX133" s="32"/>
      <c r="AY133" s="32"/>
      <c r="AZ133" s="32"/>
      <c r="BA133" s="32"/>
    </row>
    <row r="134" spans="1:59" x14ac:dyDescent="0.2">
      <c r="AP134" s="32"/>
      <c r="AQ134" s="32"/>
      <c r="AW134" s="32"/>
      <c r="AX134" s="32"/>
      <c r="AY134" s="32"/>
      <c r="AZ134" s="32"/>
      <c r="BA134" s="32"/>
    </row>
    <row r="135" spans="1:59" x14ac:dyDescent="0.2">
      <c r="AW135" s="32"/>
      <c r="AX135" s="32"/>
      <c r="AY135" s="32"/>
      <c r="AZ135" s="32"/>
      <c r="BA135" s="32"/>
    </row>
    <row r="136" spans="1:59" x14ac:dyDescent="0.2">
      <c r="AW136" s="32"/>
      <c r="AX136" s="32"/>
      <c r="AY136" s="32"/>
      <c r="AZ136" s="32"/>
      <c r="BA136" s="32"/>
    </row>
    <row r="137" spans="1:59" x14ac:dyDescent="0.2">
      <c r="AW137" s="32"/>
      <c r="AX137" s="32"/>
      <c r="AY137" s="32"/>
      <c r="AZ137" s="32"/>
      <c r="BA137" s="32"/>
    </row>
    <row r="138" spans="1:59" x14ac:dyDescent="0.2">
      <c r="AW138" s="32"/>
      <c r="AX138" s="32"/>
      <c r="AY138" s="32"/>
      <c r="AZ138" s="32"/>
      <c r="BA138" s="32"/>
      <c r="BB138" s="33"/>
    </row>
  </sheetData>
  <mergeCells count="1500">
    <mergeCell ref="AS124:AT124"/>
    <mergeCell ref="AU124:AV124"/>
    <mergeCell ref="A125:AO125"/>
    <mergeCell ref="AS125:AT125"/>
    <mergeCell ref="AU125:AV125"/>
    <mergeCell ref="A129:AO129"/>
    <mergeCell ref="AS129:AT129"/>
    <mergeCell ref="AU129:AV129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A90:AO90"/>
    <mergeCell ref="AS90:AT90"/>
    <mergeCell ref="AU90:AV90"/>
    <mergeCell ref="A91:AO91"/>
    <mergeCell ref="AS91:AT91"/>
    <mergeCell ref="AU91:AV91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1:Z81"/>
    <mergeCell ref="AA81:AE81"/>
    <mergeCell ref="AF81:AH81"/>
    <mergeCell ref="AJ81:AO81"/>
    <mergeCell ref="AS81:AT81"/>
    <mergeCell ref="AU81:AV81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5:Z75"/>
    <mergeCell ref="AA75:AE75"/>
    <mergeCell ref="AF75:AH75"/>
    <mergeCell ref="AJ75:AO75"/>
    <mergeCell ref="AS75:AT75"/>
    <mergeCell ref="AU75:AV75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O74:P74"/>
    <mergeCell ref="Q74:R74"/>
    <mergeCell ref="S74:Z74"/>
    <mergeCell ref="AA74:AE74"/>
    <mergeCell ref="AF74:AH74"/>
    <mergeCell ref="AJ74:AO74"/>
    <mergeCell ref="AU72:AV72"/>
    <mergeCell ref="A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</mergeCells>
  <printOptions horizontalCentered="1"/>
  <pageMargins left="0" right="0" top="0.39370078740157483" bottom="0" header="0" footer="0"/>
  <pageSetup paperSize="14" scale="55" fitToHeight="0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190"/>
  <sheetViews>
    <sheetView showGridLines="0" tabSelected="1" topLeftCell="A149" workbookViewId="0">
      <selection activeCell="R193" sqref="R193"/>
    </sheetView>
  </sheetViews>
  <sheetFormatPr baseColWidth="10" defaultRowHeight="12" x14ac:dyDescent="0.2"/>
  <cols>
    <col min="1" max="1" width="63.5703125" style="40" customWidth="1"/>
    <col min="2" max="2" width="12.42578125" style="40" customWidth="1"/>
    <col min="3" max="3" width="12.42578125" style="40" hidden="1" customWidth="1"/>
    <col min="4" max="4" width="13.140625" style="40" hidden="1" customWidth="1"/>
    <col min="5" max="5" width="3.85546875" style="40" hidden="1" customWidth="1"/>
    <col min="6" max="6" width="7" style="40" hidden="1" customWidth="1"/>
    <col min="7" max="7" width="6.85546875" style="40" customWidth="1"/>
    <col min="8" max="8" width="5.7109375" style="40" customWidth="1"/>
    <col min="9" max="9" width="10.85546875" style="40" hidden="1" customWidth="1"/>
    <col min="10" max="10" width="13" style="40" hidden="1" customWidth="1"/>
    <col min="11" max="11" width="10.85546875" style="40" hidden="1" customWidth="1"/>
    <col min="12" max="12" width="12.5703125" style="40" customWidth="1"/>
    <col min="13" max="13" width="10.85546875" style="40" hidden="1" customWidth="1"/>
    <col min="14" max="14" width="12.5703125" style="40" customWidth="1"/>
    <col min="15" max="16" width="10.85546875" style="40" hidden="1" customWidth="1"/>
    <col min="17" max="17" width="12.140625" style="40" hidden="1" customWidth="1"/>
    <col min="18" max="16384" width="11.42578125" style="40"/>
  </cols>
  <sheetData>
    <row r="1" spans="1:19" ht="4.3499999999999996" customHeight="1" x14ac:dyDescent="0.2"/>
    <row r="2" spans="1:19" ht="4.3499999999999996" customHeight="1" x14ac:dyDescent="0.2">
      <c r="A2" s="68"/>
    </row>
    <row r="3" spans="1:19" ht="14.1" customHeight="1" x14ac:dyDescent="0.2">
      <c r="A3" s="68"/>
      <c r="B3" s="68"/>
      <c r="C3" s="68"/>
      <c r="D3" s="68"/>
      <c r="E3" s="68"/>
    </row>
    <row r="4" spans="1:19" ht="38.25" customHeight="1" x14ac:dyDescent="0.3">
      <c r="A4" s="154" t="s">
        <v>176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67.5" customHeight="1" x14ac:dyDescent="0.2">
      <c r="A5" s="42" t="s">
        <v>25</v>
      </c>
      <c r="B5" s="42" t="s">
        <v>175</v>
      </c>
      <c r="C5" s="41" t="s">
        <v>31</v>
      </c>
      <c r="D5" s="41" t="s">
        <v>32</v>
      </c>
      <c r="E5" s="139" t="s">
        <v>33</v>
      </c>
      <c r="F5" s="140"/>
      <c r="G5" s="141" t="s">
        <v>178</v>
      </c>
      <c r="H5" s="142"/>
      <c r="I5" s="41" t="s">
        <v>35</v>
      </c>
      <c r="J5" s="41" t="s">
        <v>36</v>
      </c>
      <c r="K5" s="41" t="s">
        <v>37</v>
      </c>
      <c r="L5" s="42" t="s">
        <v>177</v>
      </c>
      <c r="M5" s="41" t="s">
        <v>39</v>
      </c>
      <c r="N5" s="42" t="s">
        <v>174</v>
      </c>
      <c r="O5" s="41" t="s">
        <v>41</v>
      </c>
      <c r="P5" s="41" t="s">
        <v>42</v>
      </c>
      <c r="Q5" s="5" t="s">
        <v>43</v>
      </c>
      <c r="R5" s="5" t="s">
        <v>44</v>
      </c>
      <c r="S5" s="5" t="s">
        <v>45</v>
      </c>
    </row>
    <row r="6" spans="1:19" ht="16.5" hidden="1" customHeight="1" x14ac:dyDescent="0.2">
      <c r="A6" s="35" t="s">
        <v>46</v>
      </c>
      <c r="B6" s="34">
        <v>4476000000</v>
      </c>
      <c r="C6" s="34">
        <v>909299268</v>
      </c>
      <c r="D6" s="34">
        <v>3524174532</v>
      </c>
      <c r="E6" s="92">
        <v>42526200</v>
      </c>
      <c r="F6" s="93"/>
      <c r="G6" s="92">
        <v>909299268</v>
      </c>
      <c r="H6" s="93"/>
      <c r="I6" s="34">
        <v>0</v>
      </c>
      <c r="J6" s="34">
        <v>867771490</v>
      </c>
      <c r="K6" s="34">
        <v>41527778</v>
      </c>
      <c r="L6" s="34">
        <v>826614188</v>
      </c>
      <c r="M6" s="34">
        <v>41157302</v>
      </c>
      <c r="N6" s="34">
        <v>826614188</v>
      </c>
      <c r="O6" s="34">
        <v>0</v>
      </c>
      <c r="P6" s="34">
        <v>7099495</v>
      </c>
      <c r="Q6" s="8">
        <f t="shared" ref="Q6:Q9" si="0">C6/B6</f>
        <v>0.20314997050938338</v>
      </c>
      <c r="R6" s="8">
        <f t="shared" ref="R6:R9" si="1">G6/B6</f>
        <v>0.20314997050938338</v>
      </c>
      <c r="S6" s="8">
        <f t="shared" ref="S6:S9" si="2">N6/B6</f>
        <v>0.18467698570151922</v>
      </c>
    </row>
    <row r="7" spans="1:19" ht="14.25" hidden="1" customHeight="1" x14ac:dyDescent="0.2">
      <c r="A7" s="35" t="s">
        <v>46</v>
      </c>
      <c r="B7" s="34">
        <v>4476000000</v>
      </c>
      <c r="C7" s="34">
        <v>909299268</v>
      </c>
      <c r="D7" s="34">
        <v>3524174532</v>
      </c>
      <c r="E7" s="92">
        <v>42526200</v>
      </c>
      <c r="F7" s="93"/>
      <c r="G7" s="92">
        <v>909299268</v>
      </c>
      <c r="H7" s="93"/>
      <c r="I7" s="34">
        <v>0</v>
      </c>
      <c r="J7" s="34">
        <v>867771490</v>
      </c>
      <c r="K7" s="34">
        <v>41527778</v>
      </c>
      <c r="L7" s="34">
        <v>826614188</v>
      </c>
      <c r="M7" s="34">
        <v>41157302</v>
      </c>
      <c r="N7" s="34">
        <v>826614188</v>
      </c>
      <c r="O7" s="34">
        <v>0</v>
      </c>
      <c r="P7" s="34">
        <v>7099495</v>
      </c>
      <c r="Q7" s="8">
        <f t="shared" si="0"/>
        <v>0.20314997050938338</v>
      </c>
      <c r="R7" s="8">
        <f t="shared" si="1"/>
        <v>0.20314997050938338</v>
      </c>
      <c r="S7" s="8">
        <f t="shared" si="2"/>
        <v>0.18467698570151922</v>
      </c>
    </row>
    <row r="8" spans="1:19" s="12" customFormat="1" ht="12.75" hidden="1" customHeight="1" x14ac:dyDescent="0.2">
      <c r="A8" s="37" t="s">
        <v>46</v>
      </c>
      <c r="B8" s="36">
        <v>3103000000</v>
      </c>
      <c r="C8" s="36">
        <v>602732770</v>
      </c>
      <c r="D8" s="36">
        <v>2457741030</v>
      </c>
      <c r="E8" s="100">
        <v>42526200</v>
      </c>
      <c r="F8" s="101"/>
      <c r="G8" s="100">
        <v>602732770</v>
      </c>
      <c r="H8" s="101"/>
      <c r="I8" s="36">
        <v>0</v>
      </c>
      <c r="J8" s="36">
        <v>602732770</v>
      </c>
      <c r="K8" s="36">
        <v>0</v>
      </c>
      <c r="L8" s="36">
        <v>602732770</v>
      </c>
      <c r="M8" s="36">
        <v>0</v>
      </c>
      <c r="N8" s="36">
        <v>602732770</v>
      </c>
      <c r="O8" s="36">
        <v>0</v>
      </c>
      <c r="P8" s="36">
        <v>7099495</v>
      </c>
      <c r="Q8" s="11">
        <f t="shared" si="0"/>
        <v>0.19424194972607153</v>
      </c>
      <c r="R8" s="11">
        <f t="shared" si="1"/>
        <v>0.19424194972607153</v>
      </c>
      <c r="S8" s="11">
        <f t="shared" si="2"/>
        <v>0.19424194972607153</v>
      </c>
    </row>
    <row r="9" spans="1:19" ht="15.75" hidden="1" customHeight="1" x14ac:dyDescent="0.2">
      <c r="A9" s="35" t="s">
        <v>46</v>
      </c>
      <c r="B9" s="34">
        <v>3060473800</v>
      </c>
      <c r="C9" s="34">
        <v>602732770</v>
      </c>
      <c r="D9" s="34">
        <v>2457741030</v>
      </c>
      <c r="E9" s="92">
        <v>0</v>
      </c>
      <c r="F9" s="93"/>
      <c r="G9" s="92">
        <v>602732770</v>
      </c>
      <c r="H9" s="93"/>
      <c r="I9" s="34">
        <v>0</v>
      </c>
      <c r="J9" s="34">
        <v>602732770</v>
      </c>
      <c r="K9" s="34">
        <v>0</v>
      </c>
      <c r="L9" s="34">
        <v>602732770</v>
      </c>
      <c r="M9" s="34">
        <v>0</v>
      </c>
      <c r="N9" s="34">
        <v>602732770</v>
      </c>
      <c r="O9" s="34">
        <v>0</v>
      </c>
      <c r="P9" s="34">
        <v>7099495</v>
      </c>
      <c r="Q9" s="8">
        <f t="shared" si="0"/>
        <v>0.19694099978898691</v>
      </c>
      <c r="R9" s="8">
        <f t="shared" si="1"/>
        <v>0.19694099978898691</v>
      </c>
      <c r="S9" s="8">
        <f t="shared" si="2"/>
        <v>0.19694099978898691</v>
      </c>
    </row>
    <row r="10" spans="1:19" ht="13.5" hidden="1" x14ac:dyDescent="0.2">
      <c r="A10" s="38" t="s">
        <v>46</v>
      </c>
      <c r="B10" s="39">
        <v>2397862191</v>
      </c>
      <c r="C10" s="39">
        <v>529791041</v>
      </c>
      <c r="D10" s="39">
        <v>1868071150</v>
      </c>
      <c r="E10" s="105">
        <v>0</v>
      </c>
      <c r="F10" s="93"/>
      <c r="G10" s="105">
        <v>529791041</v>
      </c>
      <c r="H10" s="93"/>
      <c r="I10" s="39">
        <v>0</v>
      </c>
      <c r="J10" s="39">
        <v>529791041</v>
      </c>
      <c r="K10" s="39">
        <v>0</v>
      </c>
      <c r="L10" s="39">
        <v>529791041</v>
      </c>
      <c r="M10" s="39">
        <v>0</v>
      </c>
      <c r="N10" s="39">
        <v>529791041</v>
      </c>
      <c r="O10" s="39">
        <v>0</v>
      </c>
      <c r="P10" s="39">
        <v>6498822</v>
      </c>
      <c r="Q10" s="8">
        <f>C10/B10</f>
        <v>0.22094307295410373</v>
      </c>
      <c r="R10" s="8">
        <f>G10/B10</f>
        <v>0.22094307295410373</v>
      </c>
      <c r="S10" s="8">
        <f>N10/B10</f>
        <v>0.22094307295410373</v>
      </c>
    </row>
    <row r="11" spans="1:19" ht="13.5" hidden="1" x14ac:dyDescent="0.2">
      <c r="A11" s="38" t="s">
        <v>46</v>
      </c>
      <c r="B11" s="39">
        <v>126017337</v>
      </c>
      <c r="C11" s="39">
        <v>25446865</v>
      </c>
      <c r="D11" s="39">
        <v>100570472</v>
      </c>
      <c r="E11" s="105">
        <v>0</v>
      </c>
      <c r="F11" s="93"/>
      <c r="G11" s="105">
        <v>25446865</v>
      </c>
      <c r="H11" s="93"/>
      <c r="I11" s="39">
        <v>0</v>
      </c>
      <c r="J11" s="39">
        <v>25446865</v>
      </c>
      <c r="K11" s="39">
        <v>0</v>
      </c>
      <c r="L11" s="39">
        <v>25446865</v>
      </c>
      <c r="M11" s="39">
        <v>0</v>
      </c>
      <c r="N11" s="39">
        <v>25446865</v>
      </c>
      <c r="O11" s="39">
        <v>0</v>
      </c>
      <c r="P11" s="39">
        <v>0</v>
      </c>
      <c r="Q11" s="8">
        <f t="shared" ref="Q11:Q116" si="3">C11/B11</f>
        <v>0.20193146122425995</v>
      </c>
      <c r="R11" s="8">
        <f t="shared" ref="R11:R116" si="4">G11/B11</f>
        <v>0.20193146122425995</v>
      </c>
      <c r="S11" s="8">
        <f t="shared" ref="S11:S116" si="5">N11/B11</f>
        <v>0.20193146122425995</v>
      </c>
    </row>
    <row r="12" spans="1:19" ht="13.5" hidden="1" x14ac:dyDescent="0.2">
      <c r="A12" s="38" t="s">
        <v>46</v>
      </c>
      <c r="B12" s="39">
        <v>11654486</v>
      </c>
      <c r="C12" s="39">
        <v>2412822</v>
      </c>
      <c r="D12" s="39">
        <v>9241664</v>
      </c>
      <c r="E12" s="105">
        <v>0</v>
      </c>
      <c r="F12" s="93"/>
      <c r="G12" s="105">
        <v>2412822</v>
      </c>
      <c r="H12" s="93"/>
      <c r="I12" s="39">
        <v>0</v>
      </c>
      <c r="J12" s="39">
        <v>2412822</v>
      </c>
      <c r="K12" s="39">
        <v>0</v>
      </c>
      <c r="L12" s="39">
        <v>2412822</v>
      </c>
      <c r="M12" s="39">
        <v>0</v>
      </c>
      <c r="N12" s="39">
        <v>2412822</v>
      </c>
      <c r="O12" s="39">
        <v>0</v>
      </c>
      <c r="P12" s="39">
        <v>6017</v>
      </c>
      <c r="Q12" s="8">
        <f t="shared" si="3"/>
        <v>0.20702946487730131</v>
      </c>
      <c r="R12" s="8">
        <f t="shared" si="4"/>
        <v>0.20702946487730131</v>
      </c>
      <c r="S12" s="8">
        <f t="shared" si="5"/>
        <v>0.20702946487730131</v>
      </c>
    </row>
    <row r="13" spans="1:19" ht="13.5" hidden="1" x14ac:dyDescent="0.2">
      <c r="A13" s="38" t="s">
        <v>46</v>
      </c>
      <c r="B13" s="39">
        <v>14269824</v>
      </c>
      <c r="C13" s="39">
        <v>3890988</v>
      </c>
      <c r="D13" s="39">
        <v>10378836</v>
      </c>
      <c r="E13" s="105">
        <v>0</v>
      </c>
      <c r="F13" s="93"/>
      <c r="G13" s="105">
        <v>3890988</v>
      </c>
      <c r="H13" s="93"/>
      <c r="I13" s="39">
        <v>0</v>
      </c>
      <c r="J13" s="39">
        <v>3890988</v>
      </c>
      <c r="K13" s="39">
        <v>0</v>
      </c>
      <c r="L13" s="39">
        <v>3890988</v>
      </c>
      <c r="M13" s="39">
        <v>0</v>
      </c>
      <c r="N13" s="39">
        <v>3890988</v>
      </c>
      <c r="O13" s="39">
        <v>0</v>
      </c>
      <c r="P13" s="39">
        <v>9704</v>
      </c>
      <c r="Q13" s="8">
        <f t="shared" si="3"/>
        <v>0.27267245902962783</v>
      </c>
      <c r="R13" s="8">
        <f t="shared" si="4"/>
        <v>0.27267245902962783</v>
      </c>
      <c r="S13" s="8">
        <f t="shared" si="5"/>
        <v>0.27267245902962783</v>
      </c>
    </row>
    <row r="14" spans="1:19" ht="13.5" hidden="1" x14ac:dyDescent="0.2">
      <c r="A14" s="38" t="s">
        <v>46</v>
      </c>
      <c r="B14" s="39">
        <v>115286293</v>
      </c>
      <c r="C14" s="39">
        <v>0</v>
      </c>
      <c r="D14" s="39">
        <v>115286293</v>
      </c>
      <c r="E14" s="105">
        <v>0</v>
      </c>
      <c r="F14" s="93"/>
      <c r="G14" s="105">
        <v>0</v>
      </c>
      <c r="H14" s="93"/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8">
        <f t="shared" si="3"/>
        <v>0</v>
      </c>
      <c r="R14" s="8">
        <f t="shared" si="4"/>
        <v>0</v>
      </c>
      <c r="S14" s="8">
        <f t="shared" si="5"/>
        <v>0</v>
      </c>
    </row>
    <row r="15" spans="1:19" ht="13.5" hidden="1" x14ac:dyDescent="0.2">
      <c r="A15" s="38" t="s">
        <v>46</v>
      </c>
      <c r="B15" s="39">
        <v>81606703</v>
      </c>
      <c r="C15" s="39">
        <v>31691417</v>
      </c>
      <c r="D15" s="39">
        <v>49915286</v>
      </c>
      <c r="E15" s="105">
        <v>0</v>
      </c>
      <c r="F15" s="93"/>
      <c r="G15" s="105">
        <v>31691417</v>
      </c>
      <c r="H15" s="93"/>
      <c r="I15" s="39">
        <v>0</v>
      </c>
      <c r="J15" s="39">
        <v>31691417</v>
      </c>
      <c r="K15" s="39">
        <v>0</v>
      </c>
      <c r="L15" s="39">
        <v>31691417</v>
      </c>
      <c r="M15" s="39">
        <v>0</v>
      </c>
      <c r="N15" s="39">
        <v>31691417</v>
      </c>
      <c r="O15" s="39">
        <v>0</v>
      </c>
      <c r="P15" s="39">
        <v>584952</v>
      </c>
      <c r="Q15" s="8">
        <f t="shared" si="3"/>
        <v>0.38834330802458716</v>
      </c>
      <c r="R15" s="8">
        <f t="shared" si="4"/>
        <v>0.38834330802458716</v>
      </c>
      <c r="S15" s="8">
        <f t="shared" si="5"/>
        <v>0.38834330802458716</v>
      </c>
    </row>
    <row r="16" spans="1:19" ht="13.5" hidden="1" x14ac:dyDescent="0.2">
      <c r="A16" s="38" t="s">
        <v>46</v>
      </c>
      <c r="B16" s="39">
        <v>5353868</v>
      </c>
      <c r="C16" s="39">
        <v>784139</v>
      </c>
      <c r="D16" s="39">
        <v>4569729</v>
      </c>
      <c r="E16" s="105">
        <v>0</v>
      </c>
      <c r="F16" s="93"/>
      <c r="G16" s="105">
        <v>784139</v>
      </c>
      <c r="H16" s="93"/>
      <c r="I16" s="39">
        <v>0</v>
      </c>
      <c r="J16" s="39">
        <v>784139</v>
      </c>
      <c r="K16" s="39">
        <v>0</v>
      </c>
      <c r="L16" s="39">
        <v>784139</v>
      </c>
      <c r="M16" s="39">
        <v>0</v>
      </c>
      <c r="N16" s="39">
        <v>784139</v>
      </c>
      <c r="O16" s="39">
        <v>0</v>
      </c>
      <c r="P16" s="39">
        <v>0</v>
      </c>
      <c r="Q16" s="8">
        <f t="shared" si="3"/>
        <v>0.14646214661997645</v>
      </c>
      <c r="R16" s="8">
        <f t="shared" si="4"/>
        <v>0.14646214661997645</v>
      </c>
      <c r="S16" s="8">
        <f t="shared" si="5"/>
        <v>0.14646214661997645</v>
      </c>
    </row>
    <row r="17" spans="1:19" ht="13.5" hidden="1" x14ac:dyDescent="0.2">
      <c r="A17" s="38" t="s">
        <v>46</v>
      </c>
      <c r="B17" s="39">
        <v>201082531</v>
      </c>
      <c r="C17" s="39">
        <v>0</v>
      </c>
      <c r="D17" s="39">
        <v>201082531</v>
      </c>
      <c r="E17" s="105">
        <v>0</v>
      </c>
      <c r="F17" s="93"/>
      <c r="G17" s="105">
        <v>0</v>
      </c>
      <c r="H17" s="93"/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8">
        <f t="shared" si="3"/>
        <v>0</v>
      </c>
      <c r="R17" s="8">
        <f t="shared" si="4"/>
        <v>0</v>
      </c>
      <c r="S17" s="8">
        <f t="shared" si="5"/>
        <v>0</v>
      </c>
    </row>
    <row r="18" spans="1:19" ht="13.5" hidden="1" x14ac:dyDescent="0.2">
      <c r="A18" s="38" t="s">
        <v>46</v>
      </c>
      <c r="B18" s="39">
        <v>107340567</v>
      </c>
      <c r="C18" s="39">
        <v>8715498</v>
      </c>
      <c r="D18" s="39">
        <v>98625069</v>
      </c>
      <c r="E18" s="105">
        <v>0</v>
      </c>
      <c r="F18" s="93"/>
      <c r="G18" s="105">
        <v>8715498</v>
      </c>
      <c r="H18" s="93"/>
      <c r="I18" s="39">
        <v>0</v>
      </c>
      <c r="J18" s="39">
        <v>8715498</v>
      </c>
      <c r="K18" s="39">
        <v>0</v>
      </c>
      <c r="L18" s="39">
        <v>8715498</v>
      </c>
      <c r="M18" s="39">
        <v>0</v>
      </c>
      <c r="N18" s="39">
        <v>8715498</v>
      </c>
      <c r="O18" s="39">
        <v>0</v>
      </c>
      <c r="P18" s="39">
        <v>0</v>
      </c>
      <c r="Q18" s="8">
        <f t="shared" si="3"/>
        <v>8.1194819848492139E-2</v>
      </c>
      <c r="R18" s="8">
        <f t="shared" si="4"/>
        <v>8.1194819848492139E-2</v>
      </c>
      <c r="S18" s="8">
        <f t="shared" si="5"/>
        <v>8.1194819848492139E-2</v>
      </c>
    </row>
    <row r="19" spans="1:19" s="16" customFormat="1" ht="13.5" hidden="1" x14ac:dyDescent="0.2">
      <c r="A19" s="37" t="s">
        <v>46</v>
      </c>
      <c r="B19" s="36">
        <v>1076000000</v>
      </c>
      <c r="C19" s="36">
        <v>249544603</v>
      </c>
      <c r="D19" s="36">
        <v>826455397</v>
      </c>
      <c r="E19" s="100">
        <v>0</v>
      </c>
      <c r="F19" s="106"/>
      <c r="G19" s="100">
        <v>249544603</v>
      </c>
      <c r="H19" s="106"/>
      <c r="I19" s="36">
        <v>0</v>
      </c>
      <c r="J19" s="36">
        <v>208016825</v>
      </c>
      <c r="K19" s="36">
        <v>41527778</v>
      </c>
      <c r="L19" s="36">
        <v>166859523</v>
      </c>
      <c r="M19" s="36">
        <v>41157302</v>
      </c>
      <c r="N19" s="36">
        <v>166859523</v>
      </c>
      <c r="O19" s="36">
        <v>0</v>
      </c>
      <c r="P19" s="36">
        <v>0</v>
      </c>
      <c r="Q19" s="15">
        <f t="shared" si="3"/>
        <v>0.23191877602230485</v>
      </c>
      <c r="R19" s="15">
        <f t="shared" si="4"/>
        <v>0.23191877602230485</v>
      </c>
      <c r="S19" s="15">
        <f t="shared" si="5"/>
        <v>0.15507390613382899</v>
      </c>
    </row>
    <row r="20" spans="1:19" ht="13.5" hidden="1" x14ac:dyDescent="0.2">
      <c r="A20" s="38" t="s">
        <v>46</v>
      </c>
      <c r="B20" s="39">
        <v>298284058</v>
      </c>
      <c r="C20" s="39">
        <v>75584472</v>
      </c>
      <c r="D20" s="39">
        <v>222699586</v>
      </c>
      <c r="E20" s="105">
        <v>0</v>
      </c>
      <c r="F20" s="93"/>
      <c r="G20" s="105">
        <v>75584472</v>
      </c>
      <c r="H20" s="93"/>
      <c r="I20" s="39">
        <v>0</v>
      </c>
      <c r="J20" s="39">
        <v>51455454</v>
      </c>
      <c r="K20" s="39">
        <v>24129018</v>
      </c>
      <c r="L20" s="39">
        <v>51455454</v>
      </c>
      <c r="M20" s="39">
        <v>0</v>
      </c>
      <c r="N20" s="39">
        <v>51455454</v>
      </c>
      <c r="O20" s="39">
        <v>0</v>
      </c>
      <c r="P20" s="39">
        <v>0</v>
      </c>
      <c r="Q20" s="8">
        <f t="shared" si="3"/>
        <v>0.25339762542723621</v>
      </c>
      <c r="R20" s="8">
        <f t="shared" si="4"/>
        <v>0.25339762542723621</v>
      </c>
      <c r="S20" s="8">
        <f t="shared" si="5"/>
        <v>0.17250487453137706</v>
      </c>
    </row>
    <row r="21" spans="1:19" ht="13.5" hidden="1" x14ac:dyDescent="0.2">
      <c r="A21" s="38" t="s">
        <v>46</v>
      </c>
      <c r="B21" s="39">
        <v>223215326</v>
      </c>
      <c r="C21" s="39">
        <v>57558496</v>
      </c>
      <c r="D21" s="39">
        <v>165656830</v>
      </c>
      <c r="E21" s="105">
        <v>0</v>
      </c>
      <c r="F21" s="93"/>
      <c r="G21" s="105">
        <v>57558496</v>
      </c>
      <c r="H21" s="93"/>
      <c r="I21" s="39">
        <v>0</v>
      </c>
      <c r="J21" s="39">
        <v>40159736</v>
      </c>
      <c r="K21" s="39">
        <v>17398760</v>
      </c>
      <c r="L21" s="39">
        <v>39350270</v>
      </c>
      <c r="M21" s="39">
        <v>809466</v>
      </c>
      <c r="N21" s="39">
        <v>39350270</v>
      </c>
      <c r="O21" s="39">
        <v>0</v>
      </c>
      <c r="P21" s="39">
        <v>0</v>
      </c>
      <c r="Q21" s="8">
        <f t="shared" si="3"/>
        <v>0.25786086032461769</v>
      </c>
      <c r="R21" s="8">
        <f t="shared" si="4"/>
        <v>0.25786086032461769</v>
      </c>
      <c r="S21" s="8">
        <f t="shared" si="5"/>
        <v>0.17628838801149344</v>
      </c>
    </row>
    <row r="22" spans="1:19" ht="13.5" hidden="1" x14ac:dyDescent="0.2">
      <c r="A22" s="38" t="s">
        <v>46</v>
      </c>
      <c r="B22" s="39">
        <v>266954155</v>
      </c>
      <c r="C22" s="39">
        <v>55768135</v>
      </c>
      <c r="D22" s="39">
        <v>211186020</v>
      </c>
      <c r="E22" s="105">
        <v>0</v>
      </c>
      <c r="F22" s="93"/>
      <c r="G22" s="105">
        <v>55768135</v>
      </c>
      <c r="H22" s="93"/>
      <c r="I22" s="39">
        <v>0</v>
      </c>
      <c r="J22" s="39">
        <v>55768135</v>
      </c>
      <c r="K22" s="39">
        <v>0</v>
      </c>
      <c r="L22" s="39">
        <v>37790599</v>
      </c>
      <c r="M22" s="39">
        <v>17977536</v>
      </c>
      <c r="N22" s="39">
        <v>37790599</v>
      </c>
      <c r="O22" s="39">
        <v>0</v>
      </c>
      <c r="P22" s="39">
        <v>0</v>
      </c>
      <c r="Q22" s="8">
        <f t="shared" si="3"/>
        <v>0.20890528937449954</v>
      </c>
      <c r="R22" s="8">
        <f t="shared" si="4"/>
        <v>0.20890528937449954</v>
      </c>
      <c r="S22" s="8">
        <f t="shared" si="5"/>
        <v>0.14156213077110563</v>
      </c>
    </row>
    <row r="23" spans="1:19" ht="13.5" hidden="1" x14ac:dyDescent="0.2">
      <c r="A23" s="38" t="s">
        <v>46</v>
      </c>
      <c r="B23" s="39">
        <v>120154422</v>
      </c>
      <c r="C23" s="39">
        <v>25037500</v>
      </c>
      <c r="D23" s="39">
        <v>95116922</v>
      </c>
      <c r="E23" s="105">
        <v>0</v>
      </c>
      <c r="F23" s="93"/>
      <c r="G23" s="105">
        <v>25037500</v>
      </c>
      <c r="H23" s="93"/>
      <c r="I23" s="39">
        <v>0</v>
      </c>
      <c r="J23" s="39">
        <v>25037500</v>
      </c>
      <c r="K23" s="39">
        <v>0</v>
      </c>
      <c r="L23" s="39">
        <v>15769200</v>
      </c>
      <c r="M23" s="39">
        <v>9268300</v>
      </c>
      <c r="N23" s="39">
        <v>15769200</v>
      </c>
      <c r="O23" s="39">
        <v>0</v>
      </c>
      <c r="P23" s="39">
        <v>0</v>
      </c>
      <c r="Q23" s="8">
        <f t="shared" si="3"/>
        <v>0.20837768251259201</v>
      </c>
      <c r="R23" s="8">
        <f t="shared" si="4"/>
        <v>0.20837768251259201</v>
      </c>
      <c r="S23" s="8">
        <f t="shared" si="5"/>
        <v>0.13124111237454084</v>
      </c>
    </row>
    <row r="24" spans="1:19" ht="13.5" hidden="1" x14ac:dyDescent="0.2">
      <c r="A24" s="38" t="s">
        <v>46</v>
      </c>
      <c r="B24" s="39">
        <v>18331594</v>
      </c>
      <c r="C24" s="39">
        <v>4289200</v>
      </c>
      <c r="D24" s="39">
        <v>14042394</v>
      </c>
      <c r="E24" s="105">
        <v>0</v>
      </c>
      <c r="F24" s="93"/>
      <c r="G24" s="105">
        <v>4289200</v>
      </c>
      <c r="H24" s="93"/>
      <c r="I24" s="39">
        <v>0</v>
      </c>
      <c r="J24" s="39">
        <v>4289200</v>
      </c>
      <c r="K24" s="39">
        <v>0</v>
      </c>
      <c r="L24" s="39">
        <v>2775600</v>
      </c>
      <c r="M24" s="39">
        <v>1513600</v>
      </c>
      <c r="N24" s="39">
        <v>2775600</v>
      </c>
      <c r="O24" s="39">
        <v>0</v>
      </c>
      <c r="P24" s="39">
        <v>0</v>
      </c>
      <c r="Q24" s="8">
        <f t="shared" si="3"/>
        <v>0.23397856182064691</v>
      </c>
      <c r="R24" s="8">
        <f t="shared" si="4"/>
        <v>0.23397856182064691</v>
      </c>
      <c r="S24" s="8">
        <f t="shared" si="5"/>
        <v>0.15141072838510389</v>
      </c>
    </row>
    <row r="25" spans="1:19" ht="13.5" hidden="1" x14ac:dyDescent="0.2">
      <c r="A25" s="38" t="s">
        <v>46</v>
      </c>
      <c r="B25" s="39">
        <v>83492523</v>
      </c>
      <c r="C25" s="39">
        <v>18780700</v>
      </c>
      <c r="D25" s="39">
        <v>64711823</v>
      </c>
      <c r="E25" s="105">
        <v>0</v>
      </c>
      <c r="F25" s="93"/>
      <c r="G25" s="105">
        <v>18780700</v>
      </c>
      <c r="H25" s="93"/>
      <c r="I25" s="39">
        <v>0</v>
      </c>
      <c r="J25" s="39">
        <v>18780700</v>
      </c>
      <c r="K25" s="39">
        <v>0</v>
      </c>
      <c r="L25" s="39">
        <v>11828600</v>
      </c>
      <c r="M25" s="39">
        <v>6952100</v>
      </c>
      <c r="N25" s="39">
        <v>11828600</v>
      </c>
      <c r="O25" s="39">
        <v>0</v>
      </c>
      <c r="P25" s="39">
        <v>0</v>
      </c>
      <c r="Q25" s="8">
        <f t="shared" si="3"/>
        <v>0.22493870499038579</v>
      </c>
      <c r="R25" s="8">
        <f t="shared" si="4"/>
        <v>0.22493870499038579</v>
      </c>
      <c r="S25" s="8">
        <f t="shared" si="5"/>
        <v>0.14167256629674491</v>
      </c>
    </row>
    <row r="26" spans="1:19" ht="13.5" hidden="1" x14ac:dyDescent="0.2">
      <c r="A26" s="38" t="s">
        <v>46</v>
      </c>
      <c r="B26" s="39">
        <v>65567922</v>
      </c>
      <c r="C26" s="39">
        <v>12526100</v>
      </c>
      <c r="D26" s="39">
        <v>53041822</v>
      </c>
      <c r="E26" s="105">
        <v>0</v>
      </c>
      <c r="F26" s="93"/>
      <c r="G26" s="105">
        <v>12526100</v>
      </c>
      <c r="H26" s="93"/>
      <c r="I26" s="39">
        <v>0</v>
      </c>
      <c r="J26" s="39">
        <v>12526100</v>
      </c>
      <c r="K26" s="39">
        <v>0</v>
      </c>
      <c r="L26" s="39">
        <v>7889800</v>
      </c>
      <c r="M26" s="39">
        <v>4636300</v>
      </c>
      <c r="N26" s="39">
        <v>7889800</v>
      </c>
      <c r="O26" s="39">
        <v>0</v>
      </c>
      <c r="P26" s="39">
        <v>0</v>
      </c>
      <c r="Q26" s="8">
        <f t="shared" si="3"/>
        <v>0.19104006376776742</v>
      </c>
      <c r="R26" s="8">
        <f t="shared" si="4"/>
        <v>0.19104006376776742</v>
      </c>
      <c r="S26" s="8">
        <f t="shared" si="5"/>
        <v>0.12033018218878433</v>
      </c>
    </row>
    <row r="27" spans="1:19" s="16" customFormat="1" ht="13.5" hidden="1" x14ac:dyDescent="0.2">
      <c r="A27" s="37" t="s">
        <v>46</v>
      </c>
      <c r="B27" s="36">
        <v>297000000</v>
      </c>
      <c r="C27" s="36">
        <v>57021895</v>
      </c>
      <c r="D27" s="36">
        <v>239978105</v>
      </c>
      <c r="E27" s="100">
        <v>0</v>
      </c>
      <c r="F27" s="106"/>
      <c r="G27" s="100">
        <v>57021895</v>
      </c>
      <c r="H27" s="106"/>
      <c r="I27" s="36">
        <v>0</v>
      </c>
      <c r="J27" s="36">
        <v>57021895</v>
      </c>
      <c r="K27" s="36">
        <v>0</v>
      </c>
      <c r="L27" s="36">
        <v>57021895</v>
      </c>
      <c r="M27" s="36">
        <v>0</v>
      </c>
      <c r="N27" s="36">
        <v>57021895</v>
      </c>
      <c r="O27" s="36">
        <v>0</v>
      </c>
      <c r="P27" s="36">
        <v>0</v>
      </c>
      <c r="Q27" s="15">
        <f t="shared" si="3"/>
        <v>0.19199291245791245</v>
      </c>
      <c r="R27" s="15">
        <f t="shared" si="4"/>
        <v>0.19199291245791245</v>
      </c>
      <c r="S27" s="15">
        <f t="shared" si="5"/>
        <v>0.19199291245791245</v>
      </c>
    </row>
    <row r="28" spans="1:19" ht="13.5" hidden="1" x14ac:dyDescent="0.2">
      <c r="A28" s="35" t="s">
        <v>46</v>
      </c>
      <c r="B28" s="34">
        <v>123647764</v>
      </c>
      <c r="C28" s="34">
        <v>13189627</v>
      </c>
      <c r="D28" s="34">
        <v>110458137</v>
      </c>
      <c r="E28" s="92">
        <v>0</v>
      </c>
      <c r="F28" s="93"/>
      <c r="G28" s="92">
        <v>13189627</v>
      </c>
      <c r="H28" s="93"/>
      <c r="I28" s="34">
        <v>0</v>
      </c>
      <c r="J28" s="34">
        <v>13189627</v>
      </c>
      <c r="K28" s="34">
        <v>0</v>
      </c>
      <c r="L28" s="34">
        <v>13189627</v>
      </c>
      <c r="M28" s="34">
        <v>0</v>
      </c>
      <c r="N28" s="34">
        <v>13189627</v>
      </c>
      <c r="O28" s="34">
        <v>0</v>
      </c>
      <c r="P28" s="34">
        <v>0</v>
      </c>
      <c r="Q28" s="8">
        <f t="shared" si="3"/>
        <v>0.1066709706129421</v>
      </c>
      <c r="R28" s="8">
        <f t="shared" si="4"/>
        <v>0.1066709706129421</v>
      </c>
      <c r="S28" s="8">
        <f t="shared" si="5"/>
        <v>0.1066709706129421</v>
      </c>
    </row>
    <row r="29" spans="1:19" ht="13.5" hidden="1" x14ac:dyDescent="0.2">
      <c r="A29" s="38" t="s">
        <v>46</v>
      </c>
      <c r="B29" s="39">
        <v>89319841</v>
      </c>
      <c r="C29" s="39">
        <v>12149747</v>
      </c>
      <c r="D29" s="39">
        <v>77170094</v>
      </c>
      <c r="E29" s="105">
        <v>0</v>
      </c>
      <c r="F29" s="93"/>
      <c r="G29" s="105">
        <v>12149747</v>
      </c>
      <c r="H29" s="93"/>
      <c r="I29" s="39">
        <v>0</v>
      </c>
      <c r="J29" s="39">
        <v>12149747</v>
      </c>
      <c r="K29" s="39">
        <v>0</v>
      </c>
      <c r="L29" s="39">
        <v>12149747</v>
      </c>
      <c r="M29" s="39">
        <v>0</v>
      </c>
      <c r="N29" s="39">
        <v>12149747</v>
      </c>
      <c r="O29" s="39">
        <v>0</v>
      </c>
      <c r="P29" s="39">
        <v>0</v>
      </c>
      <c r="Q29" s="8">
        <f t="shared" si="3"/>
        <v>0.13602517496644448</v>
      </c>
      <c r="R29" s="8">
        <f t="shared" si="4"/>
        <v>0.13602517496644448</v>
      </c>
      <c r="S29" s="8">
        <f t="shared" si="5"/>
        <v>0.13602517496644448</v>
      </c>
    </row>
    <row r="30" spans="1:19" ht="13.5" hidden="1" x14ac:dyDescent="0.2">
      <c r="A30" s="38" t="s">
        <v>46</v>
      </c>
      <c r="B30" s="39">
        <v>23028811</v>
      </c>
      <c r="C30" s="39">
        <v>0</v>
      </c>
      <c r="D30" s="39">
        <v>23028811</v>
      </c>
      <c r="E30" s="105">
        <v>0</v>
      </c>
      <c r="F30" s="93"/>
      <c r="G30" s="105">
        <v>0</v>
      </c>
      <c r="H30" s="93"/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8">
        <f t="shared" si="3"/>
        <v>0</v>
      </c>
      <c r="R30" s="8">
        <f t="shared" si="4"/>
        <v>0</v>
      </c>
      <c r="S30" s="8">
        <f t="shared" si="5"/>
        <v>0</v>
      </c>
    </row>
    <row r="31" spans="1:19" ht="13.5" hidden="1" x14ac:dyDescent="0.2">
      <c r="A31" s="38" t="s">
        <v>46</v>
      </c>
      <c r="B31" s="39">
        <v>11299112</v>
      </c>
      <c r="C31" s="39">
        <v>1039880</v>
      </c>
      <c r="D31" s="39">
        <v>10259232</v>
      </c>
      <c r="E31" s="105">
        <v>0</v>
      </c>
      <c r="F31" s="93"/>
      <c r="G31" s="105">
        <v>1039880</v>
      </c>
      <c r="H31" s="93"/>
      <c r="I31" s="39">
        <v>0</v>
      </c>
      <c r="J31" s="39">
        <v>1039880</v>
      </c>
      <c r="K31" s="39">
        <v>0</v>
      </c>
      <c r="L31" s="39">
        <v>1039880</v>
      </c>
      <c r="M31" s="39">
        <v>0</v>
      </c>
      <c r="N31" s="39">
        <v>1039880</v>
      </c>
      <c r="O31" s="39">
        <v>0</v>
      </c>
      <c r="P31" s="39">
        <v>0</v>
      </c>
      <c r="Q31" s="8">
        <f t="shared" si="3"/>
        <v>9.2032011011130788E-2</v>
      </c>
      <c r="R31" s="8">
        <f t="shared" si="4"/>
        <v>9.2032011011130788E-2</v>
      </c>
      <c r="S31" s="8">
        <f t="shared" si="5"/>
        <v>9.2032011011130788E-2</v>
      </c>
    </row>
    <row r="32" spans="1:19" ht="13.5" hidden="1" x14ac:dyDescent="0.2">
      <c r="A32" s="38" t="s">
        <v>46</v>
      </c>
      <c r="B32" s="39">
        <v>92700650</v>
      </c>
      <c r="C32" s="39">
        <v>29475022</v>
      </c>
      <c r="D32" s="39">
        <v>63225628</v>
      </c>
      <c r="E32" s="105">
        <v>0</v>
      </c>
      <c r="F32" s="93"/>
      <c r="G32" s="105">
        <v>29475022</v>
      </c>
      <c r="H32" s="93"/>
      <c r="I32" s="39">
        <v>0</v>
      </c>
      <c r="J32" s="39">
        <v>29475022</v>
      </c>
      <c r="K32" s="39">
        <v>0</v>
      </c>
      <c r="L32" s="39">
        <v>29475022</v>
      </c>
      <c r="M32" s="39">
        <v>0</v>
      </c>
      <c r="N32" s="39">
        <v>29475022</v>
      </c>
      <c r="O32" s="39">
        <v>0</v>
      </c>
      <c r="P32" s="39">
        <v>0</v>
      </c>
      <c r="Q32" s="8">
        <f t="shared" si="3"/>
        <v>0.31795917288605852</v>
      </c>
      <c r="R32" s="8">
        <f t="shared" si="4"/>
        <v>0.31795917288605852</v>
      </c>
      <c r="S32" s="8">
        <f t="shared" si="5"/>
        <v>0.31795917288605852</v>
      </c>
    </row>
    <row r="33" spans="1:19" ht="13.5" hidden="1" x14ac:dyDescent="0.2">
      <c r="A33" s="38" t="s">
        <v>46</v>
      </c>
      <c r="B33" s="39">
        <v>41420751</v>
      </c>
      <c r="C33" s="39">
        <v>14357246</v>
      </c>
      <c r="D33" s="39">
        <v>27063505</v>
      </c>
      <c r="E33" s="105">
        <v>0</v>
      </c>
      <c r="F33" s="93"/>
      <c r="G33" s="105">
        <v>14357246</v>
      </c>
      <c r="H33" s="93"/>
      <c r="I33" s="39">
        <v>0</v>
      </c>
      <c r="J33" s="39">
        <v>14357246</v>
      </c>
      <c r="K33" s="39">
        <v>0</v>
      </c>
      <c r="L33" s="39">
        <v>14357246</v>
      </c>
      <c r="M33" s="39">
        <v>0</v>
      </c>
      <c r="N33" s="39">
        <v>14357246</v>
      </c>
      <c r="O33" s="39">
        <v>0</v>
      </c>
      <c r="P33" s="39">
        <v>0</v>
      </c>
      <c r="Q33" s="8">
        <f t="shared" si="3"/>
        <v>0.346619644824885</v>
      </c>
      <c r="R33" s="8">
        <f t="shared" si="4"/>
        <v>0.346619644824885</v>
      </c>
      <c r="S33" s="8">
        <f t="shared" si="5"/>
        <v>0.346619644824885</v>
      </c>
    </row>
    <row r="34" spans="1:19" ht="13.5" hidden="1" x14ac:dyDescent="0.2">
      <c r="A34" s="38" t="s">
        <v>46</v>
      </c>
      <c r="B34" s="39">
        <v>39230835</v>
      </c>
      <c r="C34" s="39">
        <v>0</v>
      </c>
      <c r="D34" s="39">
        <v>39230835</v>
      </c>
      <c r="E34" s="105">
        <v>0</v>
      </c>
      <c r="F34" s="93"/>
      <c r="G34" s="105">
        <v>0</v>
      </c>
      <c r="H34" s="93"/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8">
        <f t="shared" si="3"/>
        <v>0</v>
      </c>
      <c r="R34" s="8">
        <f t="shared" si="4"/>
        <v>0</v>
      </c>
      <c r="S34" s="8">
        <f t="shared" si="5"/>
        <v>0</v>
      </c>
    </row>
    <row r="35" spans="1:19" s="46" customFormat="1" ht="15" hidden="1" customHeight="1" x14ac:dyDescent="0.25">
      <c r="A35" s="43" t="s">
        <v>95</v>
      </c>
      <c r="B35" s="44">
        <f>+B27+B19+B8</f>
        <v>4476000000</v>
      </c>
      <c r="C35" s="44">
        <f t="shared" ref="C35:D35" si="6">+C27+C19+C8</f>
        <v>909299268</v>
      </c>
      <c r="D35" s="44">
        <f t="shared" si="6"/>
        <v>3524174532</v>
      </c>
      <c r="E35" s="148">
        <f>+E27+E19+E8</f>
        <v>42526200</v>
      </c>
      <c r="F35" s="149"/>
      <c r="G35" s="148">
        <f>+G27+G19+G8</f>
        <v>909299268</v>
      </c>
      <c r="H35" s="149"/>
      <c r="I35" s="44">
        <f t="shared" ref="I35:P35" si="7">+I27+I19+I8</f>
        <v>0</v>
      </c>
      <c r="J35" s="44">
        <f t="shared" si="7"/>
        <v>867771490</v>
      </c>
      <c r="K35" s="44">
        <f t="shared" si="7"/>
        <v>41527778</v>
      </c>
      <c r="L35" s="44">
        <f t="shared" si="7"/>
        <v>826614188</v>
      </c>
      <c r="M35" s="44">
        <f t="shared" si="7"/>
        <v>41157302</v>
      </c>
      <c r="N35" s="44">
        <f t="shared" si="7"/>
        <v>826614188</v>
      </c>
      <c r="O35" s="44">
        <f t="shared" si="7"/>
        <v>0</v>
      </c>
      <c r="P35" s="44">
        <f t="shared" si="7"/>
        <v>7099495</v>
      </c>
      <c r="Q35" s="45">
        <f t="shared" si="3"/>
        <v>0.20314997050938338</v>
      </c>
      <c r="R35" s="45">
        <f t="shared" si="4"/>
        <v>0.20314997050938338</v>
      </c>
      <c r="S35" s="45">
        <f t="shared" si="5"/>
        <v>0.18467698570151922</v>
      </c>
    </row>
    <row r="36" spans="1:19" s="50" customFormat="1" ht="13.5" hidden="1" x14ac:dyDescent="0.2">
      <c r="A36" s="47" t="s">
        <v>46</v>
      </c>
      <c r="B36" s="48">
        <v>18000000</v>
      </c>
      <c r="C36" s="48">
        <v>0</v>
      </c>
      <c r="D36" s="48">
        <v>18000000</v>
      </c>
      <c r="E36" s="143">
        <v>0</v>
      </c>
      <c r="F36" s="144"/>
      <c r="G36" s="143">
        <v>0</v>
      </c>
      <c r="H36" s="144"/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9">
        <f t="shared" si="3"/>
        <v>0</v>
      </c>
      <c r="R36" s="49">
        <f t="shared" si="4"/>
        <v>0</v>
      </c>
      <c r="S36" s="49">
        <f t="shared" si="5"/>
        <v>0</v>
      </c>
    </row>
    <row r="37" spans="1:19" s="54" customFormat="1" ht="12.75" hidden="1" customHeight="1" x14ac:dyDescent="0.2">
      <c r="A37" s="51" t="s">
        <v>46</v>
      </c>
      <c r="B37" s="52">
        <v>18000000</v>
      </c>
      <c r="C37" s="52">
        <v>0</v>
      </c>
      <c r="D37" s="52">
        <v>18000000</v>
      </c>
      <c r="E37" s="146">
        <v>0</v>
      </c>
      <c r="F37" s="147"/>
      <c r="G37" s="146">
        <v>0</v>
      </c>
      <c r="H37" s="147"/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3">
        <f t="shared" si="3"/>
        <v>0</v>
      </c>
      <c r="R37" s="53">
        <f t="shared" si="4"/>
        <v>0</v>
      </c>
      <c r="S37" s="53">
        <f t="shared" si="5"/>
        <v>0</v>
      </c>
    </row>
    <row r="38" spans="1:19" s="50" customFormat="1" ht="13.5" hidden="1" x14ac:dyDescent="0.2">
      <c r="A38" s="55" t="s">
        <v>46</v>
      </c>
      <c r="B38" s="56">
        <v>18000000</v>
      </c>
      <c r="C38" s="56">
        <v>0</v>
      </c>
      <c r="D38" s="56">
        <v>18000000</v>
      </c>
      <c r="E38" s="145">
        <v>0</v>
      </c>
      <c r="F38" s="144"/>
      <c r="G38" s="145">
        <v>0</v>
      </c>
      <c r="H38" s="144"/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49">
        <f t="shared" si="3"/>
        <v>0</v>
      </c>
      <c r="R38" s="49">
        <f t="shared" si="4"/>
        <v>0</v>
      </c>
      <c r="S38" s="49">
        <f t="shared" si="5"/>
        <v>0</v>
      </c>
    </row>
    <row r="39" spans="1:19" s="50" customFormat="1" ht="13.5" hidden="1" x14ac:dyDescent="0.2">
      <c r="A39" s="47" t="s">
        <v>46</v>
      </c>
      <c r="B39" s="48">
        <v>370000000</v>
      </c>
      <c r="C39" s="48">
        <v>181892440</v>
      </c>
      <c r="D39" s="48">
        <v>171692130</v>
      </c>
      <c r="E39" s="143">
        <v>6088000</v>
      </c>
      <c r="F39" s="144"/>
      <c r="G39" s="143">
        <v>110457181</v>
      </c>
      <c r="H39" s="144"/>
      <c r="I39" s="48">
        <v>71435259</v>
      </c>
      <c r="J39" s="48">
        <v>55278642</v>
      </c>
      <c r="K39" s="48">
        <v>55178539</v>
      </c>
      <c r="L39" s="48">
        <v>55278642</v>
      </c>
      <c r="M39" s="48">
        <v>0</v>
      </c>
      <c r="N39" s="48">
        <v>55278642</v>
      </c>
      <c r="O39" s="48">
        <v>0</v>
      </c>
      <c r="P39" s="48">
        <v>0</v>
      </c>
      <c r="Q39" s="49">
        <f t="shared" si="3"/>
        <v>0.49160118918918921</v>
      </c>
      <c r="R39" s="49">
        <f t="shared" si="4"/>
        <v>0.29853292162162159</v>
      </c>
      <c r="S39" s="49">
        <f t="shared" si="5"/>
        <v>0.14940173513513513</v>
      </c>
    </row>
    <row r="40" spans="1:19" s="50" customFormat="1" ht="13.5" hidden="1" x14ac:dyDescent="0.2">
      <c r="A40" s="47" t="s">
        <v>46</v>
      </c>
      <c r="B40" s="48">
        <v>234000000</v>
      </c>
      <c r="C40" s="48">
        <v>117219015</v>
      </c>
      <c r="D40" s="48">
        <v>116780985</v>
      </c>
      <c r="E40" s="143">
        <v>0</v>
      </c>
      <c r="F40" s="144"/>
      <c r="G40" s="143">
        <v>105154555</v>
      </c>
      <c r="H40" s="144"/>
      <c r="I40" s="48">
        <v>12064460</v>
      </c>
      <c r="J40" s="48">
        <v>11863946</v>
      </c>
      <c r="K40" s="48">
        <v>93290609</v>
      </c>
      <c r="L40" s="48">
        <v>11863946</v>
      </c>
      <c r="M40" s="48">
        <v>0</v>
      </c>
      <c r="N40" s="48">
        <v>11863946</v>
      </c>
      <c r="O40" s="48">
        <v>0</v>
      </c>
      <c r="P40" s="48">
        <v>0</v>
      </c>
      <c r="Q40" s="49">
        <f t="shared" si="3"/>
        <v>0.50093596153846154</v>
      </c>
      <c r="R40" s="49">
        <f t="shared" si="4"/>
        <v>0.4493784401709402</v>
      </c>
      <c r="S40" s="49">
        <f t="shared" si="5"/>
        <v>5.0700623931623931E-2</v>
      </c>
    </row>
    <row r="41" spans="1:19" s="54" customFormat="1" ht="13.5" hidden="1" x14ac:dyDescent="0.2">
      <c r="A41" s="51" t="s">
        <v>46</v>
      </c>
      <c r="B41" s="52">
        <v>62127466</v>
      </c>
      <c r="C41" s="52">
        <v>4276416</v>
      </c>
      <c r="D41" s="52">
        <v>52261382</v>
      </c>
      <c r="E41" s="146">
        <v>0</v>
      </c>
      <c r="F41" s="147"/>
      <c r="G41" s="146">
        <v>4276416</v>
      </c>
      <c r="H41" s="147"/>
      <c r="I41" s="52">
        <v>0</v>
      </c>
      <c r="J41" s="52">
        <v>463879</v>
      </c>
      <c r="K41" s="52">
        <v>3812537</v>
      </c>
      <c r="L41" s="52">
        <v>463879</v>
      </c>
      <c r="M41" s="52">
        <v>0</v>
      </c>
      <c r="N41" s="52">
        <v>463879</v>
      </c>
      <c r="O41" s="52">
        <v>0</v>
      </c>
      <c r="P41" s="52">
        <v>0</v>
      </c>
      <c r="Q41" s="53">
        <f t="shared" si="3"/>
        <v>6.8832937754132767E-2</v>
      </c>
      <c r="R41" s="53">
        <f t="shared" si="4"/>
        <v>6.8832937754132767E-2</v>
      </c>
      <c r="S41" s="53">
        <f t="shared" si="5"/>
        <v>7.4665688119325514E-3</v>
      </c>
    </row>
    <row r="42" spans="1:19" s="54" customFormat="1" ht="13.5" hidden="1" x14ac:dyDescent="0.2">
      <c r="A42" s="51" t="s">
        <v>46</v>
      </c>
      <c r="B42" s="52">
        <v>18614287</v>
      </c>
      <c r="C42" s="52">
        <v>3848703</v>
      </c>
      <c r="D42" s="52">
        <v>14765584</v>
      </c>
      <c r="E42" s="146">
        <v>0</v>
      </c>
      <c r="F42" s="147"/>
      <c r="G42" s="146">
        <v>3848703</v>
      </c>
      <c r="H42" s="147"/>
      <c r="I42" s="52">
        <v>0</v>
      </c>
      <c r="J42" s="52">
        <v>0</v>
      </c>
      <c r="K42" s="52">
        <v>3848703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3">
        <f t="shared" si="3"/>
        <v>0.20676069945628323</v>
      </c>
      <c r="R42" s="53">
        <f t="shared" si="4"/>
        <v>0.20676069945628323</v>
      </c>
      <c r="S42" s="53">
        <f>N42/B42</f>
        <v>0</v>
      </c>
    </row>
    <row r="43" spans="1:19" s="50" customFormat="1" ht="13.5" hidden="1" x14ac:dyDescent="0.2">
      <c r="A43" s="55" t="s">
        <v>46</v>
      </c>
      <c r="B43" s="56">
        <v>250000</v>
      </c>
      <c r="C43" s="56">
        <v>0</v>
      </c>
      <c r="D43" s="56">
        <v>250000</v>
      </c>
      <c r="E43" s="145">
        <v>0</v>
      </c>
      <c r="F43" s="144"/>
      <c r="G43" s="145">
        <v>0</v>
      </c>
      <c r="H43" s="144"/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49">
        <f t="shared" si="3"/>
        <v>0</v>
      </c>
      <c r="R43" s="49">
        <f>G43/B43</f>
        <v>0</v>
      </c>
      <c r="S43" s="49">
        <f t="shared" si="5"/>
        <v>0</v>
      </c>
    </row>
    <row r="44" spans="1:19" s="50" customFormat="1" ht="13.5" hidden="1" x14ac:dyDescent="0.2">
      <c r="A44" s="55" t="s">
        <v>46</v>
      </c>
      <c r="B44" s="56">
        <v>16685649</v>
      </c>
      <c r="C44" s="56">
        <v>2375742</v>
      </c>
      <c r="D44" s="56">
        <v>8725239</v>
      </c>
      <c r="E44" s="145">
        <v>0</v>
      </c>
      <c r="F44" s="144"/>
      <c r="G44" s="145">
        <v>2375742</v>
      </c>
      <c r="H44" s="144"/>
      <c r="I44" s="56">
        <v>0</v>
      </c>
      <c r="J44" s="56">
        <v>60000</v>
      </c>
      <c r="K44" s="56">
        <v>2315742</v>
      </c>
      <c r="L44" s="56">
        <v>60000</v>
      </c>
      <c r="M44" s="56">
        <v>0</v>
      </c>
      <c r="N44" s="56">
        <v>60000</v>
      </c>
      <c r="O44" s="56">
        <v>0</v>
      </c>
      <c r="P44" s="56">
        <v>0</v>
      </c>
      <c r="Q44" s="49">
        <f t="shared" si="3"/>
        <v>0.14238235504055011</v>
      </c>
      <c r="R44" s="49">
        <f t="shared" si="4"/>
        <v>0.14238235504055011</v>
      </c>
      <c r="S44" s="49">
        <f t="shared" si="5"/>
        <v>3.5959044805509211E-3</v>
      </c>
    </row>
    <row r="45" spans="1:19" s="50" customFormat="1" ht="13.5" hidden="1" x14ac:dyDescent="0.2">
      <c r="A45" s="55" t="s">
        <v>46</v>
      </c>
      <c r="B45" s="56">
        <v>1421351</v>
      </c>
      <c r="C45" s="56">
        <v>0</v>
      </c>
      <c r="D45" s="56">
        <v>1421351</v>
      </c>
      <c r="E45" s="145">
        <v>0</v>
      </c>
      <c r="F45" s="144"/>
      <c r="G45" s="145">
        <v>0</v>
      </c>
      <c r="H45" s="144"/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49">
        <f t="shared" si="3"/>
        <v>0</v>
      </c>
      <c r="R45" s="49">
        <f t="shared" si="4"/>
        <v>0</v>
      </c>
      <c r="S45" s="49">
        <f t="shared" si="5"/>
        <v>0</v>
      </c>
    </row>
    <row r="46" spans="1:19" s="50" customFormat="1" ht="13.5" hidden="1" x14ac:dyDescent="0.2">
      <c r="A46" s="55" t="s">
        <v>46</v>
      </c>
      <c r="B46" s="56">
        <v>5441817</v>
      </c>
      <c r="C46" s="56">
        <v>1900674</v>
      </c>
      <c r="D46" s="56">
        <v>3536143</v>
      </c>
      <c r="E46" s="145">
        <v>0</v>
      </c>
      <c r="F46" s="144"/>
      <c r="G46" s="145">
        <v>1900674</v>
      </c>
      <c r="H46" s="144"/>
      <c r="I46" s="56">
        <v>0</v>
      </c>
      <c r="J46" s="56">
        <v>403879</v>
      </c>
      <c r="K46" s="56">
        <v>1496795</v>
      </c>
      <c r="L46" s="56">
        <v>403879</v>
      </c>
      <c r="M46" s="56">
        <v>0</v>
      </c>
      <c r="N46" s="56">
        <v>403879</v>
      </c>
      <c r="O46" s="56">
        <v>0</v>
      </c>
      <c r="P46" s="56">
        <v>0</v>
      </c>
      <c r="Q46" s="49">
        <f t="shared" si="3"/>
        <v>0.34927194354385677</v>
      </c>
      <c r="R46" s="49">
        <f t="shared" si="4"/>
        <v>0.34927194354385677</v>
      </c>
      <c r="S46" s="49">
        <f t="shared" si="5"/>
        <v>7.421767398646445E-2</v>
      </c>
    </row>
    <row r="47" spans="1:19" s="50" customFormat="1" ht="13.5" hidden="1" x14ac:dyDescent="0.2">
      <c r="A47" s="55" t="s">
        <v>46</v>
      </c>
      <c r="B47" s="56">
        <v>14205762</v>
      </c>
      <c r="C47" s="56">
        <v>3848703</v>
      </c>
      <c r="D47" s="56">
        <v>10357059</v>
      </c>
      <c r="E47" s="145">
        <v>0</v>
      </c>
      <c r="F47" s="144"/>
      <c r="G47" s="145">
        <v>3848703</v>
      </c>
      <c r="H47" s="144"/>
      <c r="I47" s="56">
        <v>0</v>
      </c>
      <c r="J47" s="56">
        <v>0</v>
      </c>
      <c r="K47" s="56">
        <v>3848703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49">
        <f t="shared" si="3"/>
        <v>0.27092548784077897</v>
      </c>
      <c r="R47" s="49">
        <f t="shared" si="4"/>
        <v>0.27092548784077897</v>
      </c>
      <c r="S47" s="49">
        <f t="shared" si="5"/>
        <v>0</v>
      </c>
    </row>
    <row r="48" spans="1:19" s="50" customFormat="1" ht="13.5" hidden="1" x14ac:dyDescent="0.2">
      <c r="A48" s="55" t="s">
        <v>46</v>
      </c>
      <c r="B48" s="56">
        <v>40000000</v>
      </c>
      <c r="C48" s="56">
        <v>0</v>
      </c>
      <c r="D48" s="56">
        <v>40000000</v>
      </c>
      <c r="E48" s="145">
        <v>0</v>
      </c>
      <c r="F48" s="144"/>
      <c r="G48" s="145">
        <v>0</v>
      </c>
      <c r="H48" s="144"/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49">
        <f t="shared" si="3"/>
        <v>0</v>
      </c>
      <c r="R48" s="49">
        <f t="shared" si="4"/>
        <v>0</v>
      </c>
      <c r="S48" s="49">
        <f t="shared" si="5"/>
        <v>0</v>
      </c>
    </row>
    <row r="49" spans="1:19" s="50" customFormat="1" ht="13.5" hidden="1" x14ac:dyDescent="0.2">
      <c r="A49" s="55" t="s">
        <v>46</v>
      </c>
      <c r="B49" s="56">
        <v>2737174</v>
      </c>
      <c r="C49" s="56">
        <v>0</v>
      </c>
      <c r="D49" s="56">
        <v>2737174</v>
      </c>
      <c r="E49" s="145">
        <v>0</v>
      </c>
      <c r="F49" s="144"/>
      <c r="G49" s="145">
        <v>0</v>
      </c>
      <c r="H49" s="144"/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49">
        <f t="shared" si="3"/>
        <v>0</v>
      </c>
      <c r="R49" s="49">
        <f t="shared" si="4"/>
        <v>0</v>
      </c>
      <c r="S49" s="49">
        <f t="shared" si="5"/>
        <v>0</v>
      </c>
    </row>
    <row r="50" spans="1:19" s="54" customFormat="1" ht="13.5" hidden="1" x14ac:dyDescent="0.2">
      <c r="A50" s="51" t="s">
        <v>46</v>
      </c>
      <c r="B50" s="52">
        <v>301784534</v>
      </c>
      <c r="C50" s="52">
        <v>177616024</v>
      </c>
      <c r="D50" s="52">
        <v>119430748</v>
      </c>
      <c r="E50" s="146">
        <v>0</v>
      </c>
      <c r="F50" s="147"/>
      <c r="G50" s="146">
        <v>106180765</v>
      </c>
      <c r="H50" s="147"/>
      <c r="I50" s="52">
        <v>71435259</v>
      </c>
      <c r="J50" s="52">
        <v>54814763</v>
      </c>
      <c r="K50" s="52">
        <v>51366002</v>
      </c>
      <c r="L50" s="52">
        <v>54814763</v>
      </c>
      <c r="M50" s="52">
        <v>0</v>
      </c>
      <c r="N50" s="52">
        <v>54814763</v>
      </c>
      <c r="O50" s="52">
        <v>0</v>
      </c>
      <c r="P50" s="52">
        <v>0</v>
      </c>
      <c r="Q50" s="53">
        <f t="shared" si="3"/>
        <v>0.58855244053030231</v>
      </c>
      <c r="R50" s="53">
        <f t="shared" si="4"/>
        <v>0.35184296422559547</v>
      </c>
      <c r="S50" s="53">
        <f t="shared" si="5"/>
        <v>0.1816354280103698</v>
      </c>
    </row>
    <row r="51" spans="1:19" s="54" customFormat="1" ht="13.5" hidden="1" x14ac:dyDescent="0.2">
      <c r="A51" s="51" t="s">
        <v>46</v>
      </c>
      <c r="B51" s="52">
        <v>215385713</v>
      </c>
      <c r="C51" s="52">
        <v>113370312</v>
      </c>
      <c r="D51" s="52">
        <v>102015401</v>
      </c>
      <c r="E51" s="146">
        <v>0</v>
      </c>
      <c r="F51" s="147"/>
      <c r="G51" s="146">
        <v>101305852</v>
      </c>
      <c r="H51" s="147"/>
      <c r="I51" s="52">
        <v>12064460</v>
      </c>
      <c r="J51" s="52">
        <v>11863946</v>
      </c>
      <c r="K51" s="52">
        <v>89441906</v>
      </c>
      <c r="L51" s="52">
        <v>11863946</v>
      </c>
      <c r="M51" s="52">
        <v>0</v>
      </c>
      <c r="N51" s="52">
        <v>11863946</v>
      </c>
      <c r="O51" s="52">
        <v>0</v>
      </c>
      <c r="P51" s="52">
        <v>0</v>
      </c>
      <c r="Q51" s="53">
        <f t="shared" si="3"/>
        <v>0.52635948049163317</v>
      </c>
      <c r="R51" s="53">
        <f t="shared" si="4"/>
        <v>0.47034620165358881</v>
      </c>
      <c r="S51" s="53">
        <f t="shared" si="5"/>
        <v>5.5082325725105082E-2</v>
      </c>
    </row>
    <row r="52" spans="1:19" s="50" customFormat="1" ht="13.5" hidden="1" x14ac:dyDescent="0.2">
      <c r="A52" s="55" t="s">
        <v>46</v>
      </c>
      <c r="B52" s="56">
        <v>31519860</v>
      </c>
      <c r="C52" s="56">
        <v>14671351</v>
      </c>
      <c r="D52" s="56">
        <v>16848509</v>
      </c>
      <c r="E52" s="145">
        <v>0</v>
      </c>
      <c r="F52" s="144"/>
      <c r="G52" s="145">
        <v>13879015</v>
      </c>
      <c r="H52" s="144"/>
      <c r="I52" s="56">
        <v>792336</v>
      </c>
      <c r="J52" s="56">
        <v>0</v>
      </c>
      <c r="K52" s="56">
        <v>13879015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49">
        <f t="shared" si="3"/>
        <v>0.46546371081597443</v>
      </c>
      <c r="R52" s="49">
        <f t="shared" si="4"/>
        <v>0.44032603571208756</v>
      </c>
      <c r="S52" s="49">
        <f t="shared" si="5"/>
        <v>0</v>
      </c>
    </row>
    <row r="53" spans="1:19" s="50" customFormat="1" ht="13.5" hidden="1" x14ac:dyDescent="0.2">
      <c r="A53" s="55" t="s">
        <v>46</v>
      </c>
      <c r="B53" s="56">
        <v>43721483</v>
      </c>
      <c r="C53" s="56">
        <v>6616320</v>
      </c>
      <c r="D53" s="56">
        <v>33609323</v>
      </c>
      <c r="E53" s="145">
        <v>0</v>
      </c>
      <c r="F53" s="144"/>
      <c r="G53" s="145">
        <v>6616320</v>
      </c>
      <c r="H53" s="144"/>
      <c r="I53" s="56">
        <v>0</v>
      </c>
      <c r="J53" s="56">
        <v>6616320</v>
      </c>
      <c r="K53" s="56">
        <v>0</v>
      </c>
      <c r="L53" s="56">
        <v>6616320</v>
      </c>
      <c r="M53" s="56">
        <v>0</v>
      </c>
      <c r="N53" s="56">
        <v>6616320</v>
      </c>
      <c r="O53" s="56">
        <v>0</v>
      </c>
      <c r="P53" s="56">
        <v>0</v>
      </c>
      <c r="Q53" s="49">
        <f t="shared" si="3"/>
        <v>0.15132881014122965</v>
      </c>
      <c r="R53" s="49">
        <f t="shared" si="4"/>
        <v>0.15132881014122965</v>
      </c>
      <c r="S53" s="49">
        <f t="shared" si="5"/>
        <v>0.15132881014122965</v>
      </c>
    </row>
    <row r="54" spans="1:19" s="50" customFormat="1" ht="13.5" hidden="1" x14ac:dyDescent="0.2">
      <c r="A54" s="55" t="s">
        <v>46</v>
      </c>
      <c r="B54" s="56">
        <v>7731113</v>
      </c>
      <c r="C54" s="56">
        <v>0</v>
      </c>
      <c r="D54" s="56">
        <v>7731113</v>
      </c>
      <c r="E54" s="145">
        <v>0</v>
      </c>
      <c r="F54" s="144"/>
      <c r="G54" s="145">
        <v>0</v>
      </c>
      <c r="H54" s="144"/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49">
        <f t="shared" si="3"/>
        <v>0</v>
      </c>
      <c r="R54" s="49">
        <f t="shared" si="4"/>
        <v>0</v>
      </c>
      <c r="S54" s="49">
        <f t="shared" si="5"/>
        <v>0</v>
      </c>
    </row>
    <row r="55" spans="1:19" s="50" customFormat="1" ht="13.5" hidden="1" x14ac:dyDescent="0.2">
      <c r="A55" s="55" t="s">
        <v>46</v>
      </c>
      <c r="B55" s="56">
        <v>12234000</v>
      </c>
      <c r="C55" s="56">
        <v>12233940</v>
      </c>
      <c r="D55" s="56">
        <v>60</v>
      </c>
      <c r="E55" s="145">
        <v>0</v>
      </c>
      <c r="F55" s="144"/>
      <c r="G55" s="145">
        <v>12233940</v>
      </c>
      <c r="H55" s="144"/>
      <c r="I55" s="56">
        <v>0</v>
      </c>
      <c r="J55" s="56">
        <v>12233940</v>
      </c>
      <c r="K55" s="56">
        <v>0</v>
      </c>
      <c r="L55" s="56">
        <v>12233940</v>
      </c>
      <c r="M55" s="56">
        <v>0</v>
      </c>
      <c r="N55" s="56">
        <v>12233940</v>
      </c>
      <c r="O55" s="56">
        <v>0</v>
      </c>
      <c r="P55" s="56">
        <v>0</v>
      </c>
      <c r="Q55" s="49">
        <f t="shared" si="3"/>
        <v>0.99999509563511524</v>
      </c>
      <c r="R55" s="49">
        <f t="shared" si="4"/>
        <v>0.99999509563511524</v>
      </c>
      <c r="S55" s="49">
        <f t="shared" si="5"/>
        <v>0.99999509563511524</v>
      </c>
    </row>
    <row r="56" spans="1:19" s="50" customFormat="1" ht="13.5" hidden="1" x14ac:dyDescent="0.2">
      <c r="A56" s="55" t="s">
        <v>46</v>
      </c>
      <c r="B56" s="56">
        <v>11000000</v>
      </c>
      <c r="C56" s="56">
        <v>468127</v>
      </c>
      <c r="D56" s="56">
        <v>10531873</v>
      </c>
      <c r="E56" s="145">
        <v>0</v>
      </c>
      <c r="F56" s="144"/>
      <c r="G56" s="145">
        <v>468127</v>
      </c>
      <c r="H56" s="144"/>
      <c r="I56" s="56">
        <v>0</v>
      </c>
      <c r="J56" s="56">
        <v>468127</v>
      </c>
      <c r="K56" s="56">
        <v>0</v>
      </c>
      <c r="L56" s="56">
        <v>468127</v>
      </c>
      <c r="M56" s="56">
        <v>0</v>
      </c>
      <c r="N56" s="56">
        <v>468127</v>
      </c>
      <c r="O56" s="56">
        <v>0</v>
      </c>
      <c r="P56" s="56">
        <v>0</v>
      </c>
      <c r="Q56" s="49">
        <f t="shared" si="3"/>
        <v>4.2556999999999998E-2</v>
      </c>
      <c r="R56" s="49">
        <f t="shared" si="4"/>
        <v>4.2556999999999998E-2</v>
      </c>
      <c r="S56" s="49">
        <f t="shared" si="5"/>
        <v>4.2556999999999998E-2</v>
      </c>
    </row>
    <row r="57" spans="1:19" s="50" customFormat="1" ht="13.5" hidden="1" x14ac:dyDescent="0.2">
      <c r="A57" s="55" t="s">
        <v>46</v>
      </c>
      <c r="B57" s="56">
        <v>230908234</v>
      </c>
      <c r="C57" s="56">
        <v>158765764</v>
      </c>
      <c r="D57" s="56">
        <v>70900548</v>
      </c>
      <c r="E57" s="145">
        <v>0</v>
      </c>
      <c r="F57" s="144"/>
      <c r="G57" s="145">
        <v>87330505</v>
      </c>
      <c r="H57" s="144"/>
      <c r="I57" s="56">
        <v>71435259</v>
      </c>
      <c r="J57" s="56">
        <v>35964503</v>
      </c>
      <c r="K57" s="56">
        <v>51366002</v>
      </c>
      <c r="L57" s="56">
        <v>35964503</v>
      </c>
      <c r="M57" s="56">
        <v>0</v>
      </c>
      <c r="N57" s="56">
        <v>35964503</v>
      </c>
      <c r="O57" s="56">
        <v>0</v>
      </c>
      <c r="P57" s="56">
        <v>0</v>
      </c>
      <c r="Q57" s="49">
        <f t="shared" si="3"/>
        <v>0.68757082088289667</v>
      </c>
      <c r="R57" s="49">
        <f t="shared" si="4"/>
        <v>0.37820437793482931</v>
      </c>
      <c r="S57" s="49">
        <f t="shared" si="5"/>
        <v>0.15575236264636627</v>
      </c>
    </row>
    <row r="58" spans="1:19" s="50" customFormat="1" ht="13.5" hidden="1" x14ac:dyDescent="0.2">
      <c r="A58" s="55" t="s">
        <v>46</v>
      </c>
      <c r="B58" s="56">
        <v>145287173</v>
      </c>
      <c r="C58" s="56">
        <v>98230834</v>
      </c>
      <c r="D58" s="56">
        <v>47056339</v>
      </c>
      <c r="E58" s="145">
        <v>0</v>
      </c>
      <c r="F58" s="144"/>
      <c r="G58" s="145">
        <v>86958710</v>
      </c>
      <c r="H58" s="144"/>
      <c r="I58" s="56">
        <v>11272124</v>
      </c>
      <c r="J58" s="56">
        <v>11395819</v>
      </c>
      <c r="K58" s="56">
        <v>75562891</v>
      </c>
      <c r="L58" s="56">
        <v>11395819</v>
      </c>
      <c r="M58" s="56">
        <v>0</v>
      </c>
      <c r="N58" s="56">
        <v>11395819</v>
      </c>
      <c r="O58" s="56">
        <v>0</v>
      </c>
      <c r="P58" s="56">
        <v>0</v>
      </c>
      <c r="Q58" s="49">
        <f t="shared" si="3"/>
        <v>0.67611497953780131</v>
      </c>
      <c r="R58" s="49">
        <f t="shared" si="4"/>
        <v>0.5985298509456165</v>
      </c>
      <c r="S58" s="49">
        <f t="shared" si="5"/>
        <v>7.8436511391132932E-2</v>
      </c>
    </row>
    <row r="59" spans="1:19" s="50" customFormat="1" ht="13.5" hidden="1" x14ac:dyDescent="0.2">
      <c r="A59" s="55" t="s">
        <v>46</v>
      </c>
      <c r="B59" s="56">
        <v>14920817</v>
      </c>
      <c r="C59" s="56">
        <v>0</v>
      </c>
      <c r="D59" s="56">
        <v>14920817</v>
      </c>
      <c r="E59" s="145">
        <v>0</v>
      </c>
      <c r="F59" s="144"/>
      <c r="G59" s="145">
        <v>0</v>
      </c>
      <c r="H59" s="144"/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49">
        <f t="shared" si="3"/>
        <v>0</v>
      </c>
      <c r="R59" s="49">
        <f t="shared" si="4"/>
        <v>0</v>
      </c>
      <c r="S59" s="49">
        <f t="shared" si="5"/>
        <v>0</v>
      </c>
    </row>
    <row r="60" spans="1:19" s="50" customFormat="1" ht="13.5" hidden="1" x14ac:dyDescent="0.2">
      <c r="A60" s="55" t="s">
        <v>46</v>
      </c>
      <c r="B60" s="56">
        <v>19847567</v>
      </c>
      <c r="C60" s="56">
        <v>0</v>
      </c>
      <c r="D60" s="56">
        <v>19847567</v>
      </c>
      <c r="E60" s="145">
        <v>0</v>
      </c>
      <c r="F60" s="144"/>
      <c r="G60" s="145">
        <v>0</v>
      </c>
      <c r="H60" s="144"/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49">
        <f t="shared" si="3"/>
        <v>0</v>
      </c>
      <c r="R60" s="49">
        <f t="shared" si="4"/>
        <v>0</v>
      </c>
      <c r="S60" s="49">
        <f t="shared" si="5"/>
        <v>0</v>
      </c>
    </row>
    <row r="61" spans="1:19" s="46" customFormat="1" ht="15" hidden="1" customHeight="1" x14ac:dyDescent="0.25">
      <c r="A61" s="43" t="s">
        <v>115</v>
      </c>
      <c r="B61" s="44">
        <f>+B51+B50+B42+B41+B37</f>
        <v>615912000</v>
      </c>
      <c r="C61" s="44">
        <f>+C51+C50+C42+C41+C37</f>
        <v>299111455</v>
      </c>
      <c r="D61" s="44">
        <f>+D51+D50+D42+D41+D37</f>
        <v>306473115</v>
      </c>
      <c r="E61" s="148">
        <f>SUM(E38:F60)</f>
        <v>6088000</v>
      </c>
      <c r="F61" s="149"/>
      <c r="G61" s="148">
        <f>+G51+G50+G42+G41+G37</f>
        <v>215611736</v>
      </c>
      <c r="H61" s="149"/>
      <c r="I61" s="44">
        <f>+I51+I50+I42+I41+I37</f>
        <v>83499719</v>
      </c>
      <c r="J61" s="44">
        <f t="shared" ref="J61:P61" si="8">+J51+J50+J42+J41+J37</f>
        <v>67142588</v>
      </c>
      <c r="K61" s="44">
        <f t="shared" si="8"/>
        <v>148469148</v>
      </c>
      <c r="L61" s="44">
        <f t="shared" si="8"/>
        <v>67142588</v>
      </c>
      <c r="M61" s="44">
        <f t="shared" si="8"/>
        <v>0</v>
      </c>
      <c r="N61" s="44">
        <f t="shared" si="8"/>
        <v>67142588</v>
      </c>
      <c r="O61" s="44">
        <f t="shared" si="8"/>
        <v>0</v>
      </c>
      <c r="P61" s="44">
        <f t="shared" si="8"/>
        <v>0</v>
      </c>
      <c r="Q61" s="45">
        <f t="shared" si="3"/>
        <v>0.48563992096273495</v>
      </c>
      <c r="R61" s="45">
        <f t="shared" si="4"/>
        <v>0.35006906181402536</v>
      </c>
      <c r="S61" s="45">
        <f t="shared" si="5"/>
        <v>0.1090132811180818</v>
      </c>
    </row>
    <row r="62" spans="1:19" s="50" customFormat="1" ht="13.5" hidden="1" x14ac:dyDescent="0.2">
      <c r="A62" s="47" t="s">
        <v>46</v>
      </c>
      <c r="B62" s="48">
        <v>17000000</v>
      </c>
      <c r="C62" s="48">
        <v>8907551</v>
      </c>
      <c r="D62" s="48">
        <v>8092449</v>
      </c>
      <c r="E62" s="143">
        <v>0</v>
      </c>
      <c r="F62" s="144"/>
      <c r="G62" s="143">
        <v>8907551</v>
      </c>
      <c r="H62" s="144"/>
      <c r="I62" s="48">
        <v>0</v>
      </c>
      <c r="J62" s="48">
        <v>8907551</v>
      </c>
      <c r="K62" s="48">
        <v>0</v>
      </c>
      <c r="L62" s="48">
        <v>8907551</v>
      </c>
      <c r="M62" s="48">
        <v>0</v>
      </c>
      <c r="N62" s="48">
        <v>8907551</v>
      </c>
      <c r="O62" s="48">
        <v>0</v>
      </c>
      <c r="P62" s="48">
        <v>0</v>
      </c>
      <c r="Q62" s="49">
        <f t="shared" si="3"/>
        <v>0.52397358823529416</v>
      </c>
      <c r="R62" s="49">
        <f t="shared" si="4"/>
        <v>0.52397358823529416</v>
      </c>
      <c r="S62" s="49">
        <f t="shared" si="5"/>
        <v>0.52397358823529416</v>
      </c>
    </row>
    <row r="63" spans="1:19" s="50" customFormat="1" ht="13.5" hidden="1" x14ac:dyDescent="0.2">
      <c r="A63" s="47" t="s">
        <v>46</v>
      </c>
      <c r="B63" s="48">
        <v>17000000</v>
      </c>
      <c r="C63" s="48">
        <v>8907551</v>
      </c>
      <c r="D63" s="48">
        <v>8092449</v>
      </c>
      <c r="E63" s="143">
        <v>0</v>
      </c>
      <c r="F63" s="144"/>
      <c r="G63" s="143">
        <v>8907551</v>
      </c>
      <c r="H63" s="144"/>
      <c r="I63" s="48">
        <v>0</v>
      </c>
      <c r="J63" s="48">
        <v>8907551</v>
      </c>
      <c r="K63" s="48">
        <v>0</v>
      </c>
      <c r="L63" s="48">
        <v>8907551</v>
      </c>
      <c r="M63" s="48">
        <v>0</v>
      </c>
      <c r="N63" s="48">
        <v>8907551</v>
      </c>
      <c r="O63" s="48">
        <v>0</v>
      </c>
      <c r="P63" s="48">
        <v>0</v>
      </c>
      <c r="Q63" s="49">
        <f t="shared" si="3"/>
        <v>0.52397358823529416</v>
      </c>
      <c r="R63" s="49">
        <f t="shared" si="4"/>
        <v>0.52397358823529416</v>
      </c>
      <c r="S63" s="49">
        <f t="shared" si="5"/>
        <v>0.52397358823529416</v>
      </c>
    </row>
    <row r="64" spans="1:19" s="54" customFormat="1" ht="13.5" hidden="1" x14ac:dyDescent="0.2">
      <c r="A64" s="51" t="s">
        <v>46</v>
      </c>
      <c r="B64" s="52">
        <v>17000000</v>
      </c>
      <c r="C64" s="52">
        <v>8907551</v>
      </c>
      <c r="D64" s="52">
        <v>8092449</v>
      </c>
      <c r="E64" s="146">
        <v>0</v>
      </c>
      <c r="F64" s="147"/>
      <c r="G64" s="146">
        <v>8907551</v>
      </c>
      <c r="H64" s="147"/>
      <c r="I64" s="52">
        <v>0</v>
      </c>
      <c r="J64" s="52">
        <v>8907551</v>
      </c>
      <c r="K64" s="52">
        <v>0</v>
      </c>
      <c r="L64" s="52">
        <v>8907551</v>
      </c>
      <c r="M64" s="52">
        <v>0</v>
      </c>
      <c r="N64" s="52">
        <v>8907551</v>
      </c>
      <c r="O64" s="52">
        <v>0</v>
      </c>
      <c r="P64" s="52">
        <v>0</v>
      </c>
      <c r="Q64" s="53">
        <f t="shared" si="3"/>
        <v>0.52397358823529416</v>
      </c>
      <c r="R64" s="53">
        <f t="shared" si="4"/>
        <v>0.52397358823529416</v>
      </c>
      <c r="S64" s="53">
        <f t="shared" si="5"/>
        <v>0.52397358823529416</v>
      </c>
    </row>
    <row r="65" spans="1:19" s="50" customFormat="1" ht="13.5" hidden="1" x14ac:dyDescent="0.2">
      <c r="A65" s="55" t="s">
        <v>46</v>
      </c>
      <c r="B65" s="56">
        <v>5000000</v>
      </c>
      <c r="C65" s="56">
        <v>3684056</v>
      </c>
      <c r="D65" s="56">
        <v>1315944</v>
      </c>
      <c r="E65" s="145">
        <v>0</v>
      </c>
      <c r="F65" s="144"/>
      <c r="G65" s="145">
        <v>3684056</v>
      </c>
      <c r="H65" s="144"/>
      <c r="I65" s="56">
        <v>0</v>
      </c>
      <c r="J65" s="56">
        <v>3684056</v>
      </c>
      <c r="K65" s="56">
        <v>0</v>
      </c>
      <c r="L65" s="56">
        <v>3684056</v>
      </c>
      <c r="M65" s="56">
        <v>0</v>
      </c>
      <c r="N65" s="56">
        <v>3684056</v>
      </c>
      <c r="O65" s="56">
        <v>0</v>
      </c>
      <c r="P65" s="56">
        <v>0</v>
      </c>
      <c r="Q65" s="49">
        <f t="shared" si="3"/>
        <v>0.7368112</v>
      </c>
      <c r="R65" s="49">
        <f t="shared" si="4"/>
        <v>0.7368112</v>
      </c>
      <c r="S65" s="49">
        <f t="shared" si="5"/>
        <v>0.7368112</v>
      </c>
    </row>
    <row r="66" spans="1:19" s="50" customFormat="1" ht="13.5" hidden="1" x14ac:dyDescent="0.2">
      <c r="A66" s="55" t="s">
        <v>46</v>
      </c>
      <c r="B66" s="56">
        <v>12000000</v>
      </c>
      <c r="C66" s="56">
        <v>5223495</v>
      </c>
      <c r="D66" s="56">
        <v>6776505</v>
      </c>
      <c r="E66" s="145">
        <v>0</v>
      </c>
      <c r="F66" s="144"/>
      <c r="G66" s="145">
        <v>5223495</v>
      </c>
      <c r="H66" s="144"/>
      <c r="I66" s="56">
        <v>0</v>
      </c>
      <c r="J66" s="56">
        <v>5223495</v>
      </c>
      <c r="K66" s="56">
        <v>0</v>
      </c>
      <c r="L66" s="56">
        <v>5223495</v>
      </c>
      <c r="M66" s="56">
        <v>0</v>
      </c>
      <c r="N66" s="56">
        <v>5223495</v>
      </c>
      <c r="O66" s="56">
        <v>0</v>
      </c>
      <c r="P66" s="56">
        <v>0</v>
      </c>
      <c r="Q66" s="49">
        <f t="shared" si="3"/>
        <v>0.43529125000000002</v>
      </c>
      <c r="R66" s="49">
        <f t="shared" si="4"/>
        <v>0.43529125000000002</v>
      </c>
      <c r="S66" s="49">
        <f t="shared" si="5"/>
        <v>0.43529125000000002</v>
      </c>
    </row>
    <row r="67" spans="1:19" s="50" customFormat="1" ht="13.5" hidden="1" x14ac:dyDescent="0.2">
      <c r="A67" s="47" t="s">
        <v>46</v>
      </c>
      <c r="B67" s="48">
        <v>19053000</v>
      </c>
      <c r="C67" s="48">
        <v>13652000</v>
      </c>
      <c r="D67" s="48">
        <v>5401000</v>
      </c>
      <c r="E67" s="143">
        <v>0</v>
      </c>
      <c r="F67" s="144"/>
      <c r="G67" s="143">
        <v>13652000</v>
      </c>
      <c r="H67" s="144"/>
      <c r="I67" s="48">
        <v>0</v>
      </c>
      <c r="J67" s="48">
        <v>13652000</v>
      </c>
      <c r="K67" s="48">
        <v>0</v>
      </c>
      <c r="L67" s="48">
        <v>13652000</v>
      </c>
      <c r="M67" s="48">
        <v>0</v>
      </c>
      <c r="N67" s="48">
        <v>13652000</v>
      </c>
      <c r="O67" s="48">
        <v>0</v>
      </c>
      <c r="P67" s="48">
        <v>0</v>
      </c>
      <c r="Q67" s="49">
        <f t="shared" si="3"/>
        <v>0.71652758095837921</v>
      </c>
      <c r="R67" s="49">
        <f t="shared" si="4"/>
        <v>0.71652758095837921</v>
      </c>
      <c r="S67" s="49">
        <f t="shared" si="5"/>
        <v>0.71652758095837921</v>
      </c>
    </row>
    <row r="68" spans="1:19" s="50" customFormat="1" ht="13.5" hidden="1" x14ac:dyDescent="0.2">
      <c r="A68" s="47" t="s">
        <v>46</v>
      </c>
      <c r="B68" s="48">
        <v>9000000</v>
      </c>
      <c r="C68" s="48">
        <v>0</v>
      </c>
      <c r="D68" s="48">
        <v>9000000</v>
      </c>
      <c r="E68" s="143">
        <v>0</v>
      </c>
      <c r="F68" s="144"/>
      <c r="G68" s="143">
        <v>0</v>
      </c>
      <c r="H68" s="144"/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9">
        <f t="shared" si="3"/>
        <v>0</v>
      </c>
      <c r="R68" s="49">
        <f t="shared" si="4"/>
        <v>0</v>
      </c>
      <c r="S68" s="49">
        <f t="shared" si="5"/>
        <v>0</v>
      </c>
    </row>
    <row r="69" spans="1:19" s="54" customFormat="1" ht="13.5" hidden="1" x14ac:dyDescent="0.2">
      <c r="A69" s="51" t="s">
        <v>46</v>
      </c>
      <c r="B69" s="52">
        <v>19000000</v>
      </c>
      <c r="C69" s="52">
        <v>13652000</v>
      </c>
      <c r="D69" s="52">
        <v>5348000</v>
      </c>
      <c r="E69" s="146">
        <v>0</v>
      </c>
      <c r="F69" s="147"/>
      <c r="G69" s="146">
        <v>13652000</v>
      </c>
      <c r="H69" s="147"/>
      <c r="I69" s="52">
        <v>0</v>
      </c>
      <c r="J69" s="52">
        <v>13652000</v>
      </c>
      <c r="K69" s="52">
        <v>0</v>
      </c>
      <c r="L69" s="52">
        <v>13652000</v>
      </c>
      <c r="M69" s="52">
        <v>0</v>
      </c>
      <c r="N69" s="52">
        <v>13652000</v>
      </c>
      <c r="O69" s="52">
        <v>0</v>
      </c>
      <c r="P69" s="52">
        <v>0</v>
      </c>
      <c r="Q69" s="53">
        <f t="shared" si="3"/>
        <v>0.71852631578947368</v>
      </c>
      <c r="R69" s="53">
        <f t="shared" si="4"/>
        <v>0.71852631578947368</v>
      </c>
      <c r="S69" s="53">
        <f t="shared" si="5"/>
        <v>0.71852631578947368</v>
      </c>
    </row>
    <row r="70" spans="1:19" s="50" customFormat="1" ht="13.5" hidden="1" x14ac:dyDescent="0.2">
      <c r="A70" s="47" t="s">
        <v>46</v>
      </c>
      <c r="B70" s="48">
        <v>19000000</v>
      </c>
      <c r="C70" s="48">
        <v>13652000</v>
      </c>
      <c r="D70" s="48">
        <v>5348000</v>
      </c>
      <c r="E70" s="143">
        <v>0</v>
      </c>
      <c r="F70" s="144"/>
      <c r="G70" s="143">
        <v>13652000</v>
      </c>
      <c r="H70" s="144"/>
      <c r="I70" s="48">
        <v>0</v>
      </c>
      <c r="J70" s="48">
        <v>13652000</v>
      </c>
      <c r="K70" s="48">
        <v>0</v>
      </c>
      <c r="L70" s="48">
        <v>13652000</v>
      </c>
      <c r="M70" s="48">
        <v>0</v>
      </c>
      <c r="N70" s="48">
        <v>13652000</v>
      </c>
      <c r="O70" s="48">
        <v>0</v>
      </c>
      <c r="P70" s="48">
        <v>0</v>
      </c>
      <c r="Q70" s="49">
        <f t="shared" si="3"/>
        <v>0.71852631578947368</v>
      </c>
      <c r="R70" s="49">
        <f t="shared" si="4"/>
        <v>0.71852631578947368</v>
      </c>
      <c r="S70" s="49">
        <f>N69/B69</f>
        <v>0.71852631578947368</v>
      </c>
    </row>
    <row r="71" spans="1:19" s="50" customFormat="1" ht="13.5" hidden="1" x14ac:dyDescent="0.2">
      <c r="A71" s="47" t="s">
        <v>46</v>
      </c>
      <c r="B71" s="48">
        <v>19000000</v>
      </c>
      <c r="C71" s="48">
        <v>13652000</v>
      </c>
      <c r="D71" s="48">
        <v>5348000</v>
      </c>
      <c r="E71" s="143">
        <v>0</v>
      </c>
      <c r="F71" s="144"/>
      <c r="G71" s="143">
        <v>13652000</v>
      </c>
      <c r="H71" s="144"/>
      <c r="I71" s="48">
        <v>0</v>
      </c>
      <c r="J71" s="48">
        <v>13652000</v>
      </c>
      <c r="K71" s="48">
        <v>0</v>
      </c>
      <c r="L71" s="48">
        <v>13652000</v>
      </c>
      <c r="M71" s="48">
        <v>0</v>
      </c>
      <c r="N71" s="48">
        <v>13652000</v>
      </c>
      <c r="O71" s="48">
        <v>0</v>
      </c>
      <c r="P71" s="48">
        <v>0</v>
      </c>
      <c r="Q71" s="49">
        <f t="shared" si="3"/>
        <v>0.71852631578947368</v>
      </c>
      <c r="R71" s="49">
        <f t="shared" si="4"/>
        <v>0.71852631578947368</v>
      </c>
      <c r="S71" s="49">
        <f>N70/B70</f>
        <v>0.71852631578947368</v>
      </c>
    </row>
    <row r="72" spans="1:19" s="54" customFormat="1" ht="13.5" hidden="1" x14ac:dyDescent="0.2">
      <c r="A72" s="51" t="s">
        <v>46</v>
      </c>
      <c r="B72" s="52">
        <v>310000000</v>
      </c>
      <c r="C72" s="52">
        <v>0</v>
      </c>
      <c r="D72" s="52">
        <v>310000000</v>
      </c>
      <c r="E72" s="146">
        <v>0</v>
      </c>
      <c r="F72" s="147"/>
      <c r="G72" s="146">
        <v>0</v>
      </c>
      <c r="H72" s="147"/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3">
        <f t="shared" si="3"/>
        <v>0</v>
      </c>
      <c r="R72" s="53">
        <f t="shared" si="4"/>
        <v>0</v>
      </c>
      <c r="S72" s="53">
        <f t="shared" si="5"/>
        <v>0</v>
      </c>
    </row>
    <row r="73" spans="1:19" s="50" customFormat="1" ht="13.5" hidden="1" x14ac:dyDescent="0.2">
      <c r="A73" s="47" t="s">
        <v>46</v>
      </c>
      <c r="B73" s="48">
        <v>310000000</v>
      </c>
      <c r="C73" s="48">
        <v>0</v>
      </c>
      <c r="D73" s="48">
        <v>310000000</v>
      </c>
      <c r="E73" s="143">
        <v>0</v>
      </c>
      <c r="F73" s="144"/>
      <c r="G73" s="143">
        <v>0</v>
      </c>
      <c r="H73" s="144"/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9">
        <f t="shared" si="3"/>
        <v>0</v>
      </c>
      <c r="R73" s="49">
        <f t="shared" si="4"/>
        <v>0</v>
      </c>
      <c r="S73" s="49">
        <f t="shared" si="5"/>
        <v>0</v>
      </c>
    </row>
    <row r="74" spans="1:19" s="50" customFormat="1" ht="13.5" hidden="1" x14ac:dyDescent="0.2">
      <c r="A74" s="55" t="s">
        <v>46</v>
      </c>
      <c r="B74" s="56">
        <v>310000000</v>
      </c>
      <c r="C74" s="56">
        <v>0</v>
      </c>
      <c r="D74" s="56">
        <v>310000000</v>
      </c>
      <c r="E74" s="145">
        <v>0</v>
      </c>
      <c r="F74" s="144"/>
      <c r="G74" s="145">
        <v>0</v>
      </c>
      <c r="H74" s="144"/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49">
        <f t="shared" si="3"/>
        <v>0</v>
      </c>
      <c r="R74" s="49">
        <f t="shared" si="4"/>
        <v>0</v>
      </c>
      <c r="S74" s="49">
        <f t="shared" si="5"/>
        <v>0</v>
      </c>
    </row>
    <row r="75" spans="1:19" s="54" customFormat="1" ht="13.5" hidden="1" customHeight="1" x14ac:dyDescent="0.2">
      <c r="A75" s="57" t="s">
        <v>46</v>
      </c>
      <c r="B75" s="58">
        <v>53000</v>
      </c>
      <c r="C75" s="58">
        <v>0</v>
      </c>
      <c r="D75" s="58">
        <v>53000</v>
      </c>
      <c r="E75" s="150">
        <v>0</v>
      </c>
      <c r="F75" s="151"/>
      <c r="G75" s="150">
        <v>0</v>
      </c>
      <c r="H75" s="151"/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3">
        <f t="shared" si="3"/>
        <v>0</v>
      </c>
      <c r="R75" s="53">
        <f t="shared" si="4"/>
        <v>0</v>
      </c>
      <c r="S75" s="53">
        <f t="shared" si="5"/>
        <v>0</v>
      </c>
    </row>
    <row r="76" spans="1:19" s="54" customFormat="1" ht="13.5" hidden="1" x14ac:dyDescent="0.2">
      <c r="A76" s="51" t="s">
        <v>46</v>
      </c>
      <c r="B76" s="52">
        <v>9000000</v>
      </c>
      <c r="C76" s="52">
        <v>0</v>
      </c>
      <c r="D76" s="52">
        <v>9000000</v>
      </c>
      <c r="E76" s="146">
        <v>0</v>
      </c>
      <c r="F76" s="147"/>
      <c r="G76" s="146">
        <v>0</v>
      </c>
      <c r="H76" s="147"/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3">
        <f t="shared" si="3"/>
        <v>0</v>
      </c>
      <c r="R76" s="53">
        <f t="shared" si="4"/>
        <v>0</v>
      </c>
      <c r="S76" s="53">
        <f t="shared" si="5"/>
        <v>0</v>
      </c>
    </row>
    <row r="77" spans="1:19" s="50" customFormat="1" ht="13.5" hidden="1" x14ac:dyDescent="0.2">
      <c r="A77" s="55" t="s">
        <v>46</v>
      </c>
      <c r="B77" s="56">
        <v>9000000</v>
      </c>
      <c r="C77" s="56">
        <v>0</v>
      </c>
      <c r="D77" s="56">
        <v>9000000</v>
      </c>
      <c r="E77" s="145">
        <v>0</v>
      </c>
      <c r="F77" s="144"/>
      <c r="G77" s="145">
        <v>0</v>
      </c>
      <c r="H77" s="144"/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49">
        <f t="shared" si="3"/>
        <v>0</v>
      </c>
      <c r="R77" s="49">
        <f t="shared" si="4"/>
        <v>0</v>
      </c>
      <c r="S77" s="49">
        <f t="shared" si="5"/>
        <v>0</v>
      </c>
    </row>
    <row r="78" spans="1:19" s="46" customFormat="1" ht="15" hidden="1" customHeight="1" x14ac:dyDescent="0.25">
      <c r="A78" s="59" t="s">
        <v>137</v>
      </c>
      <c r="B78" s="44">
        <f>+B76+B75+B69+B64+B72</f>
        <v>355053000</v>
      </c>
      <c r="C78" s="44">
        <f>+C76+C75+C69+C64+C72</f>
        <v>22559551</v>
      </c>
      <c r="D78" s="44">
        <f>+D76+D75+D69+D64+D72</f>
        <v>332493449</v>
      </c>
      <c r="E78" s="148">
        <f>+E76+E75+E72+E69+E64</f>
        <v>0</v>
      </c>
      <c r="F78" s="149"/>
      <c r="G78" s="148">
        <f>+G76+G75+G72+G69+G64</f>
        <v>22559551</v>
      </c>
      <c r="H78" s="149"/>
      <c r="I78" s="44">
        <f t="shared" ref="I78:P78" si="9">+I76+I75+I69+I64+I72</f>
        <v>0</v>
      </c>
      <c r="J78" s="44">
        <f t="shared" si="9"/>
        <v>22559551</v>
      </c>
      <c r="K78" s="44">
        <f t="shared" si="9"/>
        <v>0</v>
      </c>
      <c r="L78" s="44">
        <f t="shared" si="9"/>
        <v>22559551</v>
      </c>
      <c r="M78" s="44">
        <f t="shared" si="9"/>
        <v>0</v>
      </c>
      <c r="N78" s="44">
        <f t="shared" si="9"/>
        <v>22559551</v>
      </c>
      <c r="O78" s="44">
        <f t="shared" si="9"/>
        <v>0</v>
      </c>
      <c r="P78" s="44">
        <f t="shared" si="9"/>
        <v>0</v>
      </c>
      <c r="Q78" s="45">
        <f t="shared" si="3"/>
        <v>6.353854494962724E-2</v>
      </c>
      <c r="R78" s="45">
        <f t="shared" si="4"/>
        <v>6.353854494962724E-2</v>
      </c>
      <c r="S78" s="45">
        <f t="shared" si="5"/>
        <v>6.353854494962724E-2</v>
      </c>
    </row>
    <row r="79" spans="1:19" s="46" customFormat="1" ht="15" customHeight="1" x14ac:dyDescent="0.25">
      <c r="A79" s="64" t="s">
        <v>138</v>
      </c>
      <c r="B79" s="65">
        <f>+B78+B61+B35</f>
        <v>5446965000</v>
      </c>
      <c r="C79" s="65">
        <f>+C78+C61+C35</f>
        <v>1230970274</v>
      </c>
      <c r="D79" s="65">
        <f>+D78+D61+D35</f>
        <v>4163141096</v>
      </c>
      <c r="E79" s="152">
        <f>+E78+E61+E35</f>
        <v>48614200</v>
      </c>
      <c r="F79" s="153"/>
      <c r="G79" s="152">
        <f>+G78+G61+G35</f>
        <v>1147470555</v>
      </c>
      <c r="H79" s="153"/>
      <c r="I79" s="65">
        <f t="shared" ref="I79:P79" si="10">+I78+I61+I35</f>
        <v>83499719</v>
      </c>
      <c r="J79" s="65">
        <f t="shared" si="10"/>
        <v>957473629</v>
      </c>
      <c r="K79" s="65">
        <f t="shared" si="10"/>
        <v>189996926</v>
      </c>
      <c r="L79" s="65">
        <f t="shared" si="10"/>
        <v>916316327</v>
      </c>
      <c r="M79" s="65">
        <f t="shared" si="10"/>
        <v>41157302</v>
      </c>
      <c r="N79" s="65">
        <f t="shared" si="10"/>
        <v>916316327</v>
      </c>
      <c r="O79" s="65">
        <f t="shared" si="10"/>
        <v>0</v>
      </c>
      <c r="P79" s="65">
        <f t="shared" si="10"/>
        <v>7099495</v>
      </c>
      <c r="Q79" s="66">
        <f t="shared" si="3"/>
        <v>0.22599195588736112</v>
      </c>
      <c r="R79" s="66">
        <f t="shared" si="4"/>
        <v>0.21066236977839953</v>
      </c>
      <c r="S79" s="66">
        <f t="shared" si="5"/>
        <v>0.16822511747367572</v>
      </c>
    </row>
    <row r="80" spans="1:19" s="46" customFormat="1" ht="48.75" hidden="1" customHeight="1" x14ac:dyDescent="0.25">
      <c r="A80" s="59" t="s">
        <v>173</v>
      </c>
      <c r="B80" s="44">
        <f>+B81+B88+B89</f>
        <v>1753800589</v>
      </c>
      <c r="C80" s="44">
        <f t="shared" ref="C80:P80" si="11">+C81+C88+C89</f>
        <v>628560150</v>
      </c>
      <c r="D80" s="44">
        <f t="shared" si="11"/>
        <v>1115240439</v>
      </c>
      <c r="E80" s="148">
        <f t="shared" si="11"/>
        <v>0</v>
      </c>
      <c r="F80" s="149">
        <f t="shared" si="11"/>
        <v>0</v>
      </c>
      <c r="G80" s="148">
        <f t="shared" si="11"/>
        <v>540734550</v>
      </c>
      <c r="H80" s="149">
        <f t="shared" si="11"/>
        <v>0</v>
      </c>
      <c r="I80" s="44">
        <f t="shared" si="11"/>
        <v>87825600</v>
      </c>
      <c r="J80" s="44">
        <f t="shared" si="11"/>
        <v>65255824</v>
      </c>
      <c r="K80" s="44">
        <f t="shared" si="11"/>
        <v>475478726</v>
      </c>
      <c r="L80" s="44">
        <f t="shared" si="11"/>
        <v>65255824</v>
      </c>
      <c r="M80" s="44">
        <f t="shared" si="11"/>
        <v>0</v>
      </c>
      <c r="N80" s="44">
        <f t="shared" si="11"/>
        <v>65255824</v>
      </c>
      <c r="O80" s="44">
        <f t="shared" si="11"/>
        <v>0</v>
      </c>
      <c r="P80" s="44">
        <f t="shared" si="11"/>
        <v>0</v>
      </c>
      <c r="Q80" s="45">
        <f t="shared" si="3"/>
        <v>0.35839887039745999</v>
      </c>
      <c r="R80" s="45">
        <f t="shared" si="4"/>
        <v>0.30832156939137623</v>
      </c>
      <c r="S80" s="45">
        <f t="shared" si="5"/>
        <v>3.7208234738482004E-2</v>
      </c>
    </row>
    <row r="81" spans="1:19" s="54" customFormat="1" ht="13.5" hidden="1" x14ac:dyDescent="0.2">
      <c r="A81" s="60" t="s">
        <v>139</v>
      </c>
      <c r="B81" s="52">
        <v>1256657732</v>
      </c>
      <c r="C81" s="52">
        <v>423434568</v>
      </c>
      <c r="D81" s="52">
        <v>833223164</v>
      </c>
      <c r="E81" s="146">
        <v>0</v>
      </c>
      <c r="F81" s="147"/>
      <c r="G81" s="146">
        <v>349782968</v>
      </c>
      <c r="H81" s="147"/>
      <c r="I81" s="52">
        <v>73651600</v>
      </c>
      <c r="J81" s="52">
        <v>53107558</v>
      </c>
      <c r="K81" s="52">
        <v>296675410</v>
      </c>
      <c r="L81" s="52">
        <v>53107558</v>
      </c>
      <c r="M81" s="52">
        <v>0</v>
      </c>
      <c r="N81" s="52">
        <v>53107558</v>
      </c>
      <c r="O81" s="52">
        <v>0</v>
      </c>
      <c r="P81" s="52">
        <v>0</v>
      </c>
      <c r="Q81" s="61">
        <f t="shared" si="3"/>
        <v>0.33695298028851023</v>
      </c>
      <c r="R81" s="61">
        <f t="shared" si="4"/>
        <v>0.27834386332331895</v>
      </c>
      <c r="S81" s="61">
        <f t="shared" si="5"/>
        <v>4.2260956700977036E-2</v>
      </c>
    </row>
    <row r="82" spans="1:19" s="50" customFormat="1" ht="13.5" hidden="1" x14ac:dyDescent="0.2">
      <c r="A82" s="62" t="s">
        <v>139</v>
      </c>
      <c r="B82" s="48">
        <v>21000000</v>
      </c>
      <c r="C82" s="48">
        <v>0</v>
      </c>
      <c r="D82" s="48">
        <v>21000000</v>
      </c>
      <c r="E82" s="143">
        <v>0</v>
      </c>
      <c r="F82" s="144"/>
      <c r="G82" s="143">
        <v>0</v>
      </c>
      <c r="H82" s="144"/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9">
        <f t="shared" si="3"/>
        <v>0</v>
      </c>
      <c r="R82" s="49">
        <f t="shared" si="4"/>
        <v>0</v>
      </c>
      <c r="S82" s="49">
        <f t="shared" si="5"/>
        <v>0</v>
      </c>
    </row>
    <row r="83" spans="1:19" s="50" customFormat="1" ht="13.5" hidden="1" x14ac:dyDescent="0.2">
      <c r="A83" s="62" t="s">
        <v>139</v>
      </c>
      <c r="B83" s="48">
        <v>1084762391</v>
      </c>
      <c r="C83" s="48">
        <v>272769649</v>
      </c>
      <c r="D83" s="48">
        <v>811992742</v>
      </c>
      <c r="E83" s="143">
        <v>0</v>
      </c>
      <c r="F83" s="144"/>
      <c r="G83" s="143">
        <v>201354600</v>
      </c>
      <c r="H83" s="144"/>
      <c r="I83" s="48">
        <v>71415049</v>
      </c>
      <c r="J83" s="48">
        <v>29220582</v>
      </c>
      <c r="K83" s="48">
        <v>172134018</v>
      </c>
      <c r="L83" s="48">
        <v>29220582</v>
      </c>
      <c r="M83" s="48">
        <v>0</v>
      </c>
      <c r="N83" s="48">
        <v>29220582</v>
      </c>
      <c r="O83" s="48">
        <v>0</v>
      </c>
      <c r="P83" s="48">
        <v>0</v>
      </c>
      <c r="Q83" s="49">
        <f t="shared" si="3"/>
        <v>0.25145566555690074</v>
      </c>
      <c r="R83" s="49">
        <f t="shared" si="4"/>
        <v>0.18562092645411413</v>
      </c>
      <c r="S83" s="49">
        <f t="shared" si="5"/>
        <v>2.6937311103736448E-2</v>
      </c>
    </row>
    <row r="84" spans="1:19" s="50" customFormat="1" ht="13.5" hidden="1" x14ac:dyDescent="0.2">
      <c r="A84" s="62" t="s">
        <v>139</v>
      </c>
      <c r="B84" s="48">
        <v>150895341</v>
      </c>
      <c r="C84" s="48">
        <v>150664919</v>
      </c>
      <c r="D84" s="48">
        <v>230422</v>
      </c>
      <c r="E84" s="143">
        <v>0</v>
      </c>
      <c r="F84" s="144"/>
      <c r="G84" s="143">
        <v>148428368</v>
      </c>
      <c r="H84" s="144"/>
      <c r="I84" s="48">
        <v>2236551</v>
      </c>
      <c r="J84" s="48">
        <v>23886976</v>
      </c>
      <c r="K84" s="48">
        <v>124541392</v>
      </c>
      <c r="L84" s="48">
        <v>23886976</v>
      </c>
      <c r="M84" s="48">
        <v>0</v>
      </c>
      <c r="N84" s="48">
        <v>23886976</v>
      </c>
      <c r="O84" s="48">
        <v>0</v>
      </c>
      <c r="P84" s="48">
        <v>0</v>
      </c>
      <c r="Q84" s="49">
        <f t="shared" si="3"/>
        <v>0.99847296809515151</v>
      </c>
      <c r="R84" s="49">
        <f t="shared" si="4"/>
        <v>0.98365109894280967</v>
      </c>
      <c r="S84" s="49">
        <f t="shared" si="5"/>
        <v>0.15830161383180147</v>
      </c>
    </row>
    <row r="85" spans="1:19" s="50" customFormat="1" ht="13.5" hidden="1" x14ac:dyDescent="0.2">
      <c r="A85" s="62" t="s">
        <v>139</v>
      </c>
      <c r="B85" s="48">
        <v>21000000</v>
      </c>
      <c r="C85" s="48">
        <v>0</v>
      </c>
      <c r="D85" s="48">
        <v>21000000</v>
      </c>
      <c r="E85" s="143">
        <v>0</v>
      </c>
      <c r="F85" s="144"/>
      <c r="G85" s="143">
        <v>0</v>
      </c>
      <c r="H85" s="144"/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9">
        <f t="shared" si="3"/>
        <v>0</v>
      </c>
      <c r="R85" s="49">
        <f t="shared" si="4"/>
        <v>0</v>
      </c>
      <c r="S85" s="49">
        <f t="shared" si="5"/>
        <v>0</v>
      </c>
    </row>
    <row r="86" spans="1:19" s="50" customFormat="1" ht="13.5" hidden="1" x14ac:dyDescent="0.2">
      <c r="A86" s="62" t="s">
        <v>139</v>
      </c>
      <c r="B86" s="48">
        <v>1084762391</v>
      </c>
      <c r="C86" s="48">
        <v>272769649</v>
      </c>
      <c r="D86" s="48">
        <v>811992742</v>
      </c>
      <c r="E86" s="143">
        <v>0</v>
      </c>
      <c r="F86" s="144"/>
      <c r="G86" s="143">
        <v>201354600</v>
      </c>
      <c r="H86" s="144"/>
      <c r="I86" s="48">
        <v>71415049</v>
      </c>
      <c r="J86" s="48">
        <v>29220582</v>
      </c>
      <c r="K86" s="48">
        <v>172134018</v>
      </c>
      <c r="L86" s="48">
        <v>29220582</v>
      </c>
      <c r="M86" s="48">
        <v>0</v>
      </c>
      <c r="N86" s="48">
        <v>29220582</v>
      </c>
      <c r="O86" s="48">
        <v>0</v>
      </c>
      <c r="P86" s="48">
        <v>0</v>
      </c>
      <c r="Q86" s="49">
        <f t="shared" si="3"/>
        <v>0.25145566555690074</v>
      </c>
      <c r="R86" s="49">
        <f t="shared" si="4"/>
        <v>0.18562092645411413</v>
      </c>
      <c r="S86" s="49">
        <f t="shared" si="5"/>
        <v>2.6937311103736448E-2</v>
      </c>
    </row>
    <row r="87" spans="1:19" s="50" customFormat="1" ht="13.5" hidden="1" x14ac:dyDescent="0.2">
      <c r="A87" s="62" t="s">
        <v>139</v>
      </c>
      <c r="B87" s="48">
        <v>150895341</v>
      </c>
      <c r="C87" s="48">
        <v>150664919</v>
      </c>
      <c r="D87" s="48">
        <v>230422</v>
      </c>
      <c r="E87" s="143">
        <v>0</v>
      </c>
      <c r="F87" s="144"/>
      <c r="G87" s="143">
        <v>148428368</v>
      </c>
      <c r="H87" s="144"/>
      <c r="I87" s="48">
        <v>2236551</v>
      </c>
      <c r="J87" s="48">
        <v>23886976</v>
      </c>
      <c r="K87" s="48">
        <v>124541392</v>
      </c>
      <c r="L87" s="48">
        <v>23886976</v>
      </c>
      <c r="M87" s="48">
        <v>0</v>
      </c>
      <c r="N87" s="48">
        <v>23886976</v>
      </c>
      <c r="O87" s="48">
        <v>0</v>
      </c>
      <c r="P87" s="48">
        <v>0</v>
      </c>
      <c r="Q87" s="49">
        <f t="shared" si="3"/>
        <v>0.99847296809515151</v>
      </c>
      <c r="R87" s="49">
        <f t="shared" si="4"/>
        <v>0.98365109894280967</v>
      </c>
      <c r="S87" s="49">
        <f t="shared" si="5"/>
        <v>0.15830161383180147</v>
      </c>
    </row>
    <row r="88" spans="1:19" s="54" customFormat="1" ht="13.5" hidden="1" x14ac:dyDescent="0.2">
      <c r="A88" s="60" t="s">
        <v>139</v>
      </c>
      <c r="B88" s="52">
        <v>493142857</v>
      </c>
      <c r="C88" s="52">
        <v>201125582</v>
      </c>
      <c r="D88" s="52">
        <v>282017275</v>
      </c>
      <c r="E88" s="146">
        <v>0</v>
      </c>
      <c r="F88" s="147"/>
      <c r="G88" s="146">
        <v>186951582</v>
      </c>
      <c r="H88" s="147"/>
      <c r="I88" s="52">
        <v>14174000</v>
      </c>
      <c r="J88" s="52">
        <v>12148266</v>
      </c>
      <c r="K88" s="52">
        <v>174803316</v>
      </c>
      <c r="L88" s="52">
        <v>12148266</v>
      </c>
      <c r="M88" s="52">
        <v>0</v>
      </c>
      <c r="N88" s="52">
        <v>12148266</v>
      </c>
      <c r="O88" s="52">
        <v>0</v>
      </c>
      <c r="P88" s="52">
        <v>0</v>
      </c>
      <c r="Q88" s="61">
        <f t="shared" si="3"/>
        <v>0.40784445956194798</v>
      </c>
      <c r="R88" s="61">
        <f t="shared" si="4"/>
        <v>0.37910228110634481</v>
      </c>
      <c r="S88" s="61">
        <f t="shared" si="5"/>
        <v>2.4634374862292693E-2</v>
      </c>
    </row>
    <row r="89" spans="1:19" s="54" customFormat="1" ht="13.5" hidden="1" x14ac:dyDescent="0.2">
      <c r="A89" s="60" t="s">
        <v>139</v>
      </c>
      <c r="B89" s="52">
        <v>4000000</v>
      </c>
      <c r="C89" s="52">
        <v>4000000</v>
      </c>
      <c r="D89" s="52">
        <v>0</v>
      </c>
      <c r="E89" s="146">
        <v>0</v>
      </c>
      <c r="F89" s="147"/>
      <c r="G89" s="146">
        <v>4000000</v>
      </c>
      <c r="H89" s="147"/>
      <c r="I89" s="52">
        <v>0</v>
      </c>
      <c r="J89" s="52">
        <v>0</v>
      </c>
      <c r="K89" s="52">
        <v>4000000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61">
        <f t="shared" si="3"/>
        <v>1</v>
      </c>
      <c r="R89" s="61">
        <f t="shared" si="4"/>
        <v>1</v>
      </c>
      <c r="S89" s="61">
        <f t="shared" si="5"/>
        <v>0</v>
      </c>
    </row>
    <row r="90" spans="1:19" s="50" customFormat="1" ht="13.5" hidden="1" x14ac:dyDescent="0.2">
      <c r="A90" s="62" t="s">
        <v>139</v>
      </c>
      <c r="B90" s="48">
        <v>21062584</v>
      </c>
      <c r="C90" s="48">
        <v>10500000</v>
      </c>
      <c r="D90" s="48">
        <v>10562584</v>
      </c>
      <c r="E90" s="143">
        <v>0</v>
      </c>
      <c r="F90" s="144"/>
      <c r="G90" s="143">
        <v>10500000</v>
      </c>
      <c r="H90" s="144"/>
      <c r="I90" s="48">
        <v>0</v>
      </c>
      <c r="J90" s="48">
        <v>0</v>
      </c>
      <c r="K90" s="48">
        <v>10500000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9">
        <f t="shared" si="3"/>
        <v>0.49851433233453218</v>
      </c>
      <c r="R90" s="49">
        <f t="shared" si="4"/>
        <v>0.49851433233453218</v>
      </c>
      <c r="S90" s="49">
        <f t="shared" si="5"/>
        <v>0</v>
      </c>
    </row>
    <row r="91" spans="1:19" s="50" customFormat="1" ht="13.5" hidden="1" x14ac:dyDescent="0.2">
      <c r="A91" s="62" t="s">
        <v>139</v>
      </c>
      <c r="B91" s="48">
        <v>195348879</v>
      </c>
      <c r="C91" s="48">
        <v>90972660</v>
      </c>
      <c r="D91" s="48">
        <v>104376219</v>
      </c>
      <c r="E91" s="143">
        <v>0</v>
      </c>
      <c r="F91" s="144"/>
      <c r="G91" s="143">
        <v>90972660</v>
      </c>
      <c r="H91" s="144"/>
      <c r="I91" s="48">
        <v>0</v>
      </c>
      <c r="J91" s="48">
        <v>8908266</v>
      </c>
      <c r="K91" s="48">
        <v>82064394</v>
      </c>
      <c r="L91" s="48">
        <v>8908266</v>
      </c>
      <c r="M91" s="48">
        <v>0</v>
      </c>
      <c r="N91" s="48">
        <v>8908266</v>
      </c>
      <c r="O91" s="48">
        <v>0</v>
      </c>
      <c r="P91" s="48">
        <v>0</v>
      </c>
      <c r="Q91" s="49">
        <f t="shared" si="3"/>
        <v>0.46569327894633067</v>
      </c>
      <c r="R91" s="49">
        <f t="shared" si="4"/>
        <v>0.46569327894633067</v>
      </c>
      <c r="S91" s="49">
        <f t="shared" si="5"/>
        <v>4.560182810160892E-2</v>
      </c>
    </row>
    <row r="92" spans="1:19" s="50" customFormat="1" ht="13.5" hidden="1" x14ac:dyDescent="0.2">
      <c r="A92" s="62" t="s">
        <v>139</v>
      </c>
      <c r="B92" s="48">
        <v>4000000</v>
      </c>
      <c r="C92" s="48">
        <v>4000000</v>
      </c>
      <c r="D92" s="48">
        <v>0</v>
      </c>
      <c r="E92" s="143">
        <v>0</v>
      </c>
      <c r="F92" s="144"/>
      <c r="G92" s="143">
        <v>4000000</v>
      </c>
      <c r="H92" s="144"/>
      <c r="I92" s="48">
        <v>0</v>
      </c>
      <c r="J92" s="48">
        <v>0</v>
      </c>
      <c r="K92" s="48">
        <v>4000000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9">
        <f t="shared" si="3"/>
        <v>1</v>
      </c>
      <c r="R92" s="49">
        <f t="shared" si="4"/>
        <v>1</v>
      </c>
      <c r="S92" s="49">
        <f t="shared" si="5"/>
        <v>0</v>
      </c>
    </row>
    <row r="93" spans="1:19" s="50" customFormat="1" ht="13.5" hidden="1" x14ac:dyDescent="0.2">
      <c r="A93" s="62" t="s">
        <v>139</v>
      </c>
      <c r="B93" s="48">
        <v>276731394</v>
      </c>
      <c r="C93" s="48">
        <v>99652922</v>
      </c>
      <c r="D93" s="48">
        <v>167078472</v>
      </c>
      <c r="E93" s="143">
        <v>0</v>
      </c>
      <c r="F93" s="144"/>
      <c r="G93" s="143">
        <v>85478922</v>
      </c>
      <c r="H93" s="144"/>
      <c r="I93" s="48">
        <v>14174000</v>
      </c>
      <c r="J93" s="48">
        <v>3240000</v>
      </c>
      <c r="K93" s="48">
        <v>82238922</v>
      </c>
      <c r="L93" s="48">
        <v>3240000</v>
      </c>
      <c r="M93" s="48">
        <v>0</v>
      </c>
      <c r="N93" s="48">
        <v>3240000</v>
      </c>
      <c r="O93" s="48">
        <v>0</v>
      </c>
      <c r="P93" s="48">
        <v>0</v>
      </c>
      <c r="Q93" s="49">
        <f t="shared" si="3"/>
        <v>0.36010703577780556</v>
      </c>
      <c r="R93" s="49">
        <f t="shared" si="4"/>
        <v>0.30888769345772166</v>
      </c>
      <c r="S93" s="49">
        <f t="shared" si="5"/>
        <v>1.1708104213141788E-2</v>
      </c>
    </row>
    <row r="94" spans="1:19" s="50" customFormat="1" ht="13.5" hidden="1" x14ac:dyDescent="0.2">
      <c r="A94" s="62" t="s">
        <v>139</v>
      </c>
      <c r="B94" s="48">
        <v>21062584</v>
      </c>
      <c r="C94" s="48">
        <v>10500000</v>
      </c>
      <c r="D94" s="48">
        <v>10562584</v>
      </c>
      <c r="E94" s="143">
        <v>0</v>
      </c>
      <c r="F94" s="144"/>
      <c r="G94" s="143">
        <v>10500000</v>
      </c>
      <c r="H94" s="144"/>
      <c r="I94" s="48">
        <v>0</v>
      </c>
      <c r="J94" s="48">
        <v>0</v>
      </c>
      <c r="K94" s="48">
        <v>10500000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9">
        <f t="shared" si="3"/>
        <v>0.49851433233453218</v>
      </c>
      <c r="R94" s="49">
        <f t="shared" si="4"/>
        <v>0.49851433233453218</v>
      </c>
      <c r="S94" s="49">
        <f t="shared" si="5"/>
        <v>0</v>
      </c>
    </row>
    <row r="95" spans="1:19" s="50" customFormat="1" ht="13.5" hidden="1" x14ac:dyDescent="0.2">
      <c r="A95" s="62" t="s">
        <v>139</v>
      </c>
      <c r="B95" s="48">
        <v>195348879</v>
      </c>
      <c r="C95" s="48">
        <v>90972660</v>
      </c>
      <c r="D95" s="48">
        <v>104376219</v>
      </c>
      <c r="E95" s="143">
        <v>0</v>
      </c>
      <c r="F95" s="144"/>
      <c r="G95" s="143">
        <v>90972660</v>
      </c>
      <c r="H95" s="144"/>
      <c r="I95" s="48">
        <v>0</v>
      </c>
      <c r="J95" s="48">
        <v>8908266</v>
      </c>
      <c r="K95" s="48">
        <v>82064394</v>
      </c>
      <c r="L95" s="48">
        <v>8908266</v>
      </c>
      <c r="M95" s="48">
        <v>0</v>
      </c>
      <c r="N95" s="48">
        <v>8908266</v>
      </c>
      <c r="O95" s="48">
        <v>0</v>
      </c>
      <c r="P95" s="48">
        <v>0</v>
      </c>
      <c r="Q95" s="49">
        <f t="shared" si="3"/>
        <v>0.46569327894633067</v>
      </c>
      <c r="R95" s="49">
        <f t="shared" si="4"/>
        <v>0.46569327894633067</v>
      </c>
      <c r="S95" s="49">
        <f t="shared" si="5"/>
        <v>4.560182810160892E-2</v>
      </c>
    </row>
    <row r="96" spans="1:19" s="50" customFormat="1" ht="13.5" hidden="1" x14ac:dyDescent="0.2">
      <c r="A96" s="62" t="s">
        <v>139</v>
      </c>
      <c r="B96" s="48">
        <v>4000000</v>
      </c>
      <c r="C96" s="48">
        <v>4000000</v>
      </c>
      <c r="D96" s="48">
        <v>0</v>
      </c>
      <c r="E96" s="143">
        <v>0</v>
      </c>
      <c r="F96" s="144"/>
      <c r="G96" s="143">
        <v>4000000</v>
      </c>
      <c r="H96" s="144"/>
      <c r="I96" s="48">
        <v>0</v>
      </c>
      <c r="J96" s="48">
        <v>0</v>
      </c>
      <c r="K96" s="48">
        <v>4000000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9">
        <f t="shared" si="3"/>
        <v>1</v>
      </c>
      <c r="R96" s="49">
        <f t="shared" si="4"/>
        <v>1</v>
      </c>
      <c r="S96" s="49">
        <f t="shared" si="5"/>
        <v>0</v>
      </c>
    </row>
    <row r="97" spans="1:19" s="50" customFormat="1" ht="13.5" hidden="1" x14ac:dyDescent="0.2">
      <c r="A97" s="62" t="s">
        <v>139</v>
      </c>
      <c r="B97" s="48">
        <v>276731394</v>
      </c>
      <c r="C97" s="48">
        <v>99652922</v>
      </c>
      <c r="D97" s="48">
        <v>167078472</v>
      </c>
      <c r="E97" s="143">
        <v>0</v>
      </c>
      <c r="F97" s="144"/>
      <c r="G97" s="143">
        <v>85478922</v>
      </c>
      <c r="H97" s="144"/>
      <c r="I97" s="48">
        <v>14174000</v>
      </c>
      <c r="J97" s="48">
        <v>3240000</v>
      </c>
      <c r="K97" s="48">
        <v>82238922</v>
      </c>
      <c r="L97" s="48">
        <v>3240000</v>
      </c>
      <c r="M97" s="48">
        <v>0</v>
      </c>
      <c r="N97" s="48">
        <v>3240000</v>
      </c>
      <c r="O97" s="48">
        <v>0</v>
      </c>
      <c r="P97" s="48">
        <v>0</v>
      </c>
      <c r="Q97" s="49">
        <f t="shared" si="3"/>
        <v>0.36010703577780556</v>
      </c>
      <c r="R97" s="49">
        <f t="shared" si="4"/>
        <v>0.30888769345772166</v>
      </c>
      <c r="S97" s="49">
        <f t="shared" si="5"/>
        <v>1.1708104213141788E-2</v>
      </c>
    </row>
    <row r="98" spans="1:19" s="54" customFormat="1" ht="38.25" hidden="1" customHeight="1" x14ac:dyDescent="0.2">
      <c r="A98" s="63" t="s">
        <v>156</v>
      </c>
      <c r="B98" s="52">
        <f>+B99+B108</f>
        <v>537158000</v>
      </c>
      <c r="C98" s="52">
        <f>+C99+C108</f>
        <v>212375011</v>
      </c>
      <c r="D98" s="52">
        <f>+D99+D108</f>
        <v>311082989</v>
      </c>
      <c r="E98" s="52">
        <f t="shared" ref="E98:F98" si="12">+E99+E108</f>
        <v>0</v>
      </c>
      <c r="F98" s="52">
        <f t="shared" si="12"/>
        <v>0</v>
      </c>
      <c r="G98" s="164">
        <f t="shared" ref="G98" si="13">+G99+G108</f>
        <v>212139755</v>
      </c>
      <c r="H98" s="165"/>
      <c r="I98" s="52">
        <f>+I99+I108</f>
        <v>235256</v>
      </c>
      <c r="J98" s="52">
        <f>+J99+J108</f>
        <v>27106124</v>
      </c>
      <c r="K98" s="52">
        <f>+K99+K108</f>
        <v>185033631</v>
      </c>
      <c r="L98" s="52">
        <f>+L99+L108</f>
        <v>27106124</v>
      </c>
      <c r="M98" s="52">
        <v>0</v>
      </c>
      <c r="N98" s="52">
        <f>N99+N108</f>
        <v>27106124</v>
      </c>
      <c r="O98" s="52">
        <v>0</v>
      </c>
      <c r="P98" s="52">
        <v>0</v>
      </c>
      <c r="Q98" s="61">
        <f t="shared" ref="Q98" si="14">C98/B98</f>
        <v>0.39536786383149836</v>
      </c>
      <c r="R98" s="61">
        <f t="shared" ref="R98" si="15">G98/B98</f>
        <v>0.39492989958261815</v>
      </c>
      <c r="S98" s="61">
        <f t="shared" ref="S98" si="16">N98/B98</f>
        <v>5.0462106121476363E-2</v>
      </c>
    </row>
    <row r="99" spans="1:19" s="54" customFormat="1" ht="13.5" hidden="1" x14ac:dyDescent="0.2">
      <c r="A99" s="60" t="s">
        <v>139</v>
      </c>
      <c r="B99" s="52">
        <v>274300857</v>
      </c>
      <c r="C99" s="52">
        <v>88006299</v>
      </c>
      <c r="D99" s="52">
        <v>172594558</v>
      </c>
      <c r="E99" s="146">
        <v>0</v>
      </c>
      <c r="F99" s="147"/>
      <c r="G99" s="146">
        <v>87771043</v>
      </c>
      <c r="H99" s="147"/>
      <c r="I99" s="52">
        <v>235256</v>
      </c>
      <c r="J99" s="52">
        <v>14789624</v>
      </c>
      <c r="K99" s="52">
        <v>72981419</v>
      </c>
      <c r="L99" s="52">
        <v>14789624</v>
      </c>
      <c r="M99" s="52">
        <v>0</v>
      </c>
      <c r="N99" s="52">
        <v>14789624</v>
      </c>
      <c r="O99" s="52">
        <v>0</v>
      </c>
      <c r="P99" s="52">
        <v>0</v>
      </c>
      <c r="Q99" s="61">
        <f t="shared" si="3"/>
        <v>0.32083858564102119</v>
      </c>
      <c r="R99" s="61">
        <f t="shared" si="4"/>
        <v>0.31998092882371126</v>
      </c>
      <c r="S99" s="61">
        <f t="shared" si="5"/>
        <v>5.3917527497918095E-2</v>
      </c>
    </row>
    <row r="100" spans="1:19" s="50" customFormat="1" ht="13.5" hidden="1" x14ac:dyDescent="0.2">
      <c r="A100" s="62" t="s">
        <v>139</v>
      </c>
      <c r="B100" s="48">
        <v>83808357</v>
      </c>
      <c r="C100" s="48">
        <v>0</v>
      </c>
      <c r="D100" s="48">
        <v>70108357</v>
      </c>
      <c r="E100" s="143">
        <v>0</v>
      </c>
      <c r="F100" s="144"/>
      <c r="G100" s="143">
        <v>0</v>
      </c>
      <c r="H100" s="144"/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9">
        <f t="shared" si="3"/>
        <v>0</v>
      </c>
      <c r="R100" s="49">
        <f t="shared" si="4"/>
        <v>0</v>
      </c>
      <c r="S100" s="49">
        <f t="shared" si="5"/>
        <v>0</v>
      </c>
    </row>
    <row r="101" spans="1:19" s="50" customFormat="1" ht="13.5" hidden="1" x14ac:dyDescent="0.2">
      <c r="A101" s="62" t="s">
        <v>139</v>
      </c>
      <c r="B101" s="48">
        <v>12000000</v>
      </c>
      <c r="C101" s="48">
        <v>0</v>
      </c>
      <c r="D101" s="48">
        <v>12000000</v>
      </c>
      <c r="E101" s="143">
        <v>0</v>
      </c>
      <c r="F101" s="144"/>
      <c r="G101" s="143">
        <v>0</v>
      </c>
      <c r="H101" s="144"/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9">
        <f t="shared" si="3"/>
        <v>0</v>
      </c>
      <c r="R101" s="49">
        <f t="shared" si="4"/>
        <v>0</v>
      </c>
      <c r="S101" s="49">
        <f t="shared" si="5"/>
        <v>0</v>
      </c>
    </row>
    <row r="102" spans="1:19" s="50" customFormat="1" ht="13.5" hidden="1" x14ac:dyDescent="0.2">
      <c r="A102" s="62" t="s">
        <v>139</v>
      </c>
      <c r="B102" s="48">
        <v>65992500</v>
      </c>
      <c r="C102" s="48">
        <v>64983589</v>
      </c>
      <c r="D102" s="48">
        <v>1008911</v>
      </c>
      <c r="E102" s="143">
        <v>0</v>
      </c>
      <c r="F102" s="144"/>
      <c r="G102" s="143">
        <v>64983589</v>
      </c>
      <c r="H102" s="144"/>
      <c r="I102" s="48">
        <v>0</v>
      </c>
      <c r="J102" s="48">
        <v>9162599</v>
      </c>
      <c r="K102" s="48">
        <v>55820990</v>
      </c>
      <c r="L102" s="48">
        <v>9162599</v>
      </c>
      <c r="M102" s="48">
        <v>0</v>
      </c>
      <c r="N102" s="48">
        <v>9162599</v>
      </c>
      <c r="O102" s="48">
        <v>0</v>
      </c>
      <c r="P102" s="48">
        <v>0</v>
      </c>
      <c r="Q102" s="49">
        <f t="shared" si="3"/>
        <v>0.98471173239383258</v>
      </c>
      <c r="R102" s="49">
        <f t="shared" si="4"/>
        <v>0.98471173239383258</v>
      </c>
      <c r="S102" s="49">
        <f t="shared" si="5"/>
        <v>0.13884303519339319</v>
      </c>
    </row>
    <row r="103" spans="1:19" s="50" customFormat="1" ht="13.5" hidden="1" x14ac:dyDescent="0.2">
      <c r="A103" s="62" t="s">
        <v>139</v>
      </c>
      <c r="B103" s="48">
        <v>112500000</v>
      </c>
      <c r="C103" s="48">
        <v>23022710</v>
      </c>
      <c r="D103" s="48">
        <v>89477290</v>
      </c>
      <c r="E103" s="143">
        <v>0</v>
      </c>
      <c r="F103" s="144"/>
      <c r="G103" s="143">
        <v>22787454</v>
      </c>
      <c r="H103" s="144"/>
      <c r="I103" s="48">
        <v>235256</v>
      </c>
      <c r="J103" s="48">
        <v>5627025</v>
      </c>
      <c r="K103" s="48">
        <v>17160429</v>
      </c>
      <c r="L103" s="48">
        <v>5627025</v>
      </c>
      <c r="M103" s="48">
        <v>0</v>
      </c>
      <c r="N103" s="48">
        <v>5627025</v>
      </c>
      <c r="O103" s="48">
        <v>0</v>
      </c>
      <c r="P103" s="48">
        <v>0</v>
      </c>
      <c r="Q103" s="49">
        <f t="shared" si="3"/>
        <v>0.20464631111111112</v>
      </c>
      <c r="R103" s="49">
        <f t="shared" si="4"/>
        <v>0.20255514666666666</v>
      </c>
      <c r="S103" s="49">
        <f t="shared" si="5"/>
        <v>5.0018E-2</v>
      </c>
    </row>
    <row r="104" spans="1:19" s="50" customFormat="1" ht="13.5" hidden="1" x14ac:dyDescent="0.2">
      <c r="A104" s="62" t="s">
        <v>139</v>
      </c>
      <c r="B104" s="48">
        <v>83808357</v>
      </c>
      <c r="C104" s="48">
        <v>0</v>
      </c>
      <c r="D104" s="48">
        <v>70108357</v>
      </c>
      <c r="E104" s="143">
        <v>0</v>
      </c>
      <c r="F104" s="144"/>
      <c r="G104" s="143">
        <v>0</v>
      </c>
      <c r="H104" s="144"/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9">
        <f t="shared" si="3"/>
        <v>0</v>
      </c>
      <c r="R104" s="49">
        <f t="shared" si="4"/>
        <v>0</v>
      </c>
      <c r="S104" s="49">
        <f t="shared" si="5"/>
        <v>0</v>
      </c>
    </row>
    <row r="105" spans="1:19" s="50" customFormat="1" ht="13.5" hidden="1" x14ac:dyDescent="0.2">
      <c r="A105" s="62" t="s">
        <v>139</v>
      </c>
      <c r="B105" s="48">
        <v>12000000</v>
      </c>
      <c r="C105" s="48">
        <v>0</v>
      </c>
      <c r="D105" s="48">
        <v>12000000</v>
      </c>
      <c r="E105" s="143">
        <v>0</v>
      </c>
      <c r="F105" s="144"/>
      <c r="G105" s="143">
        <v>0</v>
      </c>
      <c r="H105" s="144"/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9">
        <f t="shared" si="3"/>
        <v>0</v>
      </c>
      <c r="R105" s="49">
        <f t="shared" si="4"/>
        <v>0</v>
      </c>
      <c r="S105" s="49">
        <f t="shared" si="5"/>
        <v>0</v>
      </c>
    </row>
    <row r="106" spans="1:19" s="50" customFormat="1" ht="13.5" hidden="1" x14ac:dyDescent="0.2">
      <c r="A106" s="62" t="s">
        <v>139</v>
      </c>
      <c r="B106" s="48">
        <v>65992500</v>
      </c>
      <c r="C106" s="48">
        <v>64983589</v>
      </c>
      <c r="D106" s="48">
        <v>1008911</v>
      </c>
      <c r="E106" s="143">
        <v>0</v>
      </c>
      <c r="F106" s="144"/>
      <c r="G106" s="143">
        <v>64983589</v>
      </c>
      <c r="H106" s="144"/>
      <c r="I106" s="48">
        <v>0</v>
      </c>
      <c r="J106" s="48">
        <v>9162599</v>
      </c>
      <c r="K106" s="48">
        <v>55820990</v>
      </c>
      <c r="L106" s="48">
        <v>9162599</v>
      </c>
      <c r="M106" s="48">
        <v>0</v>
      </c>
      <c r="N106" s="48">
        <v>9162599</v>
      </c>
      <c r="O106" s="48">
        <v>0</v>
      </c>
      <c r="P106" s="48">
        <v>0</v>
      </c>
      <c r="Q106" s="49">
        <f t="shared" si="3"/>
        <v>0.98471173239383258</v>
      </c>
      <c r="R106" s="49">
        <f t="shared" si="4"/>
        <v>0.98471173239383258</v>
      </c>
      <c r="S106" s="49">
        <f t="shared" si="5"/>
        <v>0.13884303519339319</v>
      </c>
    </row>
    <row r="107" spans="1:19" s="50" customFormat="1" ht="13.5" hidden="1" x14ac:dyDescent="0.2">
      <c r="A107" s="62" t="s">
        <v>139</v>
      </c>
      <c r="B107" s="48">
        <v>112500000</v>
      </c>
      <c r="C107" s="48">
        <v>23022710</v>
      </c>
      <c r="D107" s="48">
        <v>89477290</v>
      </c>
      <c r="E107" s="143">
        <v>0</v>
      </c>
      <c r="F107" s="144"/>
      <c r="G107" s="143">
        <v>22787454</v>
      </c>
      <c r="H107" s="144"/>
      <c r="I107" s="48">
        <v>235256</v>
      </c>
      <c r="J107" s="48">
        <v>5627025</v>
      </c>
      <c r="K107" s="48">
        <v>17160429</v>
      </c>
      <c r="L107" s="48">
        <v>5627025</v>
      </c>
      <c r="M107" s="48">
        <v>0</v>
      </c>
      <c r="N107" s="48">
        <v>5627025</v>
      </c>
      <c r="O107" s="48">
        <v>0</v>
      </c>
      <c r="P107" s="48">
        <v>0</v>
      </c>
      <c r="Q107" s="49">
        <f t="shared" si="3"/>
        <v>0.20464631111111112</v>
      </c>
      <c r="R107" s="49">
        <f t="shared" si="4"/>
        <v>0.20255514666666666</v>
      </c>
      <c r="S107" s="49">
        <f t="shared" si="5"/>
        <v>5.0018E-2</v>
      </c>
    </row>
    <row r="108" spans="1:19" s="54" customFormat="1" ht="13.5" hidden="1" x14ac:dyDescent="0.2">
      <c r="A108" s="60" t="s">
        <v>139</v>
      </c>
      <c r="B108" s="52">
        <v>262857143</v>
      </c>
      <c r="C108" s="52">
        <v>124368712</v>
      </c>
      <c r="D108" s="52">
        <v>138488431</v>
      </c>
      <c r="E108" s="146">
        <v>0</v>
      </c>
      <c r="F108" s="147"/>
      <c r="G108" s="146">
        <v>124368712</v>
      </c>
      <c r="H108" s="147"/>
      <c r="I108" s="52">
        <v>0</v>
      </c>
      <c r="J108" s="52">
        <v>12316500</v>
      </c>
      <c r="K108" s="52">
        <v>112052212</v>
      </c>
      <c r="L108" s="52">
        <v>12316500</v>
      </c>
      <c r="M108" s="52">
        <v>0</v>
      </c>
      <c r="N108" s="52">
        <v>12316500</v>
      </c>
      <c r="O108" s="52">
        <v>0</v>
      </c>
      <c r="P108" s="52">
        <v>0</v>
      </c>
      <c r="Q108" s="61">
        <f t="shared" si="3"/>
        <v>0.47314183887329248</v>
      </c>
      <c r="R108" s="61">
        <f t="shared" si="4"/>
        <v>0.47314183887329248</v>
      </c>
      <c r="S108" s="61">
        <f t="shared" si="5"/>
        <v>4.685624997453465E-2</v>
      </c>
    </row>
    <row r="109" spans="1:19" s="50" customFormat="1" ht="13.5" hidden="1" x14ac:dyDescent="0.2">
      <c r="A109" s="62" t="s">
        <v>139</v>
      </c>
      <c r="B109" s="48">
        <v>11141196</v>
      </c>
      <c r="C109" s="48">
        <v>0</v>
      </c>
      <c r="D109" s="48">
        <v>11141196</v>
      </c>
      <c r="E109" s="143">
        <v>0</v>
      </c>
      <c r="F109" s="144"/>
      <c r="G109" s="143">
        <v>0</v>
      </c>
      <c r="H109" s="144"/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9">
        <f t="shared" si="3"/>
        <v>0</v>
      </c>
      <c r="R109" s="49">
        <f t="shared" si="4"/>
        <v>0</v>
      </c>
      <c r="S109" s="49">
        <f t="shared" si="5"/>
        <v>0</v>
      </c>
    </row>
    <row r="110" spans="1:19" s="50" customFormat="1" ht="13.5" hidden="1" x14ac:dyDescent="0.2">
      <c r="A110" s="62" t="s">
        <v>139</v>
      </c>
      <c r="B110" s="48">
        <v>44117119</v>
      </c>
      <c r="C110" s="48">
        <v>44000000</v>
      </c>
      <c r="D110" s="48">
        <v>117119</v>
      </c>
      <c r="E110" s="143">
        <v>0</v>
      </c>
      <c r="F110" s="144"/>
      <c r="G110" s="143">
        <v>44000000</v>
      </c>
      <c r="H110" s="144"/>
      <c r="I110" s="48">
        <v>0</v>
      </c>
      <c r="J110" s="48">
        <v>8000000</v>
      </c>
      <c r="K110" s="48">
        <v>36000000</v>
      </c>
      <c r="L110" s="48">
        <v>8000000</v>
      </c>
      <c r="M110" s="48">
        <v>0</v>
      </c>
      <c r="N110" s="48">
        <v>8000000</v>
      </c>
      <c r="O110" s="48">
        <v>0</v>
      </c>
      <c r="P110" s="48">
        <v>0</v>
      </c>
      <c r="Q110" s="49">
        <f t="shared" si="3"/>
        <v>0.99734527089132907</v>
      </c>
      <c r="R110" s="49">
        <f t="shared" si="4"/>
        <v>0.99734527089132907</v>
      </c>
      <c r="S110" s="49">
        <f t="shared" si="5"/>
        <v>0.18133550379842348</v>
      </c>
    </row>
    <row r="111" spans="1:19" s="50" customFormat="1" ht="13.5" hidden="1" x14ac:dyDescent="0.2">
      <c r="A111" s="62" t="s">
        <v>139</v>
      </c>
      <c r="B111" s="48">
        <v>207598828</v>
      </c>
      <c r="C111" s="48">
        <v>80368712</v>
      </c>
      <c r="D111" s="48">
        <v>127230116</v>
      </c>
      <c r="E111" s="143">
        <v>0</v>
      </c>
      <c r="F111" s="144"/>
      <c r="G111" s="143">
        <v>80368712</v>
      </c>
      <c r="H111" s="144"/>
      <c r="I111" s="48">
        <v>0</v>
      </c>
      <c r="J111" s="48">
        <v>4316500</v>
      </c>
      <c r="K111" s="48">
        <v>76052212</v>
      </c>
      <c r="L111" s="48">
        <v>4316500</v>
      </c>
      <c r="M111" s="48">
        <v>0</v>
      </c>
      <c r="N111" s="48">
        <v>4316500</v>
      </c>
      <c r="O111" s="48">
        <v>0</v>
      </c>
      <c r="P111" s="48">
        <v>0</v>
      </c>
      <c r="Q111" s="49">
        <f t="shared" si="3"/>
        <v>0.38713470964296581</v>
      </c>
      <c r="R111" s="49">
        <f t="shared" si="4"/>
        <v>0.38713470964296581</v>
      </c>
      <c r="S111" s="49">
        <f t="shared" si="5"/>
        <v>2.0792506593534335E-2</v>
      </c>
    </row>
    <row r="112" spans="1:19" s="50" customFormat="1" ht="13.5" hidden="1" x14ac:dyDescent="0.2">
      <c r="A112" s="62" t="s">
        <v>139</v>
      </c>
      <c r="B112" s="48">
        <v>11141196</v>
      </c>
      <c r="C112" s="48">
        <v>0</v>
      </c>
      <c r="D112" s="48">
        <v>11141196</v>
      </c>
      <c r="E112" s="143">
        <v>0</v>
      </c>
      <c r="F112" s="144"/>
      <c r="G112" s="143">
        <v>0</v>
      </c>
      <c r="H112" s="144"/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9">
        <f t="shared" si="3"/>
        <v>0</v>
      </c>
      <c r="R112" s="49">
        <f t="shared" si="4"/>
        <v>0</v>
      </c>
      <c r="S112" s="49">
        <f t="shared" si="5"/>
        <v>0</v>
      </c>
    </row>
    <row r="113" spans="1:19" s="50" customFormat="1" ht="13.5" hidden="1" x14ac:dyDescent="0.2">
      <c r="A113" s="62" t="s">
        <v>139</v>
      </c>
      <c r="B113" s="48">
        <v>44117119</v>
      </c>
      <c r="C113" s="48">
        <v>44000000</v>
      </c>
      <c r="D113" s="48">
        <v>117119</v>
      </c>
      <c r="E113" s="143">
        <v>0</v>
      </c>
      <c r="F113" s="144"/>
      <c r="G113" s="143">
        <v>44000000</v>
      </c>
      <c r="H113" s="144"/>
      <c r="I113" s="48">
        <v>0</v>
      </c>
      <c r="J113" s="48">
        <v>8000000</v>
      </c>
      <c r="K113" s="48">
        <v>36000000</v>
      </c>
      <c r="L113" s="48">
        <v>8000000</v>
      </c>
      <c r="M113" s="48">
        <v>0</v>
      </c>
      <c r="N113" s="48">
        <v>8000000</v>
      </c>
      <c r="O113" s="48">
        <v>0</v>
      </c>
      <c r="P113" s="48">
        <v>0</v>
      </c>
      <c r="Q113" s="49">
        <f t="shared" si="3"/>
        <v>0.99734527089132907</v>
      </c>
      <c r="R113" s="49">
        <f t="shared" si="4"/>
        <v>0.99734527089132907</v>
      </c>
      <c r="S113" s="49">
        <f t="shared" si="5"/>
        <v>0.18133550379842348</v>
      </c>
    </row>
    <row r="114" spans="1:19" s="50" customFormat="1" ht="13.5" hidden="1" x14ac:dyDescent="0.2">
      <c r="A114" s="62" t="s">
        <v>139</v>
      </c>
      <c r="B114" s="48">
        <v>207598828</v>
      </c>
      <c r="C114" s="48">
        <v>80368712</v>
      </c>
      <c r="D114" s="48">
        <v>127230116</v>
      </c>
      <c r="E114" s="143">
        <v>0</v>
      </c>
      <c r="F114" s="144"/>
      <c r="G114" s="143">
        <v>80368712</v>
      </c>
      <c r="H114" s="144"/>
      <c r="I114" s="48">
        <v>0</v>
      </c>
      <c r="J114" s="48">
        <v>4316500</v>
      </c>
      <c r="K114" s="48">
        <v>76052212</v>
      </c>
      <c r="L114" s="48">
        <v>4316500</v>
      </c>
      <c r="M114" s="48">
        <v>0</v>
      </c>
      <c r="N114" s="48">
        <v>4316500</v>
      </c>
      <c r="O114" s="48">
        <v>0</v>
      </c>
      <c r="P114" s="48">
        <v>0</v>
      </c>
      <c r="Q114" s="49">
        <f t="shared" si="3"/>
        <v>0.38713470964296581</v>
      </c>
      <c r="R114" s="49">
        <f t="shared" si="4"/>
        <v>0.38713470964296581</v>
      </c>
      <c r="S114" s="49">
        <f t="shared" si="5"/>
        <v>2.0792506593534335E-2</v>
      </c>
    </row>
    <row r="115" spans="1:19" s="46" customFormat="1" ht="15" customHeight="1" x14ac:dyDescent="0.25">
      <c r="A115" s="64" t="s">
        <v>167</v>
      </c>
      <c r="B115" s="65">
        <f>+B108+B99+B89+B88+B81</f>
        <v>2290958589</v>
      </c>
      <c r="C115" s="65">
        <f>+C108+C99+C89+C88+C81</f>
        <v>840935161</v>
      </c>
      <c r="D115" s="65">
        <f>+D108+D99+D89+D88+D81</f>
        <v>1426323428</v>
      </c>
      <c r="E115" s="152">
        <f>+E108+E99+E89+E88+E81</f>
        <v>0</v>
      </c>
      <c r="F115" s="153"/>
      <c r="G115" s="152">
        <f>+G108+G99+G89+G88+G81</f>
        <v>752874305</v>
      </c>
      <c r="H115" s="153"/>
      <c r="I115" s="65">
        <f t="shared" ref="I115:P115" si="17">+I108+I99+I89+I88+I81</f>
        <v>88060856</v>
      </c>
      <c r="J115" s="65">
        <f t="shared" si="17"/>
        <v>92361948</v>
      </c>
      <c r="K115" s="65">
        <f t="shared" si="17"/>
        <v>660512357</v>
      </c>
      <c r="L115" s="65">
        <f t="shared" si="17"/>
        <v>92361948</v>
      </c>
      <c r="M115" s="65">
        <f t="shared" si="17"/>
        <v>0</v>
      </c>
      <c r="N115" s="65">
        <f t="shared" si="17"/>
        <v>92361948</v>
      </c>
      <c r="O115" s="65">
        <f t="shared" si="17"/>
        <v>0</v>
      </c>
      <c r="P115" s="65">
        <f t="shared" si="17"/>
        <v>0</v>
      </c>
      <c r="Q115" s="66">
        <f t="shared" si="3"/>
        <v>0.36706694090313824</v>
      </c>
      <c r="R115" s="66">
        <f t="shared" si="4"/>
        <v>0.32862850887611572</v>
      </c>
      <c r="S115" s="66">
        <f t="shared" si="5"/>
        <v>4.0315852256550759E-2</v>
      </c>
    </row>
    <row r="116" spans="1:19" ht="0" hidden="1" customHeight="1" x14ac:dyDescent="0.2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Q116" s="8" t="e">
        <f t="shared" si="3"/>
        <v>#DIV/0!</v>
      </c>
      <c r="R116" s="8" t="e">
        <f t="shared" si="4"/>
        <v>#DIV/0!</v>
      </c>
      <c r="S116" s="8" t="e">
        <f t="shared" si="5"/>
        <v>#DIV/0!</v>
      </c>
    </row>
    <row r="117" spans="1:19" hidden="1" x14ac:dyDescent="0.2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9" hidden="1" x14ac:dyDescent="0.2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9" s="28" customFormat="1" ht="15" customHeight="1" x14ac:dyDescent="0.25">
      <c r="A119" s="64" t="s">
        <v>168</v>
      </c>
      <c r="B119" s="65">
        <f>+B115+B79</f>
        <v>7737923589</v>
      </c>
      <c r="C119" s="65">
        <f>+C115+C79</f>
        <v>2071905435</v>
      </c>
      <c r="D119" s="65">
        <f>+D115+D79</f>
        <v>5589464524</v>
      </c>
      <c r="E119" s="152">
        <f>+E115+E79</f>
        <v>48614200</v>
      </c>
      <c r="F119" s="153"/>
      <c r="G119" s="152">
        <f>+G115+G79</f>
        <v>1900344860</v>
      </c>
      <c r="H119" s="153"/>
      <c r="I119" s="65">
        <f t="shared" ref="I119:P119" si="18">+I115+I79</f>
        <v>171560575</v>
      </c>
      <c r="J119" s="65">
        <f t="shared" si="18"/>
        <v>1049835577</v>
      </c>
      <c r="K119" s="65">
        <f t="shared" si="18"/>
        <v>850509283</v>
      </c>
      <c r="L119" s="65">
        <f t="shared" si="18"/>
        <v>1008678275</v>
      </c>
      <c r="M119" s="65">
        <f t="shared" si="18"/>
        <v>41157302</v>
      </c>
      <c r="N119" s="65">
        <f t="shared" si="18"/>
        <v>1008678275</v>
      </c>
      <c r="O119" s="65">
        <f t="shared" si="18"/>
        <v>0</v>
      </c>
      <c r="P119" s="65">
        <f t="shared" si="18"/>
        <v>7099495</v>
      </c>
      <c r="Q119" s="67">
        <f t="shared" ref="Q119" si="19">C119/B119</f>
        <v>0.26775987268023149</v>
      </c>
      <c r="R119" s="67">
        <f t="shared" ref="R119" si="20">G119/B119</f>
        <v>0.24558847578974199</v>
      </c>
      <c r="S119" s="67">
        <f>N119/B119</f>
        <v>0.13035516096771838</v>
      </c>
    </row>
    <row r="122" spans="1:19" x14ac:dyDescent="0.2">
      <c r="I122" s="32"/>
      <c r="J122" s="32"/>
      <c r="K122" s="32"/>
      <c r="L122" s="32"/>
      <c r="M122" s="32"/>
    </row>
    <row r="123" spans="1:19" x14ac:dyDescent="0.2">
      <c r="I123" s="32"/>
      <c r="J123" s="32"/>
      <c r="K123" s="32"/>
      <c r="L123" s="32"/>
      <c r="M123" s="32"/>
    </row>
    <row r="124" spans="1:19" x14ac:dyDescent="0.2">
      <c r="I124" s="32"/>
      <c r="J124" s="32"/>
      <c r="K124" s="32"/>
      <c r="L124" s="32"/>
      <c r="M124" s="32"/>
    </row>
    <row r="125" spans="1:19" x14ac:dyDescent="0.2">
      <c r="I125" s="32"/>
      <c r="J125" s="32"/>
      <c r="K125" s="32"/>
      <c r="L125" s="32"/>
      <c r="M125" s="32"/>
      <c r="N125" s="33"/>
    </row>
    <row r="182" spans="1:20" ht="12" customHeight="1" x14ac:dyDescent="0.2">
      <c r="A182" s="155" t="s">
        <v>179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7"/>
    </row>
    <row r="183" spans="1:20" ht="12" customHeight="1" x14ac:dyDescent="0.2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60"/>
    </row>
    <row r="184" spans="1:20" ht="12" customHeight="1" x14ac:dyDescent="0.2">
      <c r="A184" s="158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ht="12" customHeight="1" x14ac:dyDescent="0.2">
      <c r="A185" s="158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60"/>
    </row>
    <row r="186" spans="1:20" ht="12" customHeight="1" x14ac:dyDescent="0.2">
      <c r="A186" s="158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ht="12" customHeight="1" x14ac:dyDescent="0.2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60"/>
    </row>
    <row r="188" spans="1:20" ht="12" customHeight="1" x14ac:dyDescent="0.2">
      <c r="A188" s="158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ht="12" customHeight="1" x14ac:dyDescent="0.2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60"/>
    </row>
    <row r="190" spans="1:20" ht="12" customHeight="1" x14ac:dyDescent="0.2">
      <c r="A190" s="161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3"/>
    </row>
  </sheetData>
  <mergeCells count="225">
    <mergeCell ref="A4:S4"/>
    <mergeCell ref="A182:T190"/>
    <mergeCell ref="G98:H98"/>
    <mergeCell ref="E80:F80"/>
    <mergeCell ref="G80:H80"/>
    <mergeCell ref="E114:F114"/>
    <mergeCell ref="G114:H114"/>
    <mergeCell ref="E115:F115"/>
    <mergeCell ref="G115:H115"/>
    <mergeCell ref="E119:F119"/>
    <mergeCell ref="G119:H119"/>
    <mergeCell ref="E113:F113"/>
    <mergeCell ref="G113:H113"/>
    <mergeCell ref="E112:F112"/>
    <mergeCell ref="G112:H112"/>
    <mergeCell ref="E111:F111"/>
    <mergeCell ref="G111:H111"/>
    <mergeCell ref="E110:F110"/>
    <mergeCell ref="G110:H110"/>
    <mergeCell ref="E109:F109"/>
    <mergeCell ref="G109:H109"/>
    <mergeCell ref="E108:F108"/>
    <mergeCell ref="G108:H108"/>
    <mergeCell ref="E107:F107"/>
    <mergeCell ref="G107:H107"/>
    <mergeCell ref="E106:F106"/>
    <mergeCell ref="G106:H106"/>
    <mergeCell ref="E105:F105"/>
    <mergeCell ref="G105:H105"/>
    <mergeCell ref="E104:F104"/>
    <mergeCell ref="G104:H104"/>
    <mergeCell ref="E103:F103"/>
    <mergeCell ref="G103:H103"/>
    <mergeCell ref="E102:F102"/>
    <mergeCell ref="G102:H102"/>
    <mergeCell ref="E101:F101"/>
    <mergeCell ref="G101:H101"/>
    <mergeCell ref="E100:F100"/>
    <mergeCell ref="G100:H100"/>
    <mergeCell ref="E99:F99"/>
    <mergeCell ref="G99:H99"/>
    <mergeCell ref="E97:F97"/>
    <mergeCell ref="G97:H97"/>
    <mergeCell ref="E96:F96"/>
    <mergeCell ref="G96:H96"/>
    <mergeCell ref="E95:F95"/>
    <mergeCell ref="G95:H95"/>
    <mergeCell ref="E94:F94"/>
    <mergeCell ref="G94:H94"/>
    <mergeCell ref="E93:F93"/>
    <mergeCell ref="G93:H93"/>
    <mergeCell ref="E92:F92"/>
    <mergeCell ref="G92:H92"/>
    <mergeCell ref="E91:F91"/>
    <mergeCell ref="G91:H91"/>
    <mergeCell ref="E90:F90"/>
    <mergeCell ref="G90:H90"/>
    <mergeCell ref="E89:F89"/>
    <mergeCell ref="G89:H89"/>
    <mergeCell ref="E88:F88"/>
    <mergeCell ref="G88:H88"/>
    <mergeCell ref="E87:F87"/>
    <mergeCell ref="G87:H87"/>
    <mergeCell ref="E86:F86"/>
    <mergeCell ref="G86:H86"/>
    <mergeCell ref="E85:F85"/>
    <mergeCell ref="G85:H85"/>
    <mergeCell ref="E84:F84"/>
    <mergeCell ref="G84:H84"/>
    <mergeCell ref="E83:F83"/>
    <mergeCell ref="G83:H83"/>
    <mergeCell ref="E82:F82"/>
    <mergeCell ref="G82:H82"/>
    <mergeCell ref="E81:F81"/>
    <mergeCell ref="G81:H81"/>
    <mergeCell ref="E78:F78"/>
    <mergeCell ref="G78:H78"/>
    <mergeCell ref="E79:F79"/>
    <mergeCell ref="G79:H79"/>
    <mergeCell ref="E77:F77"/>
    <mergeCell ref="G77:H77"/>
    <mergeCell ref="E76:F76"/>
    <mergeCell ref="G76:H76"/>
    <mergeCell ref="E75:F75"/>
    <mergeCell ref="G75:H75"/>
    <mergeCell ref="E74:F74"/>
    <mergeCell ref="G74:H74"/>
    <mergeCell ref="E73:F73"/>
    <mergeCell ref="G73:H73"/>
    <mergeCell ref="E72:F72"/>
    <mergeCell ref="G72:H72"/>
    <mergeCell ref="E71:F71"/>
    <mergeCell ref="G71:H71"/>
    <mergeCell ref="E70:F70"/>
    <mergeCell ref="G70:H70"/>
    <mergeCell ref="E69:F69"/>
    <mergeCell ref="G69:H69"/>
    <mergeCell ref="E68:F68"/>
    <mergeCell ref="G68:H68"/>
    <mergeCell ref="E67:F67"/>
    <mergeCell ref="G67:H67"/>
    <mergeCell ref="E66:F66"/>
    <mergeCell ref="G66:H66"/>
    <mergeCell ref="E65:F65"/>
    <mergeCell ref="G65:H65"/>
    <mergeCell ref="E64:F64"/>
    <mergeCell ref="G64:H64"/>
    <mergeCell ref="E63:F63"/>
    <mergeCell ref="G63:H63"/>
    <mergeCell ref="E62:F62"/>
    <mergeCell ref="G62:H62"/>
    <mergeCell ref="G60:H60"/>
    <mergeCell ref="E61:F61"/>
    <mergeCell ref="G61:H61"/>
    <mergeCell ref="E60:F60"/>
    <mergeCell ref="E59:F59"/>
    <mergeCell ref="G59:H59"/>
    <mergeCell ref="E58:F58"/>
    <mergeCell ref="G58:H58"/>
    <mergeCell ref="G57:H57"/>
    <mergeCell ref="E57:F57"/>
    <mergeCell ref="E56:F56"/>
    <mergeCell ref="G56:H56"/>
    <mergeCell ref="E55:F55"/>
    <mergeCell ref="G55:H55"/>
    <mergeCell ref="G54:H54"/>
    <mergeCell ref="E54:F54"/>
    <mergeCell ref="E53:F53"/>
    <mergeCell ref="G53:H53"/>
    <mergeCell ref="E52:F52"/>
    <mergeCell ref="G52:H52"/>
    <mergeCell ref="G51:H51"/>
    <mergeCell ref="E51:F51"/>
    <mergeCell ref="E50:F50"/>
    <mergeCell ref="G50:H50"/>
    <mergeCell ref="E49:F49"/>
    <mergeCell ref="G49:H49"/>
    <mergeCell ref="G48:H48"/>
    <mergeCell ref="E48:F48"/>
    <mergeCell ref="E47:F47"/>
    <mergeCell ref="G47:H47"/>
    <mergeCell ref="E46:F46"/>
    <mergeCell ref="G46:H46"/>
    <mergeCell ref="G45:H45"/>
    <mergeCell ref="E45:F45"/>
    <mergeCell ref="E44:F44"/>
    <mergeCell ref="G44:H44"/>
    <mergeCell ref="E43:F43"/>
    <mergeCell ref="G43:H43"/>
    <mergeCell ref="G42:H42"/>
    <mergeCell ref="E42:F42"/>
    <mergeCell ref="E41:F41"/>
    <mergeCell ref="G41:H41"/>
    <mergeCell ref="E40:F40"/>
    <mergeCell ref="G40:H40"/>
    <mergeCell ref="G39:H39"/>
    <mergeCell ref="E39:F39"/>
    <mergeCell ref="E38:F38"/>
    <mergeCell ref="G38:H38"/>
    <mergeCell ref="E37:F37"/>
    <mergeCell ref="G37:H37"/>
    <mergeCell ref="G36:H36"/>
    <mergeCell ref="E36:F36"/>
    <mergeCell ref="E35:F35"/>
    <mergeCell ref="G35:H35"/>
    <mergeCell ref="E34:F34"/>
    <mergeCell ref="G34:H34"/>
    <mergeCell ref="E33:F33"/>
    <mergeCell ref="G33:H33"/>
    <mergeCell ref="E32:F32"/>
    <mergeCell ref="G32:H32"/>
    <mergeCell ref="E31:F31"/>
    <mergeCell ref="G31:H31"/>
    <mergeCell ref="E30:F30"/>
    <mergeCell ref="G30:H30"/>
    <mergeCell ref="E29:F29"/>
    <mergeCell ref="G29:H29"/>
    <mergeCell ref="E28:F28"/>
    <mergeCell ref="G28:H28"/>
    <mergeCell ref="E27:F27"/>
    <mergeCell ref="G27:H27"/>
    <mergeCell ref="E26:F26"/>
    <mergeCell ref="G26:H26"/>
    <mergeCell ref="E25:F25"/>
    <mergeCell ref="G25:H25"/>
    <mergeCell ref="E24:F24"/>
    <mergeCell ref="G24:H24"/>
    <mergeCell ref="E23:F23"/>
    <mergeCell ref="G23:H23"/>
    <mergeCell ref="E22:F22"/>
    <mergeCell ref="G22:H22"/>
    <mergeCell ref="E21:F21"/>
    <mergeCell ref="G21:H21"/>
    <mergeCell ref="E20:F20"/>
    <mergeCell ref="G20:H20"/>
    <mergeCell ref="E19:F19"/>
    <mergeCell ref="G19:H19"/>
    <mergeCell ref="E18:F18"/>
    <mergeCell ref="G18:H18"/>
    <mergeCell ref="E17:F17"/>
    <mergeCell ref="G17:H17"/>
    <mergeCell ref="E16:F16"/>
    <mergeCell ref="G16:H16"/>
    <mergeCell ref="E15:F15"/>
    <mergeCell ref="G15:H15"/>
    <mergeCell ref="E14:F14"/>
    <mergeCell ref="G14:H14"/>
    <mergeCell ref="E13:F13"/>
    <mergeCell ref="G13:H13"/>
    <mergeCell ref="E12:F12"/>
    <mergeCell ref="G12:H12"/>
    <mergeCell ref="E11:F11"/>
    <mergeCell ref="G11:H11"/>
    <mergeCell ref="E10:F10"/>
    <mergeCell ref="G10:H10"/>
    <mergeCell ref="E9:F9"/>
    <mergeCell ref="G9:H9"/>
    <mergeCell ref="E8:F8"/>
    <mergeCell ref="G8:H8"/>
    <mergeCell ref="E7:F7"/>
    <mergeCell ref="G7:H7"/>
    <mergeCell ref="E6:F6"/>
    <mergeCell ref="G6:H6"/>
    <mergeCell ref="E5:F5"/>
    <mergeCell ref="G5:H5"/>
  </mergeCells>
  <printOptions horizontalCentered="1"/>
  <pageMargins left="0" right="0" top="0.39370078740157483" bottom="0" header="0" footer="0"/>
  <pageSetup paperSize="14" scale="55" fitToHeight="0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 PRESUPUESTALGASTOS 1 TRIME 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2019-06-05T21:29:26Z</dcterms:created>
  <dcterms:modified xsi:type="dcterms:W3CDTF">2019-12-04T18:20:26Z</dcterms:modified>
</cp:coreProperties>
</file>