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nacionalparaciegos-my.sharepoint.com/personal/mgomez_inci_gov_co/Documents/MARTHA TRABAJO 2020-2025/PLANEACION 2026/"/>
    </mc:Choice>
  </mc:AlternateContent>
  <xr:revisionPtr revIDLastSave="5" documentId="8_{8FA79782-A1CF-4F78-97BB-CF7BD592AED1}" xr6:coauthVersionLast="36" xr6:coauthVersionMax="47" xr10:uidLastSave="{6724B273-6CD7-40B0-BDDD-42BD012FB6AF}"/>
  <bookViews>
    <workbookView xWindow="0" yWindow="0" windowWidth="28800" windowHeight="12105" xr2:uid="{D0FCAC06-784B-4FF8-ADCD-6D997DB1F1F9}"/>
  </bookViews>
  <sheets>
    <sheet name="APROPIACIÓN" sheetId="1" r:id="rId1"/>
    <sheet name="EJECUCIÓN PROY MEJORAMIENTO" sheetId="2" r:id="rId2"/>
    <sheet name="EJECUCIÓN PROYECTO OPTIMIZACIÓN" sheetId="3" r:id="rId3"/>
  </sheets>
  <externalReferences>
    <externalReference r:id="rId4"/>
  </externalReferences>
  <definedNames>
    <definedName name="Catálogo">[1]Listas!$O$1:$O$30</definedName>
    <definedName name="Meta">[1]Listas!$Q$1:$Q$22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F23" i="2" s="1"/>
  <c r="E22" i="2"/>
  <c r="F18" i="2"/>
  <c r="F10" i="2"/>
  <c r="E10" i="2"/>
  <c r="C10" i="2"/>
  <c r="H6" i="1"/>
  <c r="G6" i="1" l="1"/>
  <c r="F4" i="1" l="1"/>
  <c r="F6" i="1"/>
  <c r="E5" i="1" l="1"/>
  <c r="E4" i="1"/>
  <c r="E6" i="1" s="1"/>
</calcChain>
</file>

<file path=xl/sharedStrings.xml><?xml version="1.0" encoding="utf-8"?>
<sst xmlns="http://schemas.openxmlformats.org/spreadsheetml/2006/main" count="74" uniqueCount="53">
  <si>
    <t>Programa Presupuestal</t>
  </si>
  <si>
    <t>Nombre Proyecto Inversión</t>
  </si>
  <si>
    <t>BPIN</t>
  </si>
  <si>
    <t>VIGENCIA 2024</t>
  </si>
  <si>
    <t>TOTAL</t>
  </si>
  <si>
    <t>CIERRE DE BRECHAS PARA EL GOCE EFECTIVO DE DERECHOS FUNDAMENTALES DE LA POBLACIÓN EN CONDICIÓN DE DISCAPACIDAD</t>
  </si>
  <si>
    <t xml:space="preserve">MEJORAMIENTO DE LOS PROCESOS DE ATENCIÓN PARA EL BENEFICIO DE LAS PERSONAS CON DISCAPACIDAD VISUAL A NIVEL NACIONAL </t>
  </si>
  <si>
    <t xml:space="preserve">PROYECTO OPTIMIZACIÓN DE LAS CAPACIDADES INSTITUCIONALES PARA FORTALECER LA GESTIÓN DE LOS PROCESOS A NIVEL NACIONAL </t>
  </si>
  <si>
    <t>FORTALECIMIENTO DE LA GESTIÓN Y DIRECCIÓN DEL SECTOR IGUALDAD Y EQUIDAD</t>
  </si>
  <si>
    <t>CODIGO PROGRAMA PRESUPUESTAL</t>
  </si>
  <si>
    <t>APROPIACIÓN INICIAL</t>
  </si>
  <si>
    <t>APROPIACIÓN POSTERIOR A APLAZAMIENTO</t>
  </si>
  <si>
    <t>VIGENCIA 2025</t>
  </si>
  <si>
    <t>VIGENCIA 2026</t>
  </si>
  <si>
    <t>PROYECTO MEJORAMIENTO PROCESOS DE ATENCIÓN PARA EL BENEFICIO DE LAS PERSONAS CON DISCAPACIDAD VISUAL 
 BPIN 202300000000404</t>
  </si>
  <si>
    <t>PRODUCTO</t>
  </si>
  <si>
    <t>ACTIVIDAD</t>
  </si>
  <si>
    <t>APROPIACIÓN 2024</t>
  </si>
  <si>
    <t>OBLIGADO 2024
Aplazamiento de Ministerio de Hacienda de $183.129.874</t>
  </si>
  <si>
    <t>APROPIACIÓN 2025</t>
  </si>
  <si>
    <t>OBLIGACIÓN 2025</t>
  </si>
  <si>
    <t>APROPIACIÓN 2026</t>
  </si>
  <si>
    <t xml:space="preserve">SERVICIO DE ASISTENCIA TÉCNICA EN EDUCACIÓN CON ENFOQUE INCLUYENTE Y DE CALIDAD </t>
  </si>
  <si>
    <t>Brindar asistencia técnica a los departamentos para el mejoramiento de los procesos de atención integral de los niños y niñas con discapacidad visual en primera Infancia</t>
  </si>
  <si>
    <t xml:space="preserve">Brindar asistencia técnica en educación a las entidades territoriales para el fortalecimiento de los procesos de atención para las personas con discapacidad visual </t>
  </si>
  <si>
    <t xml:space="preserve">Brindar asistencia técnica a entidades públicas y privadas para promover la inclusión laboral de las personas con discapacidad visual   </t>
  </si>
  <si>
    <t>Brindar asistencia técnica a entidades públicas y privadas en temas de acceso a la información para personas con discapacidad visual</t>
  </si>
  <si>
    <t>Brindar asistencia técnica a entidades públicas y privadas en temas de accesibilidad del espacio físico.</t>
  </si>
  <si>
    <t>Desarrollar campañas de comunicación para posicionar el INCI como entidad referente en la temática de discapacidad visual</t>
  </si>
  <si>
    <t xml:space="preserve">SERVICIO DE PRODUCCIÓN DE CONTENIDOS Y AJUSTES RAZONABLES PARA PROMOVER Y GARANTIZAR EL ACCESO A LA INFORMACIÓN Y A LA COMUNICACIÓN PARA PERSONAS CON DISCAPACIDAD </t>
  </si>
  <si>
    <t>Dotar con material en tinta, braille, relieve o recursos educativos digitales accesibles a entidades públicas y/o privadas para apoyar los servicios que estas entidades ofrecen a las personas con discapacidad visual</t>
  </si>
  <si>
    <t>Promover la adquisición de productos especializados para las personas con discapacidad visual</t>
  </si>
  <si>
    <t xml:space="preserve">Producir libros, textos y material en tinta, macrotipo, sistema braille y relieve para las personas con discapacidad visual </t>
  </si>
  <si>
    <t>Producir y emitir contenidos radiales para promover la inclusión de las personas con discapacidad visual</t>
  </si>
  <si>
    <t>Producir y publicar contenidos audiovisuales para promover la inclusión de las personas con discapacidad visual</t>
  </si>
  <si>
    <t>Producir y/o adaptar productos o recursos en formatos accesibles para el acceso a la información y el conocimiento de las personas con discapacidad visual</t>
  </si>
  <si>
    <t>Realizar talleres especializados en temas relacionados con la discapacidad visual</t>
  </si>
  <si>
    <t xml:space="preserve">SERVICIO DE PROMOCIÓN Y DIVULGACIÓN DE LOS DERECHOS DE LAS PERSONAS CON DISCAPACIDAD </t>
  </si>
  <si>
    <t>Asesorar propuestas y proyectos de investigación en el tema de discapacidad visual</t>
  </si>
  <si>
    <t xml:space="preserve">Brindar asesoría a organizaciones sociales y personas con discapacidad visual para la participación y el ejercicio de sus derechos </t>
  </si>
  <si>
    <t xml:space="preserve">Desarrollar acciones que contribuyan al ejercicio de los derechos de las personas con discapacidad visual </t>
  </si>
  <si>
    <t>PROYECTO OPTIMIZACIÓN DE LAS CAPACIDADES INSTITUCIONALES PARA FORTALECER LA GESTIÓN DE LOS PROCESOS A NIVEL NACIONAL
BPIN 202300000000405</t>
  </si>
  <si>
    <t>OBLIGACIÓN 2024
Aplazamiento de Ministerio de Hacienda de $266,038,769</t>
  </si>
  <si>
    <t>SEDES ADECUADAS</t>
  </si>
  <si>
    <r>
      <rPr>
        <sz val="12"/>
        <rFont val="Arial"/>
        <family val="2"/>
      </rPr>
      <t>Mejorar los espacios físicos y
accesibilidad de la entidad</t>
    </r>
  </si>
  <si>
    <t>TOTAL SEDES ADECUADAS</t>
  </si>
  <si>
    <t>SERVICIO DE IMPLEMENTACIÓN SISTEMAS DE GESTIÓN</t>
  </si>
  <si>
    <t>Optimizar la Gestión Documental Institucional de la entidad</t>
  </si>
  <si>
    <r>
      <rPr>
        <sz val="12"/>
        <rFont val="Arial"/>
        <family val="2"/>
      </rPr>
      <t>Fortalecer la implementación de la dimensión de Talento Humano
de la entidad.</t>
    </r>
  </si>
  <si>
    <t>Fortalecer la implementación del Modelo Integrado de planeación
y gestión</t>
  </si>
  <si>
    <t>Consolidar las políticas de gobierno digital y seguridad
digital</t>
  </si>
  <si>
    <t>TOTAL SERVICIO DE IMPLEMENTACIÓN SISTEMAS DE GESTIÓN</t>
  </si>
  <si>
    <t>GRAN TOTAL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</si>
</sst>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.0_-;\-&quot;$&quot;\ * #,##0.0_-;_-&quot;$&quot;\ * &quot;-&quot;_-;_-@_-"/>
    <numFmt numFmtId="165" formatCode="_-&quot;$&quot;\ * #,##0_-;\-&quot;$&quot;\ * #,##0_-;_-&quot;$&quot;\ * &quot;-&quot;??_-;_-@_-"/>
    <numFmt numFmtId="166" formatCode="_(* #,##0_);_(* \(#,##0\);_(* &quot;-&quot;??_);_(@_)"/>
    <numFmt numFmtId="167" formatCode="_(&quot;$&quot;\ * #,##0.00_);_(&quot;$&quot;\ * \(#,##0.00\);_(&quot;$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48"/>
      <color theme="4" tint="-0.249977111117893"/>
      <name val="Arial"/>
      <family val="2"/>
    </font>
    <font>
      <b/>
      <sz val="22"/>
      <color theme="1"/>
      <name val="Arial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/>
    <xf numFmtId="0" fontId="8" fillId="2" borderId="7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0" fontId="5" fillId="0" borderId="10" xfId="0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5" xfId="0" applyFill="1" applyBorder="1"/>
    <xf numFmtId="165" fontId="2" fillId="0" borderId="0" xfId="0" applyNumberFormat="1" applyFont="1" applyAlignment="1">
      <alignment horizontal="right"/>
    </xf>
    <xf numFmtId="165" fontId="0" fillId="0" borderId="0" xfId="0" applyNumberFormat="1"/>
    <xf numFmtId="165" fontId="5" fillId="0" borderId="18" xfId="2" applyNumberFormat="1" applyFont="1" applyBorder="1" applyAlignment="1">
      <alignment horizontal="right" vertical="center"/>
    </xf>
    <xf numFmtId="165" fontId="5" fillId="0" borderId="19" xfId="2" applyNumberFormat="1" applyFont="1" applyBorder="1" applyAlignment="1">
      <alignment horizontal="right" vertical="center"/>
    </xf>
    <xf numFmtId="165" fontId="4" fillId="2" borderId="17" xfId="2" applyNumberFormat="1" applyFont="1" applyFill="1" applyBorder="1" applyAlignment="1">
      <alignment horizontal="right" vertical="center" wrapText="1"/>
    </xf>
    <xf numFmtId="0" fontId="0" fillId="0" borderId="0" xfId="0" applyBorder="1"/>
    <xf numFmtId="165" fontId="5" fillId="0" borderId="1" xfId="2" applyNumberFormat="1" applyFont="1" applyBorder="1" applyAlignment="1">
      <alignment horizontal="right" vertical="center"/>
    </xf>
    <xf numFmtId="165" fontId="5" fillId="0" borderId="10" xfId="2" applyNumberFormat="1" applyFont="1" applyBorder="1" applyAlignment="1">
      <alignment horizontal="right" vertical="center"/>
    </xf>
    <xf numFmtId="165" fontId="5" fillId="0" borderId="20" xfId="2" applyNumberFormat="1" applyFont="1" applyBorder="1" applyAlignment="1">
      <alignment horizontal="right" vertical="center"/>
    </xf>
    <xf numFmtId="165" fontId="5" fillId="0" borderId="21" xfId="2" applyNumberFormat="1" applyFont="1" applyBorder="1" applyAlignment="1">
      <alignment horizontal="right" vertical="center"/>
    </xf>
    <xf numFmtId="165" fontId="4" fillId="2" borderId="8" xfId="2" applyNumberFormat="1" applyFont="1" applyFill="1" applyBorder="1" applyAlignment="1">
      <alignment horizontal="right" vertical="center" wrapText="1"/>
    </xf>
    <xf numFmtId="165" fontId="4" fillId="2" borderId="7" xfId="2" applyNumberFormat="1" applyFont="1" applyFill="1" applyBorder="1" applyAlignment="1">
      <alignment horizontal="right" vertical="center" wrapText="1"/>
    </xf>
    <xf numFmtId="44" fontId="10" fillId="0" borderId="0" xfId="0" applyNumberFormat="1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/>
    </xf>
    <xf numFmtId="0" fontId="10" fillId="0" borderId="0" xfId="0" applyFont="1"/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167" fontId="15" fillId="0" borderId="10" xfId="2" applyNumberFormat="1" applyFont="1" applyFill="1" applyBorder="1" applyAlignment="1">
      <alignment horizontal="center" vertical="center"/>
    </xf>
    <xf numFmtId="44" fontId="14" fillId="0" borderId="25" xfId="2" applyFont="1" applyFill="1" applyBorder="1" applyAlignment="1">
      <alignment horizontal="center" vertical="center"/>
    </xf>
    <xf numFmtId="44" fontId="14" fillId="0" borderId="2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4" fontId="14" fillId="0" borderId="1" xfId="2" applyFont="1" applyBorder="1" applyAlignment="1">
      <alignment horizontal="center" vertical="center" wrapText="1"/>
    </xf>
    <xf numFmtId="167" fontId="15" fillId="0" borderId="1" xfId="2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167" fontId="14" fillId="0" borderId="1" xfId="2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44" fontId="14" fillId="0" borderId="27" xfId="2" applyFont="1" applyBorder="1" applyAlignment="1">
      <alignment horizontal="center" vertical="center" wrapText="1"/>
    </xf>
    <xf numFmtId="167" fontId="14" fillId="0" borderId="27" xfId="2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4" fontId="14" fillId="2" borderId="1" xfId="2" applyFont="1" applyFill="1" applyBorder="1" applyAlignment="1">
      <alignment horizontal="center" vertical="center"/>
    </xf>
    <xf numFmtId="44" fontId="14" fillId="2" borderId="26" xfId="2" applyFont="1" applyFill="1" applyBorder="1" applyAlignment="1">
      <alignment horizontal="center" vertical="center"/>
    </xf>
    <xf numFmtId="44" fontId="14" fillId="2" borderId="21" xfId="2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167" fontId="14" fillId="0" borderId="10" xfId="2" applyNumberFormat="1" applyFont="1" applyFill="1" applyBorder="1" applyAlignment="1">
      <alignment horizontal="center" vertical="center"/>
    </xf>
    <xf numFmtId="44" fontId="14" fillId="0" borderId="28" xfId="0" applyNumberFormat="1" applyFont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44" fontId="14" fillId="0" borderId="30" xfId="0" applyNumberFormat="1" applyFont="1" applyBorder="1" applyAlignment="1">
      <alignment horizontal="center" vertical="center"/>
    </xf>
    <xf numFmtId="44" fontId="14" fillId="2" borderId="1" xfId="0" applyNumberFormat="1" applyFont="1" applyFill="1" applyBorder="1" applyAlignment="1">
      <alignment horizontal="center" vertical="center"/>
    </xf>
    <xf numFmtId="44" fontId="14" fillId="2" borderId="26" xfId="0" applyNumberFormat="1" applyFont="1" applyFill="1" applyBorder="1" applyAlignment="1">
      <alignment horizontal="center" vertical="center"/>
    </xf>
    <xf numFmtId="44" fontId="14" fillId="2" borderId="31" xfId="0" applyNumberFormat="1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44" fontId="14" fillId="6" borderId="7" xfId="2" applyFont="1" applyFill="1" applyBorder="1" applyAlignment="1">
      <alignment horizontal="center" vertical="center"/>
    </xf>
    <xf numFmtId="44" fontId="14" fillId="6" borderId="32" xfId="2" applyFont="1" applyFill="1" applyBorder="1" applyAlignment="1">
      <alignment horizontal="center" vertical="center"/>
    </xf>
    <xf numFmtId="44" fontId="14" fillId="6" borderId="33" xfId="2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3" fontId="10" fillId="0" borderId="34" xfId="0" applyNumberFormat="1" applyFont="1" applyBorder="1" applyAlignment="1">
      <alignment horizontal="center" vertical="center"/>
    </xf>
    <xf numFmtId="44" fontId="10" fillId="0" borderId="0" xfId="0" applyNumberFormat="1" applyFont="1"/>
    <xf numFmtId="0" fontId="13" fillId="3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166" fontId="13" fillId="3" borderId="3" xfId="0" applyNumberFormat="1" applyFont="1" applyFill="1" applyBorder="1" applyAlignment="1">
      <alignment horizontal="center" vertical="center" wrapText="1"/>
    </xf>
    <xf numFmtId="166" fontId="13" fillId="2" borderId="4" xfId="0" applyNumberFormat="1" applyFont="1" applyFill="1" applyBorder="1" applyAlignment="1">
      <alignment horizontal="center" vertical="center" wrapText="1"/>
    </xf>
    <xf numFmtId="44" fontId="16" fillId="0" borderId="5" xfId="2" applyFont="1" applyFill="1" applyBorder="1" applyAlignment="1">
      <alignment horizontal="center" vertical="center" wrapText="1"/>
    </xf>
    <xf numFmtId="44" fontId="9" fillId="0" borderId="1" xfId="2" applyFont="1" applyFill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44" fontId="16" fillId="0" borderId="5" xfId="2" applyFont="1" applyFill="1" applyBorder="1" applyAlignment="1">
      <alignment horizontal="center" vertical="center" wrapText="1"/>
    </xf>
    <xf numFmtId="44" fontId="16" fillId="0" borderId="1" xfId="2" applyFont="1" applyFill="1" applyBorder="1" applyAlignment="1">
      <alignment horizontal="center" vertical="center" wrapText="1"/>
    </xf>
    <xf numFmtId="44" fontId="16" fillId="6" borderId="35" xfId="2" applyFont="1" applyFill="1" applyBorder="1" applyAlignment="1">
      <alignment horizontal="center" vertical="center" wrapText="1"/>
    </xf>
    <xf numFmtId="44" fontId="16" fillId="6" borderId="36" xfId="2" applyFont="1" applyFill="1" applyBorder="1" applyAlignment="1">
      <alignment horizontal="center" vertical="center" wrapText="1"/>
    </xf>
    <xf numFmtId="44" fontId="16" fillId="6" borderId="36" xfId="2" applyFont="1" applyFill="1" applyBorder="1" applyAlignment="1">
      <alignment horizontal="center" vertical="center" wrapText="1"/>
    </xf>
    <xf numFmtId="44" fontId="16" fillId="6" borderId="7" xfId="2" applyFont="1" applyFill="1" applyBorder="1" applyAlignment="1">
      <alignment horizontal="center" vertical="center" wrapText="1"/>
    </xf>
    <xf numFmtId="44" fontId="0" fillId="6" borderId="8" xfId="2" applyFont="1" applyFill="1" applyBorder="1" applyAlignment="1">
      <alignment vertical="center"/>
    </xf>
    <xf numFmtId="44" fontId="9" fillId="0" borderId="1" xfId="2" applyFont="1" applyFill="1" applyBorder="1" applyAlignment="1">
      <alignment vertical="center" wrapText="1"/>
    </xf>
    <xf numFmtId="44" fontId="16" fillId="0" borderId="1" xfId="2" applyFont="1" applyFill="1" applyBorder="1" applyAlignment="1">
      <alignment vertical="center" wrapText="1"/>
    </xf>
    <xf numFmtId="44" fontId="5" fillId="0" borderId="21" xfId="2" applyFont="1" applyBorder="1" applyAlignment="1">
      <alignment horizontal="center" vertical="center"/>
    </xf>
    <xf numFmtId="44" fontId="16" fillId="6" borderId="7" xfId="2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44" fontId="16" fillId="2" borderId="5" xfId="2" applyFont="1" applyFill="1" applyBorder="1" applyAlignment="1">
      <alignment horizontal="center" vertical="center" wrapText="1"/>
    </xf>
    <xf numFmtId="44" fontId="16" fillId="2" borderId="1" xfId="2" applyFont="1" applyFill="1" applyBorder="1" applyAlignment="1">
      <alignment horizontal="center" vertical="center" wrapText="1"/>
    </xf>
    <xf numFmtId="44" fontId="16" fillId="2" borderId="1" xfId="2" applyFont="1" applyFill="1" applyBorder="1" applyAlignment="1">
      <alignment horizontal="center" vertical="center" wrapText="1"/>
    </xf>
    <xf numFmtId="44" fontId="9" fillId="2" borderId="1" xfId="2" applyFont="1" applyFill="1" applyBorder="1" applyAlignment="1">
      <alignment vertical="center" wrapText="1"/>
    </xf>
    <xf numFmtId="44" fontId="5" fillId="2" borderId="1" xfId="2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center" vertical="center"/>
    </xf>
    <xf numFmtId="44" fontId="5" fillId="2" borderId="21" xfId="2" applyFont="1" applyFill="1" applyBorder="1" applyAlignment="1">
      <alignment horizontal="center" vertical="center"/>
    </xf>
    <xf numFmtId="44" fontId="16" fillId="2" borderId="5" xfId="2" applyFont="1" applyFill="1" applyBorder="1" applyAlignment="1">
      <alignment horizontal="left" vertical="center" wrapText="1"/>
    </xf>
    <xf numFmtId="44" fontId="16" fillId="2" borderId="1" xfId="2" applyFont="1" applyFill="1" applyBorder="1" applyAlignment="1">
      <alignment horizontal="left" vertical="center" wrapText="1"/>
    </xf>
    <xf numFmtId="44" fontId="16" fillId="2" borderId="1" xfId="2" applyFont="1" applyFill="1" applyBorder="1" applyAlignment="1">
      <alignment vertical="center" wrapText="1"/>
    </xf>
    <xf numFmtId="44" fontId="0" fillId="2" borderId="21" xfId="2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4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64" fontId="13" fillId="7" borderId="16" xfId="3" applyNumberFormat="1" applyFont="1" applyFill="1" applyBorder="1" applyAlignment="1">
      <alignment horizontal="center" vertical="center"/>
    </xf>
    <xf numFmtId="164" fontId="13" fillId="7" borderId="22" xfId="3" applyNumberFormat="1" applyFont="1" applyFill="1" applyBorder="1" applyAlignment="1">
      <alignment horizontal="center" vertical="center"/>
    </xf>
    <xf numFmtId="164" fontId="13" fillId="4" borderId="4" xfId="3" applyNumberFormat="1" applyFont="1" applyFill="1" applyBorder="1" applyAlignment="1">
      <alignment horizontal="center" vertical="center"/>
    </xf>
    <xf numFmtId="164" fontId="13" fillId="2" borderId="4" xfId="3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164" fontId="13" fillId="7" borderId="17" xfId="3" applyNumberFormat="1" applyFont="1" applyFill="1" applyBorder="1" applyAlignment="1">
      <alignment horizontal="center" vertical="center" wrapText="1"/>
    </xf>
    <xf numFmtId="164" fontId="13" fillId="7" borderId="8" xfId="3" applyNumberFormat="1" applyFont="1" applyFill="1" applyBorder="1" applyAlignment="1">
      <alignment horizontal="center" vertical="center" wrapText="1"/>
    </xf>
    <xf numFmtId="164" fontId="13" fillId="4" borderId="8" xfId="3" applyNumberFormat="1" applyFont="1" applyFill="1" applyBorder="1" applyAlignment="1">
      <alignment horizontal="center" vertical="center" wrapText="1"/>
    </xf>
    <xf numFmtId="164" fontId="13" fillId="2" borderId="8" xfId="3" applyNumberFormat="1" applyFont="1" applyFill="1" applyBorder="1" applyAlignment="1">
      <alignment horizontal="center" vertical="center" wrapText="1"/>
    </xf>
  </cellXfs>
  <cellStyles count="4">
    <cellStyle name="Millares [0]" xfId="1" builtinId="6"/>
    <cellStyle name="Moneda" xfId="2" builtinId="4"/>
    <cellStyle name="Moneda [0]" xfId="3" builtinId="7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numFmt numFmtId="166" formatCode="_(* #,##0_);_(* \(#,##0\);_(* &quot;-&quot;??_);_(@_)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>
        <left style="medium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2" defaultPivotStyle="PivotStyleLight16"/>
  <colors>
    <mruColors>
      <color rgb="FFFC36E0"/>
      <color rgb="FFE949C7"/>
      <color rgb="FFF785E7"/>
      <color rgb="FFF98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3019424" cy="819150"/>
    <xdr:pic>
      <xdr:nvPicPr>
        <xdr:cNvPr id="2" name="Imagen 1" descr="Macintosh HD:Users:dimprenta:Desktop:Captura de pantalla 2019-01-25 a las 3.10.13 p.m..png">
          <a:extLst>
            <a:ext uri="{FF2B5EF4-FFF2-40B4-BE49-F238E27FC236}">
              <a16:creationId xmlns:a16="http://schemas.microsoft.com/office/drawing/2014/main" id="{E4AB5467-EC58-4B37-8CCF-DF86412B685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4" t="43230" r="59950" b="6891"/>
        <a:stretch/>
      </xdr:blipFill>
      <xdr:spPr bwMode="auto">
        <a:xfrm>
          <a:off x="0" y="19050"/>
          <a:ext cx="3019424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28575</xdr:rowOff>
    </xdr:from>
    <xdr:ext cx="3768725" cy="1050925"/>
    <xdr:pic>
      <xdr:nvPicPr>
        <xdr:cNvPr id="2" name="Imagen 1" descr="Macintosh HD:Users:dimprenta:Desktop:Captura de pantalla 2019-01-25 a las 3.10.13 p.m..png">
          <a:extLst>
            <a:ext uri="{FF2B5EF4-FFF2-40B4-BE49-F238E27FC236}">
              <a16:creationId xmlns:a16="http://schemas.microsoft.com/office/drawing/2014/main" id="{A8557211-EDD6-43B0-9F1C-4840D177CEE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4" t="43230" r="59950" b="6891"/>
        <a:stretch/>
      </xdr:blipFill>
      <xdr:spPr bwMode="auto">
        <a:xfrm>
          <a:off x="57150" y="28575"/>
          <a:ext cx="3768725" cy="1050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6469" cy="678656"/>
    <xdr:pic>
      <xdr:nvPicPr>
        <xdr:cNvPr id="2" name="Imagen 1" descr="Macintosh HD:Users:dimprenta:Desktop:Captura de pantalla 2019-01-25 a las 3.10.13 p.m..png">
          <a:extLst>
            <a:ext uri="{FF2B5EF4-FFF2-40B4-BE49-F238E27FC236}">
              <a16:creationId xmlns:a16="http://schemas.microsoft.com/office/drawing/2014/main" id="{E54EFD2A-9023-4580-95FE-CA9A9A1F26F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4" t="43230" r="59950" b="6891"/>
        <a:stretch/>
      </xdr:blipFill>
      <xdr:spPr bwMode="auto">
        <a:xfrm>
          <a:off x="0" y="0"/>
          <a:ext cx="2226469" cy="67865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68D08A6\AJUSTE%20RECURSOS%20PROYECTO%20MEJORAMIENTO%20DICIEMBRE%20D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ÓN"/>
      <sheetName val="PENDIENTE CDP"/>
      <sheetName val="CDP CON SALDOS"/>
      <sheetName val="SALDOS EN LA PROGRAMACION"/>
      <sheetName val="PROYECTO ACTUAL PRESUPUESTO"/>
      <sheetName val="ACCESIBILIDAD"/>
      <sheetName val="G INTERINST"/>
      <sheetName val="P RADIAL Y AUDIOV"/>
      <sheetName val="C CULTURAL"/>
      <sheetName val="U PRODUCTIVAS"/>
      <sheetName val="COMISIONES"/>
      <sheetName val="EVENTOS"/>
      <sheetName val="Metas cuatrenio"/>
      <sheetName val="Valor Viaticos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O1" t="str">
            <v xml:space="preserve">SERVICIO DE ASISTENCIA TÉCNICA EN EDUCACIÓN CON ENFOQUE INCLUYENTE Y DE CALIDAD </v>
          </cell>
          <cell r="Q1" t="str">
            <v>Brindar asistencia técnica a los departamentos para el mejoramiento de los procesos de atención integral de los niños y niñas con discapacidad visual en primera Infancia</v>
          </cell>
        </row>
        <row r="2">
          <cell r="O2" t="str">
            <v xml:space="preserve">SERVICIO DE PRODUCCIÓN DE CONTENIDOS Y AJUSTES RAZONABLES PARA PROMOVER Y GARANTIZAR EL ACCESO A LA INFORMACIÓN Y A LA COMUNICACIÓN PARA PERSONAS CON DISCAPACIDAD </v>
          </cell>
          <cell r="Q2" t="str">
            <v xml:space="preserve">Brindar asistencia técnica en educación a las entidades territoriales para el fortalecimiento de los procesos de atención para las personas con discapacidad visual </v>
          </cell>
        </row>
        <row r="3">
          <cell r="O3" t="str">
            <v xml:space="preserve">SERVICIO DE PROMOCIÓN Y DIVULGACIÓN DE LOS DERECHOS DE LAS PERSONAS CON DISCAPACIDAD </v>
          </cell>
          <cell r="Q3" t="str">
            <v>Brindar asistencia técnica a entidades públicas y privadas en temas de acceso a la información para personas con discapacidad visual</v>
          </cell>
        </row>
        <row r="4">
          <cell r="O4" t="str">
            <v>SEDES ADECUADAS</v>
          </cell>
          <cell r="Q4" t="str">
            <v>Brindar asistencia técnica a entidades públicas y privadas en temas de accesibilidad del espacio físico.</v>
          </cell>
        </row>
        <row r="5">
          <cell r="O5" t="str">
            <v>SERVICIO DE IMPLEMENTACIÓN SISTEMAS DE GESTIÓN</v>
          </cell>
          <cell r="Q5" t="str">
            <v xml:space="preserve">Brindar asistencia técnica a entidades públicas y privadas para promover la inclusión laboral de las personas con discapacidad visual   </v>
          </cell>
        </row>
        <row r="6">
          <cell r="O6" t="str">
            <v>PRODUCTOS DE LA AGRICULTURA Y LA HORTICULTURA</v>
          </cell>
          <cell r="Q6" t="str">
            <v>Desarrollar campañas de comunicación para posicionar el INCI como entidad referente en la temática de discapacidad visual</v>
          </cell>
        </row>
        <row r="7">
          <cell r="O7" t="str">
            <v>DOTACIÓN (PRENDAS DE VESTIR Y CALZADO)</v>
          </cell>
          <cell r="Q7" t="str">
            <v>Dotar con material en tinta, braille, relieve o recursos educativos digitales accesibles a entidades públicas y/o privadas para apoyar los servicios que estas entidades ofrecen a las personas con discapacidad visual</v>
          </cell>
        </row>
        <row r="8">
          <cell r="O8" t="str">
            <v>PRODUCTOS DE MOLINERÍA, ALMIDONES Y PRODUCTOS DERIVADOS DEL ALMIDÓN; OTROS PRODUCTOS ALIMENTICIOS</v>
          </cell>
          <cell r="Q8" t="str">
            <v>Promover la adquisición de productos especializados para las personas con discapacidad visual</v>
          </cell>
        </row>
        <row r="9">
          <cell r="O9" t="str">
            <v>PASTA O PULPA, PAPEL Y PRODUCTOS DE PAPEL; IMPRESOS Y ARTÍCULOS RELACIONADOS</v>
          </cell>
          <cell r="Q9" t="str">
            <v xml:space="preserve">Producir libros, textos y material en tinta, macrotipo, sistema braille y relieve para las personas con discapacidad visual </v>
          </cell>
        </row>
        <row r="10">
          <cell r="O10" t="str">
            <v>OTROS PRODUCTOS QUÍMICOS; FIBRAS ARTIFICIALES (O FIBRAS INDUSTRIALES HECHAS POR EL HOMBRE)</v>
          </cell>
          <cell r="Q10" t="str">
            <v>Producir y emitir contenidos radiales para promover la inclusión de las personas con discapacidad visual</v>
          </cell>
        </row>
        <row r="11">
          <cell r="O11" t="str">
            <v>PRODUCTOS DE CAUCHO Y PLÁSTICO</v>
          </cell>
          <cell r="Q11" t="str">
            <v>Producir y publicar contenidos audiovisuales para promover la inclusión de las personas con discapacidad visual</v>
          </cell>
        </row>
        <row r="12">
          <cell r="O12" t="str">
            <v>PRODUCTOS DE HORNOS DE COQUE; PRODUCTOS DE REFINACIÓN DE PETRÓLEO Y COMBUSTIBLE NUCLEAR</v>
          </cell>
          <cell r="Q12" t="str">
            <v>Producir y/o adaptar productos o recursos en formatos accesibles para el acceso a la información y el conocimiento de las personas con discapacidad visual</v>
          </cell>
        </row>
        <row r="13">
          <cell r="O13" t="str">
            <v>SERVICIOS DE TRANSPORTE DE PASAJEROS</v>
          </cell>
          <cell r="Q13" t="str">
            <v>Realizar talleres especializados en temas relacionados con la discapacidad visual</v>
          </cell>
        </row>
        <row r="14">
          <cell r="O14" t="str">
            <v>SERVICIOS DE DISTRIBUCIÓN DE ELECTRICIDAD, GAS Y AGUA (POR CUENTA PROPIA)</v>
          </cell>
          <cell r="Q14" t="str">
            <v>Asesorar propuestas y proyectos de investigación en el tema de discapacidad visual</v>
          </cell>
        </row>
        <row r="15">
          <cell r="O15" t="str">
            <v>SERVICIOS FINANCIEROS Y SERVICIOS CONEXOS</v>
          </cell>
          <cell r="Q15" t="str">
            <v xml:space="preserve">Brindar asesoría a organizaciones sociales y personas con discapacidad visual para la participación y el ejercicio de sus derechos </v>
          </cell>
        </row>
        <row r="16">
          <cell r="O16" t="str">
            <v>SERVICIOS JURÍDICOS Y CONTABLES</v>
          </cell>
          <cell r="Q16" t="str">
            <v xml:space="preserve">Desarrollar acciones que contribuyan al ejercicio de los derechos de las personas con discapacidad visual </v>
          </cell>
        </row>
        <row r="17">
          <cell r="O17" t="str">
            <v>OTROS SERVICIOS PROFESIONALES, CIENTÍFICOS Y TÉCNICOS</v>
          </cell>
          <cell r="Q17" t="str">
            <v>Mejorar los espacios físicos y accesibilidad de la entidad</v>
          </cell>
        </row>
        <row r="18">
          <cell r="O18" t="str">
            <v>SERVICIOS DE TELECOMUNICACIONES, TRANSMISIÓN Y SUMINISTRO DE INFORMACIÓN</v>
          </cell>
          <cell r="Q18" t="str">
            <v>Optimizar la Gestión Documental Institucional de la entidad</v>
          </cell>
        </row>
        <row r="19">
          <cell r="O19" t="str">
            <v>SERVICIOS DE SOPORTE</v>
          </cell>
          <cell r="Q19" t="str">
            <v>Fortalecer la implementación de la dimensión de Talento Humano de la entidad.</v>
          </cell>
        </row>
        <row r="20">
          <cell r="O20" t="str">
            <v>SERVICIOS DE MANTENIMIENTO, REPARACIÓN E INSTALACIÓN (EXCEPTO SERVICIOS DE CONSTRUCCIÓN)</v>
          </cell>
          <cell r="Q20" t="str">
            <v>Fortalecer la implementación del Modelo Integrado de planeación y gestión</v>
          </cell>
        </row>
        <row r="21">
          <cell r="O21" t="str">
            <v>SERVICIOS DE MANTENIMIENTO Y REPARACIÓN DE COMPUTADORES Y EQUIPO PERIFÉRICO.</v>
          </cell>
          <cell r="Q21" t="str">
            <v>Consolidar las políticas de gobierno digital y seguridad digital</v>
          </cell>
        </row>
        <row r="22">
          <cell r="O22" t="str">
            <v>SERVICIOS DE MANTENIMIENTO Y REPARACIÓN DE COMPUTADORES Y EQUIPO PERIFÉRICO.</v>
          </cell>
          <cell r="Q22" t="str">
            <v>No aplica</v>
          </cell>
        </row>
        <row r="23">
          <cell r="O23" t="str">
            <v>SERVICIOS DE TELEFONÍA Y OTRAS TELECOMUNICACIONES</v>
          </cell>
        </row>
        <row r="24">
          <cell r="O24" t="str">
            <v>SERVICIOS DE ALCANTARILLADO, RECOLECCIÓN, TRATAMIENTO Y DISPOSICIÓN DE DESECHOS Y OTROS SERVICIOS DE SANEAMIENTO AMBIENTAL</v>
          </cell>
        </row>
        <row r="25">
          <cell r="O25" t="str">
            <v>OTROS SERVICIOS DE ESPARCIMIENTO Y DIVERSIÓN</v>
          </cell>
        </row>
        <row r="26">
          <cell r="O26" t="str">
            <v>SENTENCIAS Y CONCILIACIONES</v>
          </cell>
        </row>
        <row r="27">
          <cell r="O27" t="str">
            <v>IMPUESTO SOBRE VEHICULOS AUTOMOTORES</v>
          </cell>
        </row>
        <row r="28">
          <cell r="O28" t="str">
            <v>CUOTA DE FISCALIZACIÓN Y AUDITAJE</v>
          </cell>
        </row>
        <row r="29">
          <cell r="O29" t="str">
            <v>IMPUESTO PREDIAL Y SOBRETASA AMBIENTAL</v>
          </cell>
        </row>
        <row r="30">
          <cell r="O30" t="str">
            <v>IMPUESTO INDUSTRIA Y COMERCIO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904BCA-77C0-419E-AAC0-F9BCA72BD53F}" name="Tabla7" displayName="Tabla7" ref="A3:G117" totalsRowShown="0" headerRowDxfId="0" dataDxfId="15" headerRowBorderDxfId="14">
  <autoFilter ref="A3:G117" xr:uid="{8ABD43F6-BDF3-4CC6-BB19-265D191C8D64}"/>
  <tableColumns count="7">
    <tableColumn id="3" xr3:uid="{3FC663BB-0B84-4F1D-AD9D-2D29793C6EF7}" name="PRODUCTO" dataDxfId="12" totalsRowDxfId="13"/>
    <tableColumn id="7" xr3:uid="{921D4E4D-6C37-475A-92F6-BC2A16EBBD72}" name="ACTIVIDAD" dataDxfId="10" totalsRowDxfId="11"/>
    <tableColumn id="2" xr3:uid="{014D5146-DFC5-407E-9E23-C0C5286BB60E}" name="APROPIACIÓN 2024" dataDxfId="8" totalsRowDxfId="9"/>
    <tableColumn id="1" xr3:uid="{40CAFD75-8AE5-4749-A055-48186A228E91}" name="OBLIGADO 2024_x000a_Aplazamiento de Ministerio de Hacienda de $183.129.874" dataDxfId="6" totalsRowDxfId="7"/>
    <tableColumn id="5" xr3:uid="{205D80EB-DB22-464F-BE2D-6FEB661AB04E}" name="APROPIACIÓN 2025" totalsRowDxfId="5"/>
    <tableColumn id="8" xr3:uid="{70947C54-36ED-43FD-9D8B-4F9A7ABF4953}" name="OBLIGACIÓN 2025" dataDxfId="3" totalsRowDxfId="4"/>
    <tableColumn id="13" xr3:uid="{ABD8CDAF-0DF3-412D-9A63-9A631777F521}" name="APROPIACIÓN 2026" dataDxfId="1" totalsRow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A9E8-7A5B-4239-A628-E7E4D73AFECB}">
  <dimension ref="A1:H12"/>
  <sheetViews>
    <sheetView tabSelected="1" zoomScale="80" zoomScaleNormal="80" workbookViewId="0">
      <selection activeCell="F5" sqref="F5"/>
    </sheetView>
  </sheetViews>
  <sheetFormatPr baseColWidth="10" defaultColWidth="11.42578125" defaultRowHeight="15" zeroHeight="1" x14ac:dyDescent="0.25"/>
  <cols>
    <col min="1" max="1" width="23.42578125" customWidth="1"/>
    <col min="2" max="2" width="41.7109375" customWidth="1"/>
    <col min="3" max="3" width="38.140625" customWidth="1"/>
    <col min="4" max="4" width="21.140625" customWidth="1"/>
    <col min="5" max="5" width="22.7109375" customWidth="1"/>
    <col min="6" max="6" width="27.42578125" customWidth="1"/>
    <col min="7" max="7" width="25.42578125" style="21" customWidth="1"/>
    <col min="8" max="8" width="23.42578125" customWidth="1"/>
  </cols>
  <sheetData>
    <row r="1" spans="1:8" ht="72" customHeight="1" thickBot="1" x14ac:dyDescent="0.3">
      <c r="D1" s="17"/>
      <c r="E1" s="17"/>
      <c r="F1" s="17"/>
    </row>
    <row r="2" spans="1:8" ht="30" customHeight="1" x14ac:dyDescent="0.25">
      <c r="A2" s="106" t="s">
        <v>9</v>
      </c>
      <c r="B2" s="107" t="s">
        <v>0</v>
      </c>
      <c r="C2" s="108" t="s">
        <v>1</v>
      </c>
      <c r="D2" s="109" t="s">
        <v>2</v>
      </c>
      <c r="E2" s="110" t="s">
        <v>3</v>
      </c>
      <c r="F2" s="111"/>
      <c r="G2" s="112" t="s">
        <v>12</v>
      </c>
      <c r="H2" s="113" t="s">
        <v>13</v>
      </c>
    </row>
    <row r="3" spans="1:8" ht="59.25" customHeight="1" thickBot="1" x14ac:dyDescent="0.3">
      <c r="A3" s="114"/>
      <c r="B3" s="115"/>
      <c r="C3" s="116"/>
      <c r="D3" s="117"/>
      <c r="E3" s="118" t="s">
        <v>10</v>
      </c>
      <c r="F3" s="119" t="s">
        <v>11</v>
      </c>
      <c r="G3" s="120" t="s">
        <v>10</v>
      </c>
      <c r="H3" s="121" t="s">
        <v>10</v>
      </c>
    </row>
    <row r="4" spans="1:8" ht="81" customHeight="1" x14ac:dyDescent="0.25">
      <c r="A4" s="14">
        <v>4601</v>
      </c>
      <c r="B4" s="11" t="s">
        <v>5</v>
      </c>
      <c r="C4" s="9" t="s">
        <v>6</v>
      </c>
      <c r="D4" s="10">
        <v>202300000000404</v>
      </c>
      <c r="E4" s="18">
        <f>1257528699+150000000+717660310</f>
        <v>2125189009</v>
      </c>
      <c r="F4" s="23">
        <f>1942059135</f>
        <v>1942059135</v>
      </c>
      <c r="G4" s="24">
        <v>2331665346</v>
      </c>
      <c r="H4" s="24">
        <v>1866120259</v>
      </c>
    </row>
    <row r="5" spans="1:8" ht="69" customHeight="1" x14ac:dyDescent="0.25">
      <c r="A5" s="13">
        <v>4699</v>
      </c>
      <c r="B5" s="12" t="s">
        <v>8</v>
      </c>
      <c r="C5" s="3" t="s">
        <v>7</v>
      </c>
      <c r="D5" s="4">
        <v>202300000000405</v>
      </c>
      <c r="E5" s="19">
        <f>522471301+150000000+717660306</f>
        <v>1390131607</v>
      </c>
      <c r="F5" s="22">
        <v>1124092838</v>
      </c>
      <c r="G5" s="25">
        <v>1432350230</v>
      </c>
      <c r="H5" s="25">
        <v>1292120779</v>
      </c>
    </row>
    <row r="6" spans="1:8" ht="45.75" customHeight="1" thickBot="1" x14ac:dyDescent="0.3">
      <c r="A6" s="5" t="s">
        <v>4</v>
      </c>
      <c r="B6" s="15"/>
      <c r="C6" s="6"/>
      <c r="D6" s="7"/>
      <c r="E6" s="20">
        <f>SUM(E4:E5)</f>
        <v>3515320616</v>
      </c>
      <c r="F6" s="27">
        <f>SUM(F4:F5)</f>
        <v>3066151973</v>
      </c>
      <c r="G6" s="26">
        <f>SUM(G4:G5)</f>
        <v>3764015576</v>
      </c>
      <c r="H6" s="26">
        <f>SUM(H4:H5)</f>
        <v>3158241038</v>
      </c>
    </row>
    <row r="7" spans="1:8" x14ac:dyDescent="0.25">
      <c r="B7" s="1"/>
      <c r="C7" s="1"/>
      <c r="D7" s="2"/>
      <c r="E7" s="2"/>
      <c r="F7" s="16"/>
    </row>
    <row r="11" spans="1:8" hidden="1" x14ac:dyDescent="0.25">
      <c r="B11" s="8"/>
    </row>
    <row r="12" spans="1:8" hidden="1" x14ac:dyDescent="0.25">
      <c r="B12" s="8"/>
    </row>
  </sheetData>
  <mergeCells count="5">
    <mergeCell ref="B2:B3"/>
    <mergeCell ref="C2:C3"/>
    <mergeCell ref="A2:A3"/>
    <mergeCell ref="D2:D3"/>
    <mergeCell ref="E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09FE-3052-47AC-B179-5C5D1E2D21E1}">
  <dimension ref="A1:XEL117"/>
  <sheetViews>
    <sheetView topLeftCell="A19" zoomScale="50" zoomScaleNormal="50" workbookViewId="0">
      <selection activeCell="C5" sqref="C5"/>
    </sheetView>
  </sheetViews>
  <sheetFormatPr baseColWidth="10" defaultColWidth="0" defaultRowHeight="0" zeroHeight="1" x14ac:dyDescent="0.2"/>
  <cols>
    <col min="1" max="1" width="52.5703125" style="39" customWidth="1"/>
    <col min="2" max="2" width="55.42578125" style="39" customWidth="1"/>
    <col min="3" max="3" width="35.140625" style="39" customWidth="1"/>
    <col min="4" max="4" width="39.7109375" style="39" customWidth="1"/>
    <col min="5" max="5" width="34.140625" style="30" customWidth="1"/>
    <col min="6" max="6" width="37.140625" style="30" customWidth="1"/>
    <col min="7" max="7" width="35.140625" style="30" customWidth="1"/>
    <col min="8" max="8" width="11.7109375" style="30" customWidth="1"/>
    <col min="9" max="9" width="13.42578125" style="30" customWidth="1"/>
    <col min="10" max="16366" width="11.7109375" style="30" hidden="1"/>
    <col min="16367" max="16384" width="33.42578125" style="30" hidden="1"/>
  </cols>
  <sheetData>
    <row r="1" spans="1:7" ht="98.25" customHeight="1" x14ac:dyDescent="0.2">
      <c r="A1" s="28"/>
      <c r="B1" s="29"/>
      <c r="C1" s="29"/>
      <c r="D1" s="29"/>
    </row>
    <row r="2" spans="1:7" ht="105" customHeight="1" thickBot="1" x14ac:dyDescent="0.25">
      <c r="A2" s="31" t="s">
        <v>14</v>
      </c>
      <c r="B2" s="31"/>
      <c r="C2" s="31"/>
      <c r="D2" s="31"/>
      <c r="E2" s="31"/>
      <c r="F2" s="31"/>
      <c r="G2" s="31"/>
    </row>
    <row r="3" spans="1:7" s="32" customFormat="1" ht="103.5" customHeight="1" thickBot="1" x14ac:dyDescent="0.3">
      <c r="A3" s="102" t="s">
        <v>15</v>
      </c>
      <c r="B3" s="103" t="s">
        <v>16</v>
      </c>
      <c r="C3" s="72" t="s">
        <v>17</v>
      </c>
      <c r="D3" s="72" t="s">
        <v>18</v>
      </c>
      <c r="E3" s="71" t="s">
        <v>19</v>
      </c>
      <c r="F3" s="73" t="s">
        <v>20</v>
      </c>
      <c r="G3" s="74" t="s">
        <v>21</v>
      </c>
    </row>
    <row r="4" spans="1:7" s="39" customFormat="1" ht="130.5" customHeight="1" x14ac:dyDescent="0.25">
      <c r="A4" s="33" t="s">
        <v>22</v>
      </c>
      <c r="B4" s="34" t="s">
        <v>23</v>
      </c>
      <c r="C4" s="35">
        <v>40324394</v>
      </c>
      <c r="D4" s="35">
        <v>40324394</v>
      </c>
      <c r="E4" s="36">
        <v>41030686</v>
      </c>
      <c r="F4" s="37">
        <v>36247968</v>
      </c>
      <c r="G4" s="38">
        <v>38272408</v>
      </c>
    </row>
    <row r="5" spans="1:7" s="39" customFormat="1" ht="138" customHeight="1" x14ac:dyDescent="0.25">
      <c r="A5" s="40" t="s">
        <v>22</v>
      </c>
      <c r="B5" s="41" t="s">
        <v>24</v>
      </c>
      <c r="C5" s="42">
        <v>125347768</v>
      </c>
      <c r="D5" s="42">
        <v>108538941</v>
      </c>
      <c r="E5" s="43">
        <v>140101411</v>
      </c>
      <c r="F5" s="37">
        <v>128571112</v>
      </c>
      <c r="G5" s="38">
        <v>78849810</v>
      </c>
    </row>
    <row r="6" spans="1:7" s="39" customFormat="1" ht="157.5" customHeight="1" x14ac:dyDescent="0.25">
      <c r="A6" s="40" t="s">
        <v>22</v>
      </c>
      <c r="B6" s="41" t="s">
        <v>25</v>
      </c>
      <c r="C6" s="42">
        <v>61539562</v>
      </c>
      <c r="D6" s="42">
        <v>38054680</v>
      </c>
      <c r="E6" s="43">
        <v>41178340</v>
      </c>
      <c r="F6" s="37">
        <v>46169782</v>
      </c>
      <c r="G6" s="38">
        <v>36514365</v>
      </c>
    </row>
    <row r="7" spans="1:7" s="39" customFormat="1" ht="160.5" customHeight="1" x14ac:dyDescent="0.25">
      <c r="A7" s="40" t="s">
        <v>22</v>
      </c>
      <c r="B7" s="41" t="s">
        <v>26</v>
      </c>
      <c r="C7" s="42">
        <v>168084644</v>
      </c>
      <c r="D7" s="42">
        <v>139934398</v>
      </c>
      <c r="E7" s="43">
        <v>153914223</v>
      </c>
      <c r="F7" s="37">
        <v>109641627</v>
      </c>
      <c r="G7" s="38">
        <v>75540961</v>
      </c>
    </row>
    <row r="8" spans="1:7" s="39" customFormat="1" ht="150" customHeight="1" x14ac:dyDescent="0.25">
      <c r="A8" s="40" t="s">
        <v>22</v>
      </c>
      <c r="B8" s="41" t="s">
        <v>27</v>
      </c>
      <c r="C8" s="42">
        <v>0</v>
      </c>
      <c r="D8" s="42">
        <v>0</v>
      </c>
      <c r="E8" s="43">
        <v>1511485</v>
      </c>
      <c r="F8" s="37">
        <v>686597</v>
      </c>
      <c r="G8" s="38">
        <v>40102187</v>
      </c>
    </row>
    <row r="9" spans="1:7" s="39" customFormat="1" ht="142.5" customHeight="1" x14ac:dyDescent="0.25">
      <c r="A9" s="40" t="s">
        <v>22</v>
      </c>
      <c r="B9" s="41" t="s">
        <v>28</v>
      </c>
      <c r="C9" s="42">
        <v>219732631</v>
      </c>
      <c r="D9" s="42">
        <v>217435442</v>
      </c>
      <c r="E9" s="43">
        <v>220493453</v>
      </c>
      <c r="F9" s="37">
        <v>177147318</v>
      </c>
      <c r="G9" s="38">
        <v>126398503</v>
      </c>
    </row>
    <row r="10" spans="1:7" s="39" customFormat="1" ht="77.25" customHeight="1" x14ac:dyDescent="0.25">
      <c r="A10" s="49"/>
      <c r="B10" s="50"/>
      <c r="C10" s="51">
        <f>SUBTOTAL(109,C4:C9)</f>
        <v>615028999</v>
      </c>
      <c r="D10" s="51">
        <v>544287855</v>
      </c>
      <c r="E10" s="51">
        <f t="shared" ref="E10" si="0">SUBTOTAL(109,E4:E9)</f>
        <v>598229598</v>
      </c>
      <c r="F10" s="52">
        <f>SUBTOTAL(109,F4:F9)</f>
        <v>498464404</v>
      </c>
      <c r="G10" s="53">
        <v>395678234</v>
      </c>
    </row>
    <row r="11" spans="1:7" s="39" customFormat="1" ht="186" customHeight="1" x14ac:dyDescent="0.25">
      <c r="A11" s="44" t="s">
        <v>29</v>
      </c>
      <c r="B11" s="41" t="s">
        <v>30</v>
      </c>
      <c r="C11" s="42">
        <v>2000000</v>
      </c>
      <c r="D11" s="42">
        <v>301700</v>
      </c>
      <c r="E11" s="45">
        <v>1000000</v>
      </c>
      <c r="F11" s="37">
        <v>946100</v>
      </c>
      <c r="G11" s="38">
        <v>3000000</v>
      </c>
    </row>
    <row r="12" spans="1:7" s="39" customFormat="1" ht="175.5" customHeight="1" x14ac:dyDescent="0.25">
      <c r="A12" s="44" t="s">
        <v>29</v>
      </c>
      <c r="B12" s="41" t="s">
        <v>31</v>
      </c>
      <c r="C12" s="42">
        <v>85000000</v>
      </c>
      <c r="D12" s="42">
        <v>84944694</v>
      </c>
      <c r="E12" s="45">
        <v>95297458</v>
      </c>
      <c r="F12" s="37">
        <v>92269094</v>
      </c>
      <c r="G12" s="38">
        <v>75000000</v>
      </c>
    </row>
    <row r="13" spans="1:7" s="39" customFormat="1" ht="175.5" customHeight="1" x14ac:dyDescent="0.25">
      <c r="A13" s="44" t="s">
        <v>29</v>
      </c>
      <c r="B13" s="41" t="s">
        <v>32</v>
      </c>
      <c r="C13" s="42">
        <v>861178737</v>
      </c>
      <c r="D13" s="42">
        <v>442435981.73000002</v>
      </c>
      <c r="E13" s="45">
        <v>987471861</v>
      </c>
      <c r="F13" s="37">
        <v>407477136.76999998</v>
      </c>
      <c r="G13" s="38">
        <v>700844886</v>
      </c>
    </row>
    <row r="14" spans="1:7" s="39" customFormat="1" ht="175.5" customHeight="1" x14ac:dyDescent="0.25">
      <c r="A14" s="46" t="s">
        <v>29</v>
      </c>
      <c r="B14" s="41" t="s">
        <v>33</v>
      </c>
      <c r="C14" s="42">
        <v>123167218</v>
      </c>
      <c r="D14" s="42">
        <v>129437233</v>
      </c>
      <c r="E14" s="45">
        <v>153465739</v>
      </c>
      <c r="F14" s="37">
        <v>136886925</v>
      </c>
      <c r="G14" s="38">
        <v>89820282</v>
      </c>
    </row>
    <row r="15" spans="1:7" s="39" customFormat="1" ht="175.5" customHeight="1" x14ac:dyDescent="0.25">
      <c r="A15" s="44" t="s">
        <v>29</v>
      </c>
      <c r="B15" s="41" t="s">
        <v>34</v>
      </c>
      <c r="C15" s="42">
        <v>88558014</v>
      </c>
      <c r="D15" s="42">
        <v>84952332</v>
      </c>
      <c r="E15" s="45">
        <v>87199890</v>
      </c>
      <c r="F15" s="37">
        <v>77117613</v>
      </c>
      <c r="G15" s="38">
        <v>81223248</v>
      </c>
    </row>
    <row r="16" spans="1:7" s="39" customFormat="1" ht="175.5" customHeight="1" x14ac:dyDescent="0.25">
      <c r="A16" s="44" t="s">
        <v>29</v>
      </c>
      <c r="B16" s="41" t="s">
        <v>35</v>
      </c>
      <c r="C16" s="42">
        <v>155076490</v>
      </c>
      <c r="D16" s="42">
        <v>133839040</v>
      </c>
      <c r="E16" s="45">
        <v>172412850</v>
      </c>
      <c r="F16" s="37">
        <v>157218734</v>
      </c>
      <c r="G16" s="38">
        <v>68034059</v>
      </c>
    </row>
    <row r="17" spans="1:7" s="39" customFormat="1" ht="175.5" customHeight="1" x14ac:dyDescent="0.25">
      <c r="A17" s="44" t="s">
        <v>29</v>
      </c>
      <c r="B17" s="41" t="s">
        <v>36</v>
      </c>
      <c r="C17" s="47">
        <v>40324394</v>
      </c>
      <c r="D17" s="47">
        <v>40324394</v>
      </c>
      <c r="E17" s="48">
        <v>48487872</v>
      </c>
      <c r="F17" s="37">
        <v>38579403</v>
      </c>
      <c r="G17" s="38">
        <v>99512453</v>
      </c>
    </row>
    <row r="18" spans="1:7" s="39" customFormat="1" ht="71.25" customHeight="1" x14ac:dyDescent="0.25">
      <c r="A18" s="49"/>
      <c r="B18" s="50"/>
      <c r="C18" s="51">
        <v>1355304853</v>
      </c>
      <c r="D18" s="51">
        <v>916235374.73000002</v>
      </c>
      <c r="E18" s="51">
        <v>1545335670</v>
      </c>
      <c r="F18" s="52">
        <f t="shared" ref="F18" si="1">SUBTOTAL(109,F11:F17)</f>
        <v>910495005.76999998</v>
      </c>
      <c r="G18" s="53">
        <v>1117434928</v>
      </c>
    </row>
    <row r="19" spans="1:7" s="39" customFormat="1" ht="136.5" customHeight="1" x14ac:dyDescent="0.25">
      <c r="A19" s="54" t="s">
        <v>37</v>
      </c>
      <c r="B19" s="41" t="s">
        <v>38</v>
      </c>
      <c r="C19" s="35">
        <v>40324394</v>
      </c>
      <c r="D19" s="35">
        <v>27467518</v>
      </c>
      <c r="E19" s="55">
        <v>54763103</v>
      </c>
      <c r="F19" s="37">
        <v>40363563</v>
      </c>
      <c r="G19" s="38">
        <v>0</v>
      </c>
    </row>
    <row r="20" spans="1:7" s="39" customFormat="1" ht="150" customHeight="1" thickBot="1" x14ac:dyDescent="0.3">
      <c r="A20" s="54" t="s">
        <v>37</v>
      </c>
      <c r="B20" s="41" t="s">
        <v>39</v>
      </c>
      <c r="C20" s="42">
        <v>74206369</v>
      </c>
      <c r="D20" s="42">
        <v>69438577</v>
      </c>
      <c r="E20" s="45">
        <v>50268715</v>
      </c>
      <c r="F20" s="37">
        <v>24224379</v>
      </c>
      <c r="G20" s="56">
        <v>106564335</v>
      </c>
    </row>
    <row r="21" spans="1:7" s="39" customFormat="1" ht="139.5" customHeight="1" x14ac:dyDescent="0.25">
      <c r="A21" s="57" t="s">
        <v>37</v>
      </c>
      <c r="B21" s="58" t="s">
        <v>40</v>
      </c>
      <c r="C21" s="47">
        <v>40324394</v>
      </c>
      <c r="D21" s="47">
        <v>38002686</v>
      </c>
      <c r="E21" s="48">
        <v>83068260</v>
      </c>
      <c r="F21" s="37">
        <v>67860050</v>
      </c>
      <c r="G21" s="59">
        <v>246442762</v>
      </c>
    </row>
    <row r="22" spans="1:7" s="39" customFormat="1" ht="89.25" customHeight="1" x14ac:dyDescent="0.25">
      <c r="A22" s="49"/>
      <c r="B22" s="50"/>
      <c r="C22" s="51">
        <v>154855157</v>
      </c>
      <c r="D22" s="51">
        <v>134908781</v>
      </c>
      <c r="E22" s="60">
        <f t="shared" ref="E22:F22" si="2">SUBTOTAL(109,E19:E21)</f>
        <v>188100078</v>
      </c>
      <c r="F22" s="61">
        <f t="shared" si="2"/>
        <v>132447992</v>
      </c>
      <c r="G22" s="62">
        <v>353007097</v>
      </c>
    </row>
    <row r="23" spans="1:7" ht="59.25" customHeight="1" thickBot="1" x14ac:dyDescent="0.25">
      <c r="A23" s="63"/>
      <c r="B23" s="64"/>
      <c r="C23" s="65">
        <v>2125189009</v>
      </c>
      <c r="D23" s="65">
        <v>1595432010.73</v>
      </c>
      <c r="E23" s="65">
        <v>2331665346</v>
      </c>
      <c r="F23" s="66">
        <f>F22+F18+F10</f>
        <v>1541407401.77</v>
      </c>
      <c r="G23" s="67">
        <v>1866120259</v>
      </c>
    </row>
    <row r="24" spans="1:7" ht="56.25" customHeight="1" x14ac:dyDescent="0.2">
      <c r="A24" s="68"/>
    </row>
    <row r="25" spans="1:7" ht="15" hidden="1" customHeight="1" x14ac:dyDescent="0.2">
      <c r="A25" s="68"/>
    </row>
    <row r="26" spans="1:7" ht="15" hidden="1" customHeight="1" x14ac:dyDescent="0.2">
      <c r="A26" s="68"/>
    </row>
    <row r="27" spans="1:7" ht="15" hidden="1" customHeight="1" x14ac:dyDescent="0.2">
      <c r="A27" s="68"/>
    </row>
    <row r="28" spans="1:7" ht="15" hidden="1" x14ac:dyDescent="0.2">
      <c r="A28" s="69"/>
    </row>
    <row r="29" spans="1:7" ht="15" hidden="1" x14ac:dyDescent="0.2">
      <c r="A29" s="68"/>
    </row>
    <row r="30" spans="1:7" ht="15" hidden="1" customHeight="1" x14ac:dyDescent="0.2">
      <c r="A30" s="68"/>
    </row>
    <row r="31" spans="1:7" ht="15" hidden="1" x14ac:dyDescent="0.2">
      <c r="A31" s="68"/>
    </row>
    <row r="32" spans="1:7" ht="15" hidden="1" customHeight="1" x14ac:dyDescent="0.2">
      <c r="A32" s="68"/>
    </row>
    <row r="33" spans="1:5" ht="15" hidden="1" x14ac:dyDescent="0.2">
      <c r="A33" s="68"/>
    </row>
    <row r="34" spans="1:5" ht="15" hidden="1" customHeight="1" x14ac:dyDescent="0.2">
      <c r="A34" s="68"/>
    </row>
    <row r="35" spans="1:5" ht="15" hidden="1" x14ac:dyDescent="0.2">
      <c r="A35" s="68"/>
    </row>
    <row r="36" spans="1:5" ht="15" hidden="1" customHeight="1" x14ac:dyDescent="0.2">
      <c r="A36" s="68"/>
    </row>
    <row r="37" spans="1:5" ht="15" hidden="1" x14ac:dyDescent="0.2">
      <c r="A37" s="68"/>
      <c r="E37" s="70"/>
    </row>
    <row r="38" spans="1:5" ht="15" hidden="1" customHeight="1" x14ac:dyDescent="0.2">
      <c r="A38" s="68"/>
    </row>
    <row r="39" spans="1:5" ht="15" hidden="1" customHeight="1" x14ac:dyDescent="0.2">
      <c r="A39" s="68"/>
    </row>
    <row r="40" spans="1:5" ht="15" hidden="1" customHeight="1" x14ac:dyDescent="0.2">
      <c r="A40" s="68"/>
    </row>
    <row r="41" spans="1:5" ht="15" hidden="1" customHeight="1" x14ac:dyDescent="0.2">
      <c r="A41" s="68"/>
    </row>
    <row r="42" spans="1:5" ht="15" hidden="1" customHeight="1" x14ac:dyDescent="0.2">
      <c r="A42" s="68"/>
    </row>
    <row r="43" spans="1:5" ht="15" hidden="1" customHeight="1" x14ac:dyDescent="0.2">
      <c r="A43" s="68"/>
    </row>
    <row r="44" spans="1:5" ht="15" hidden="1" customHeight="1" x14ac:dyDescent="0.2">
      <c r="A44" s="68"/>
    </row>
    <row r="45" spans="1:5" ht="15" hidden="1" customHeight="1" x14ac:dyDescent="0.2">
      <c r="A45" s="68"/>
    </row>
    <row r="46" spans="1:5" ht="15" hidden="1" customHeight="1" x14ac:dyDescent="0.2">
      <c r="A46" s="68"/>
    </row>
    <row r="47" spans="1:5" ht="15" hidden="1" customHeight="1" x14ac:dyDescent="0.2">
      <c r="A47" s="68"/>
    </row>
    <row r="48" spans="1:5" ht="15" hidden="1" customHeight="1" x14ac:dyDescent="0.2">
      <c r="A48" s="68"/>
    </row>
    <row r="49" spans="1:1" ht="15" hidden="1" customHeight="1" x14ac:dyDescent="0.2">
      <c r="A49" s="68"/>
    </row>
    <row r="50" spans="1:1" ht="15" hidden="1" customHeight="1" x14ac:dyDescent="0.2">
      <c r="A50" s="68"/>
    </row>
    <row r="51" spans="1:1" ht="15" hidden="1" customHeight="1" x14ac:dyDescent="0.2">
      <c r="A51" s="68"/>
    </row>
    <row r="52" spans="1:1" ht="15" hidden="1" customHeight="1" x14ac:dyDescent="0.2">
      <c r="A52" s="68"/>
    </row>
    <row r="53" spans="1:1" ht="15" hidden="1" customHeight="1" x14ac:dyDescent="0.2">
      <c r="A53" s="68"/>
    </row>
    <row r="54" spans="1:1" ht="15" hidden="1" customHeight="1" x14ac:dyDescent="0.2">
      <c r="A54" s="68"/>
    </row>
    <row r="55" spans="1:1" ht="15" hidden="1" customHeight="1" x14ac:dyDescent="0.2">
      <c r="A55" s="68"/>
    </row>
    <row r="56" spans="1:1" ht="15" hidden="1" customHeight="1" x14ac:dyDescent="0.2">
      <c r="A56" s="68"/>
    </row>
    <row r="57" spans="1:1" ht="15" hidden="1" customHeight="1" x14ac:dyDescent="0.2">
      <c r="A57" s="68"/>
    </row>
    <row r="58" spans="1:1" ht="15" hidden="1" customHeight="1" x14ac:dyDescent="0.2">
      <c r="A58" s="68"/>
    </row>
    <row r="59" spans="1:1" ht="15" hidden="1" customHeight="1" x14ac:dyDescent="0.2">
      <c r="A59" s="68"/>
    </row>
    <row r="60" spans="1:1" ht="15" hidden="1" customHeight="1" x14ac:dyDescent="0.2">
      <c r="A60" s="68"/>
    </row>
    <row r="61" spans="1:1" ht="15" hidden="1" customHeight="1" x14ac:dyDescent="0.2">
      <c r="A61" s="68"/>
    </row>
    <row r="62" spans="1:1" ht="15" hidden="1" customHeight="1" x14ac:dyDescent="0.2">
      <c r="A62" s="68"/>
    </row>
    <row r="63" spans="1:1" ht="15" hidden="1" customHeight="1" x14ac:dyDescent="0.2">
      <c r="A63" s="68"/>
    </row>
    <row r="64" spans="1:1" ht="15" hidden="1" customHeight="1" x14ac:dyDescent="0.2">
      <c r="A64" s="68"/>
    </row>
    <row r="65" spans="1:1" ht="15" hidden="1" customHeight="1" x14ac:dyDescent="0.2">
      <c r="A65" s="68"/>
    </row>
    <row r="66" spans="1:1" ht="15" hidden="1" customHeight="1" x14ac:dyDescent="0.2">
      <c r="A66" s="68"/>
    </row>
    <row r="67" spans="1:1" ht="15" hidden="1" customHeight="1" x14ac:dyDescent="0.2">
      <c r="A67" s="68"/>
    </row>
    <row r="68" spans="1:1" ht="15" hidden="1" customHeight="1" x14ac:dyDescent="0.2">
      <c r="A68" s="68"/>
    </row>
    <row r="69" spans="1:1" ht="15" hidden="1" customHeight="1" x14ac:dyDescent="0.2">
      <c r="A69" s="68"/>
    </row>
    <row r="70" spans="1:1" ht="15" hidden="1" customHeight="1" x14ac:dyDescent="0.2">
      <c r="A70" s="68"/>
    </row>
    <row r="71" spans="1:1" ht="15" hidden="1" customHeight="1" x14ac:dyDescent="0.2">
      <c r="A71" s="68"/>
    </row>
    <row r="72" spans="1:1" ht="15" hidden="1" customHeight="1" x14ac:dyDescent="0.2">
      <c r="A72" s="68"/>
    </row>
    <row r="73" spans="1:1" ht="15" hidden="1" customHeight="1" x14ac:dyDescent="0.2">
      <c r="A73" s="68"/>
    </row>
    <row r="74" spans="1:1" ht="15" hidden="1" customHeight="1" x14ac:dyDescent="0.2">
      <c r="A74" s="68"/>
    </row>
    <row r="75" spans="1:1" ht="15" hidden="1" customHeight="1" x14ac:dyDescent="0.2">
      <c r="A75" s="68"/>
    </row>
    <row r="76" spans="1:1" ht="15" hidden="1" customHeight="1" x14ac:dyDescent="0.2">
      <c r="A76" s="68"/>
    </row>
    <row r="77" spans="1:1" ht="15" hidden="1" customHeight="1" x14ac:dyDescent="0.2">
      <c r="A77" s="68"/>
    </row>
    <row r="78" spans="1:1" ht="15" hidden="1" customHeight="1" x14ac:dyDescent="0.2">
      <c r="A78" s="68"/>
    </row>
    <row r="79" spans="1:1" ht="15" hidden="1" customHeight="1" x14ac:dyDescent="0.2">
      <c r="A79" s="68"/>
    </row>
    <row r="80" spans="1:1" ht="15" hidden="1" customHeight="1" x14ac:dyDescent="0.2">
      <c r="A80" s="68"/>
    </row>
    <row r="81" spans="1:1" ht="15" hidden="1" customHeight="1" x14ac:dyDescent="0.2">
      <c r="A81" s="68"/>
    </row>
    <row r="82" spans="1:1" ht="15" hidden="1" customHeight="1" x14ac:dyDescent="0.2">
      <c r="A82" s="68"/>
    </row>
    <row r="83" spans="1:1" ht="15" hidden="1" customHeight="1" x14ac:dyDescent="0.2">
      <c r="A83" s="68"/>
    </row>
    <row r="84" spans="1:1" ht="15" hidden="1" customHeight="1" x14ac:dyDescent="0.2">
      <c r="A84" s="68"/>
    </row>
    <row r="85" spans="1:1" ht="15" hidden="1" customHeight="1" x14ac:dyDescent="0.2">
      <c r="A85" s="68"/>
    </row>
    <row r="86" spans="1:1" ht="15" hidden="1" customHeight="1" x14ac:dyDescent="0.2">
      <c r="A86" s="68"/>
    </row>
    <row r="87" spans="1:1" ht="15" hidden="1" customHeight="1" x14ac:dyDescent="0.2">
      <c r="A87" s="68"/>
    </row>
    <row r="88" spans="1:1" ht="15" hidden="1" customHeight="1" x14ac:dyDescent="0.2">
      <c r="A88" s="68"/>
    </row>
    <row r="89" spans="1:1" ht="15" hidden="1" customHeight="1" x14ac:dyDescent="0.2">
      <c r="A89" s="68"/>
    </row>
    <row r="90" spans="1:1" ht="15" hidden="1" customHeight="1" x14ac:dyDescent="0.2">
      <c r="A90" s="68"/>
    </row>
    <row r="91" spans="1:1" ht="15" hidden="1" customHeight="1" x14ac:dyDescent="0.2">
      <c r="A91" s="68"/>
    </row>
    <row r="92" spans="1:1" ht="15" hidden="1" customHeight="1" x14ac:dyDescent="0.2">
      <c r="A92" s="68"/>
    </row>
    <row r="93" spans="1:1" ht="15" hidden="1" customHeight="1" x14ac:dyDescent="0.2">
      <c r="A93" s="68"/>
    </row>
    <row r="94" spans="1:1" ht="15" hidden="1" customHeight="1" x14ac:dyDescent="0.2">
      <c r="A94" s="68"/>
    </row>
    <row r="95" spans="1:1" ht="15" hidden="1" customHeight="1" x14ac:dyDescent="0.2">
      <c r="A95" s="68"/>
    </row>
    <row r="96" spans="1:1" ht="15" hidden="1" customHeight="1" x14ac:dyDescent="0.2">
      <c r="A96" s="68"/>
    </row>
    <row r="97" spans="1:1" ht="15" hidden="1" customHeight="1" x14ac:dyDescent="0.2">
      <c r="A97" s="68"/>
    </row>
    <row r="98" spans="1:1" ht="15" hidden="1" customHeight="1" x14ac:dyDescent="0.2">
      <c r="A98" s="68"/>
    </row>
    <row r="99" spans="1:1" ht="15" hidden="1" customHeight="1" x14ac:dyDescent="0.2">
      <c r="A99" s="68"/>
    </row>
    <row r="100" spans="1:1" ht="15" hidden="1" customHeight="1" x14ac:dyDescent="0.2">
      <c r="A100" s="68"/>
    </row>
    <row r="101" spans="1:1" ht="15" hidden="1" customHeight="1" x14ac:dyDescent="0.2">
      <c r="A101" s="68"/>
    </row>
    <row r="102" spans="1:1" ht="15" hidden="1" customHeight="1" x14ac:dyDescent="0.2">
      <c r="A102" s="68"/>
    </row>
    <row r="103" spans="1:1" ht="15" hidden="1" customHeight="1" x14ac:dyDescent="0.2">
      <c r="A103" s="68"/>
    </row>
    <row r="104" spans="1:1" ht="15" hidden="1" customHeight="1" x14ac:dyDescent="0.2">
      <c r="A104" s="68"/>
    </row>
    <row r="105" spans="1:1" ht="15" hidden="1" customHeight="1" x14ac:dyDescent="0.2">
      <c r="A105" s="68"/>
    </row>
    <row r="106" spans="1:1" ht="15" hidden="1" customHeight="1" x14ac:dyDescent="0.2">
      <c r="A106" s="68"/>
    </row>
    <row r="107" spans="1:1" ht="15" hidden="1" customHeight="1" x14ac:dyDescent="0.2">
      <c r="A107" s="68"/>
    </row>
    <row r="108" spans="1:1" ht="15" hidden="1" customHeight="1" x14ac:dyDescent="0.2">
      <c r="A108" s="68"/>
    </row>
    <row r="109" spans="1:1" ht="15" hidden="1" customHeight="1" x14ac:dyDescent="0.2">
      <c r="A109" s="68"/>
    </row>
    <row r="110" spans="1:1" ht="15" hidden="1" customHeight="1" x14ac:dyDescent="0.2">
      <c r="A110" s="68"/>
    </row>
    <row r="111" spans="1:1" ht="15" hidden="1" customHeight="1" x14ac:dyDescent="0.2">
      <c r="A111" s="68"/>
    </row>
    <row r="112" spans="1:1" ht="15" hidden="1" customHeight="1" x14ac:dyDescent="0.2">
      <c r="A112" s="68"/>
    </row>
    <row r="113" spans="1:1" ht="15" hidden="1" customHeight="1" x14ac:dyDescent="0.2">
      <c r="A113" s="68"/>
    </row>
    <row r="114" spans="1:1" ht="15" hidden="1" customHeight="1" x14ac:dyDescent="0.2">
      <c r="A114" s="68"/>
    </row>
    <row r="115" spans="1:1" ht="15" hidden="1" customHeight="1" x14ac:dyDescent="0.2">
      <c r="A115" s="68"/>
    </row>
    <row r="116" spans="1:1" ht="15" hidden="1" customHeight="1" x14ac:dyDescent="0.2">
      <c r="A116" s="68"/>
    </row>
    <row r="117" spans="1:1" ht="15" hidden="1" customHeight="1" x14ac:dyDescent="0.2">
      <c r="A117" s="68"/>
    </row>
  </sheetData>
  <mergeCells count="1">
    <mergeCell ref="A2:G2"/>
  </mergeCells>
  <dataValidations count="2">
    <dataValidation type="list" allowBlank="1" showInputMessage="1" showErrorMessage="1" sqref="B4:D22 E22:F22 E4:E21" xr:uid="{5AADBB0F-D88D-4C45-8F00-19666E8EFE2C}">
      <formula1>Meta</formula1>
    </dataValidation>
    <dataValidation type="list" allowBlank="1" showInputMessage="1" showErrorMessage="1" sqref="A4:A22" xr:uid="{D3A223D3-46BA-498D-BD70-80616E41E60B}">
      <formula1>Catálogo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EFDF-DF80-4ED9-B2E3-E60E98C85059}">
  <dimension ref="A1:I16"/>
  <sheetViews>
    <sheetView zoomScale="60" zoomScaleNormal="60" workbookViewId="0">
      <selection activeCell="D9" sqref="D9"/>
    </sheetView>
  </sheetViews>
  <sheetFormatPr baseColWidth="10" defaultColWidth="0" defaultRowHeight="15" customHeight="1" zeroHeight="1" x14ac:dyDescent="0.25"/>
  <cols>
    <col min="1" max="1" width="32.7109375" customWidth="1"/>
    <col min="2" max="2" width="45.5703125" customWidth="1"/>
    <col min="3" max="3" width="30.85546875" customWidth="1"/>
    <col min="4" max="4" width="41.140625" customWidth="1"/>
    <col min="5" max="5" width="31.5703125" customWidth="1"/>
    <col min="6" max="6" width="29.42578125" customWidth="1"/>
    <col min="7" max="7" width="34.28515625" customWidth="1"/>
    <col min="8" max="9" width="11.42578125" customWidth="1"/>
    <col min="10" max="16384" width="11.42578125" hidden="1"/>
  </cols>
  <sheetData>
    <row r="1" spans="1:7" ht="58.5" customHeight="1" x14ac:dyDescent="0.25"/>
    <row r="2" spans="1:7" ht="88.5" customHeight="1" thickBot="1" x14ac:dyDescent="0.3">
      <c r="A2" s="90" t="s">
        <v>41</v>
      </c>
      <c r="B2" s="90"/>
      <c r="C2" s="90"/>
      <c r="D2" s="90"/>
      <c r="E2" s="90"/>
      <c r="F2" s="90"/>
      <c r="G2" s="90"/>
    </row>
    <row r="3" spans="1:7" ht="97.5" customHeight="1" x14ac:dyDescent="0.25">
      <c r="A3" s="104" t="s">
        <v>15</v>
      </c>
      <c r="B3" s="105" t="s">
        <v>16</v>
      </c>
      <c r="C3" s="72" t="s">
        <v>17</v>
      </c>
      <c r="D3" s="72" t="s">
        <v>42</v>
      </c>
      <c r="E3" s="71" t="s">
        <v>19</v>
      </c>
      <c r="F3" s="73" t="s">
        <v>20</v>
      </c>
      <c r="G3" s="74" t="s">
        <v>21</v>
      </c>
    </row>
    <row r="4" spans="1:7" ht="67.5" customHeight="1" x14ac:dyDescent="0.25">
      <c r="A4" s="75" t="s">
        <v>43</v>
      </c>
      <c r="B4" s="76" t="s">
        <v>44</v>
      </c>
      <c r="C4" s="76">
        <v>227250902</v>
      </c>
      <c r="D4" s="86">
        <v>3150000</v>
      </c>
      <c r="E4" s="77">
        <v>269883152</v>
      </c>
      <c r="F4" s="78">
        <v>111269206</v>
      </c>
      <c r="G4" s="88">
        <v>69136204</v>
      </c>
    </row>
    <row r="5" spans="1:7" ht="63" customHeight="1" x14ac:dyDescent="0.25">
      <c r="A5" s="91" t="s">
        <v>45</v>
      </c>
      <c r="B5" s="92"/>
      <c r="C5" s="93">
        <v>227250902</v>
      </c>
      <c r="D5" s="94">
        <v>3150000</v>
      </c>
      <c r="E5" s="95">
        <v>269883152</v>
      </c>
      <c r="F5" s="96">
        <v>111269206</v>
      </c>
      <c r="G5" s="97">
        <v>69136204</v>
      </c>
    </row>
    <row r="6" spans="1:7" ht="60" customHeight="1" x14ac:dyDescent="0.25">
      <c r="A6" s="79" t="s">
        <v>46</v>
      </c>
      <c r="B6" s="80" t="s">
        <v>47</v>
      </c>
      <c r="C6" s="80">
        <v>192190484</v>
      </c>
      <c r="D6" s="87">
        <v>134607218</v>
      </c>
      <c r="E6" s="80">
        <v>92653122</v>
      </c>
      <c r="F6" s="78">
        <v>86746600</v>
      </c>
      <c r="G6" s="88">
        <v>55016587</v>
      </c>
    </row>
    <row r="7" spans="1:7" ht="66.75" customHeight="1" x14ac:dyDescent="0.25">
      <c r="A7" s="79"/>
      <c r="B7" s="76" t="s">
        <v>48</v>
      </c>
      <c r="C7" s="76">
        <v>65000000</v>
      </c>
      <c r="D7" s="86">
        <v>65000000</v>
      </c>
      <c r="E7" s="76">
        <v>60000000</v>
      </c>
      <c r="F7" s="78">
        <v>50990803</v>
      </c>
      <c r="G7" s="88">
        <v>70000000</v>
      </c>
    </row>
    <row r="8" spans="1:7" ht="63.75" customHeight="1" x14ac:dyDescent="0.25">
      <c r="A8" s="79"/>
      <c r="B8" s="80" t="s">
        <v>49</v>
      </c>
      <c r="C8" s="80">
        <v>140845161</v>
      </c>
      <c r="D8" s="86">
        <v>163458136</v>
      </c>
      <c r="E8" s="76">
        <v>68770448</v>
      </c>
      <c r="F8" s="78">
        <v>26137280</v>
      </c>
      <c r="G8" s="88">
        <v>255441515</v>
      </c>
    </row>
    <row r="9" spans="1:7" ht="63" customHeight="1" x14ac:dyDescent="0.25">
      <c r="A9" s="79"/>
      <c r="B9" s="80" t="s">
        <v>50</v>
      </c>
      <c r="C9" s="80">
        <v>764845060</v>
      </c>
      <c r="D9" s="86">
        <v>406414186.94999999</v>
      </c>
      <c r="E9" s="76">
        <v>941043508</v>
      </c>
      <c r="F9" s="78">
        <v>593191021</v>
      </c>
      <c r="G9" s="88">
        <v>842526473</v>
      </c>
    </row>
    <row r="10" spans="1:7" ht="45" customHeight="1" x14ac:dyDescent="0.25">
      <c r="A10" s="98" t="s">
        <v>51</v>
      </c>
      <c r="B10" s="99"/>
      <c r="C10" s="93">
        <v>1162880705</v>
      </c>
      <c r="D10" s="100">
        <v>769479540.95000005</v>
      </c>
      <c r="E10" s="93">
        <v>1162467078</v>
      </c>
      <c r="F10" s="93">
        <v>757065704</v>
      </c>
      <c r="G10" s="101">
        <v>1222984575</v>
      </c>
    </row>
    <row r="11" spans="1:7" ht="45" customHeight="1" thickBot="1" x14ac:dyDescent="0.3">
      <c r="A11" s="81" t="s">
        <v>52</v>
      </c>
      <c r="B11" s="82"/>
      <c r="C11" s="83">
        <v>1390131607</v>
      </c>
      <c r="D11" s="89">
        <v>772629540.95000005</v>
      </c>
      <c r="E11" s="84">
        <v>1432350230</v>
      </c>
      <c r="F11" s="84">
        <v>868334910</v>
      </c>
      <c r="G11" s="85">
        <v>1292120779</v>
      </c>
    </row>
    <row r="12" spans="1:7" x14ac:dyDescent="0.25"/>
    <row r="13" spans="1:7" x14ac:dyDescent="0.25"/>
    <row r="14" spans="1:7" hidden="1" x14ac:dyDescent="0.25"/>
    <row r="15" spans="1:7" hidden="1" x14ac:dyDescent="0.25"/>
    <row r="16" spans="1:7" hidden="1" x14ac:dyDescent="0.25"/>
  </sheetData>
  <mergeCells count="5">
    <mergeCell ref="A2:G2"/>
    <mergeCell ref="A5:B5"/>
    <mergeCell ref="A6:A9"/>
    <mergeCell ref="A10:B10"/>
    <mergeCell ref="A11:B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53AE8E3A7E9848BFE18496BDCBEBEA" ma:contentTypeVersion="17" ma:contentTypeDescription="Create a new document." ma:contentTypeScope="" ma:versionID="afbe53b35e260546d79834cb9684d124">
  <xsd:schema xmlns:xsd="http://www.w3.org/2001/XMLSchema" xmlns:xs="http://www.w3.org/2001/XMLSchema" xmlns:p="http://schemas.microsoft.com/office/2006/metadata/properties" xmlns:ns3="176a6adf-7432-41dd-8897-173cdb26aca1" xmlns:ns4="903aac70-2aab-41ff-a7f0-c607fa8343b9" targetNamespace="http://schemas.microsoft.com/office/2006/metadata/properties" ma:root="true" ma:fieldsID="d45c5530c4729fe9f02216cc3c2463a5" ns3:_="" ns4:_="">
    <xsd:import namespace="176a6adf-7432-41dd-8897-173cdb26aca1"/>
    <xsd:import namespace="903aac70-2aab-41ff-a7f0-c607fa8343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a6adf-7432-41dd-8897-173cdb26a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aac70-2aab-41ff-a7f0-c607fa8343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6a6adf-7432-41dd-8897-173cdb26aca1" xsi:nil="true"/>
  </documentManagement>
</p:properties>
</file>

<file path=customXml/itemProps1.xml><?xml version="1.0" encoding="utf-8"?>
<ds:datastoreItem xmlns:ds="http://schemas.openxmlformats.org/officeDocument/2006/customXml" ds:itemID="{582AA082-C846-4BC7-9D3A-6387F6760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a6adf-7432-41dd-8897-173cdb26aca1"/>
    <ds:schemaRef ds:uri="903aac70-2aab-41ff-a7f0-c607fa8343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6662F9-47C5-4C70-8F83-EE4FDDCC14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06FD-7BA8-42F8-BCD1-CB21DD25EC51}">
  <ds:schemaRefs>
    <ds:schemaRef ds:uri="http://purl.org/dc/elements/1.1/"/>
    <ds:schemaRef ds:uri="http://www.w3.org/XML/1998/namespace"/>
    <ds:schemaRef ds:uri="176a6adf-7432-41dd-8897-173cdb26aca1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03aac70-2aab-41ff-a7f0-c607fa8343b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APROPIACIÓN</vt:lpstr>
      <vt:lpstr>EJECUCIÓN PROY MEJORAMIENTO</vt:lpstr>
      <vt:lpstr>EJECUCIÓN PROYECTO OPTIMIZACIÓN</vt:lpstr>
    </vt:vector>
  </TitlesOfParts>
  <Company>Configuración INCI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 Gomez</dc:creator>
  <cp:lastModifiedBy>Martha  Gomez</cp:lastModifiedBy>
  <dcterms:created xsi:type="dcterms:W3CDTF">2024-05-23T14:14:29Z</dcterms:created>
  <dcterms:modified xsi:type="dcterms:W3CDTF">2026-07-06T18:33:47Z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0x0101006953AE8E3A7E9848BFE18496BDCBEBEA</vt:lpwstr>
  </property>
</Properties>
</file>