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Jenny Malaver\OneDrive - INCI\Escritorio\INCI\2021\PLAN DE ACCIÓN\EVIDENCIAS\GESTION HUMANA\Planes Septiembre 2021\"/>
    </mc:Choice>
  </mc:AlternateContent>
  <xr:revisionPtr revIDLastSave="0" documentId="8_{63CEF667-880B-4E6F-A4BB-931EF0E7F95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TA SG-SST seg" sheetId="1" r:id="rId1"/>
    <sheet name="Comitès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4" i="1"/>
  <c r="D33" i="2"/>
  <c r="D32" i="2"/>
  <c r="D31" i="2"/>
  <c r="U33" i="2" l="1"/>
  <c r="S33" i="2"/>
  <c r="Q33" i="2"/>
  <c r="O33" i="2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D31" i="1" l="1"/>
  <c r="V32" i="1" s="1"/>
  <c r="D32" i="1"/>
  <c r="F32" i="1" l="1"/>
  <c r="T32" i="1"/>
  <c r="R32" i="1"/>
  <c r="P32" i="1"/>
  <c r="L32" i="1"/>
  <c r="N32" i="1"/>
  <c r="J32" i="1"/>
  <c r="H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Laura Caballero</author>
  </authors>
  <commentList>
    <comment ref="Q14" authorId="0" shapeId="0" xr:uid="{00000000-0006-0000-0000-000001000000}">
      <text>
        <r>
          <rPr>
            <sz val="9"/>
            <color indexed="81"/>
            <rFont val="Tahoma"/>
            <family val="2"/>
          </rPr>
          <t>Se avanza en la actualizaciòn pero no se termina en el mes establecido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<sst xmlns="http://schemas.openxmlformats.org/spreadsheetml/2006/main" count="219" uniqueCount="110">
  <si>
    <t>PLAN DE TRABAJO ANUAL SGSST / AÑO 2021</t>
  </si>
  <si>
    <t xml:space="preserve">OBJETIVO: </t>
  </si>
  <si>
    <t xml:space="preserve">Describir las actividades que se desarrollaràn anualmente, en cumplimiento del Sistema de Gestiòn de Seguridad y Salud en el Trabajo (SG-SST) del Instituto Nacional para Ciegos INCI </t>
  </si>
  <si>
    <t xml:space="preserve">ITEM </t>
  </si>
  <si>
    <t xml:space="preserve">ACTIVIDAD </t>
  </si>
  <si>
    <t xml:space="preserve">DESCRIPCIÒN </t>
  </si>
  <si>
    <t xml:space="preserve">RESPONSABLE Ò LIDER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</si>
  <si>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</si>
  <si>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</si>
  <si>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</si>
  <si>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</si>
  <si>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</si>
  <si>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</si>
  <si>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</si>
  <si>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</si>
  <si>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</si>
  <si>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</si>
  <si>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</si>
  <si>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</si>
  <si>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METAS </t>
  </si>
  <si>
    <t xml:space="preserve">RECURSOS </t>
  </si>
  <si>
    <t xml:space="preserve">SEGUIMIENTO SEPTIEMBRE </t>
  </si>
  <si>
    <t>P</t>
  </si>
  <si>
    <t>E</t>
  </si>
  <si>
    <t xml:space="preserve">Realizar el plan anual de trabajo del SG-SST </t>
  </si>
  <si>
    <t xml:space="preserve">Planifica y documentar las actividades a realizar en el año 2020 y que corresponden al SG-SST </t>
  </si>
  <si>
    <t xml:space="preserve">Apoyo SST - Gestiòn Humana </t>
  </si>
  <si>
    <t xml:space="preserve">N/A </t>
  </si>
  <si>
    <t xml:space="preserve">Humanos, tecnològicos </t>
  </si>
  <si>
    <t>Aprobar el plan de trabajo anual en SST mediante firma del empleador y del responsable del SG-SST</t>
  </si>
  <si>
    <t xml:space="preserve">En cumplimiento de lo que establece la ley, se debe aprobar el plan de trabajo anual y firmar por las partes interesadas </t>
  </si>
  <si>
    <r>
      <t xml:space="preserve">Revisar y publicar la política de SST como mínimo una vez al año y, de requerirse, actualizarla acorde con los cambios en la empresa y en materia de SST  </t>
    </r>
    <r>
      <rPr>
        <sz val="10"/>
        <rFont val="Arial"/>
        <family val="2"/>
      </rPr>
      <t xml:space="preserve">                             </t>
    </r>
  </si>
  <si>
    <t xml:space="preserve">Se debe realizar la revisiòn de la polìtica de seguridad y salud en el trabajo y cumplir con los requisitos que establece la Normativa legal en èste aspecto </t>
  </si>
  <si>
    <t xml:space="preserve">99% de cobertura del personal que corresponde a la divulgaciòn </t>
  </si>
  <si>
    <t xml:space="preserve">Comunicar la política de SST a todos los servidores y los integrantes del COPASST  y conservar los registros correspondientes </t>
  </si>
  <si>
    <t xml:space="preserve">Se debe comunicar la polìtica de SST a todas las partes interesadas de la Entidad, en cumplimiento de lo que establece la Normativa legal </t>
  </si>
  <si>
    <t>Actualizar los objetivos de SST mínimo una vez (1) al año</t>
  </si>
  <si>
    <t>Se deben revisar y actualizar los objetivos del SG-SST conforme lo establece la Normativa legal vigente aplicable en materia de SST</t>
  </si>
  <si>
    <t>Actualizar la matriz legal y ajustarla a medida que se produzcan cambios en la normatividad del Sistema General de Riesgos Laborales aplicable a la organización, incluidos los estándares mínimos
del SG-SST</t>
  </si>
  <si>
    <t xml:space="preserve">Se debe actualizar la matrìz conforme lo establece la legislaciòn vigente aplicable en materia de SST </t>
  </si>
  <si>
    <t xml:space="preserve">Actualizar la matrìz legal de la Entidad con el 99% de la Normatividad que aplique al SG-SST y la Entidad </t>
  </si>
  <si>
    <t>Humanos, tecnològicos, financieros</t>
  </si>
  <si>
    <t>Involucrar a los trabajadores en la identificación de peligros, la evaluación y valoración de riesgos,y
el establecimiento de los controles
correspondientes. Conservar las evidencias de participación</t>
  </si>
  <si>
    <t xml:space="preserve">Se debe implementar un mecanismo para la participaciòn de los colaboradores en la identificaciòn de sus peligros y mantener la evidencia </t>
  </si>
  <si>
    <t xml:space="preserve">80% de cobertura de los colaboradores que se involucren en la identidicaciòn de los peligros </t>
  </si>
  <si>
    <t>Humanos, tecnològicos</t>
  </si>
  <si>
    <t>Definir y aplicar mecanismos para asegurar la custodia de las historias clínicas ocupacionales de los trabajadores,garantizando el acceso exclusivo a profesionales competentes con licencia para en
SST o dejar la custodia a cargo de instituciones prestadoras de servicios en examenes medicos
ocupacionales</t>
  </si>
  <si>
    <t>Solicitar al proveedor que apoya con la pràtica de los EMO la evidencia de la custodia de las històrias clìnicas de los colaboradores, en cumpliminiento a lo que establece la Normativa legal</t>
  </si>
  <si>
    <t xml:space="preserve">Custodiar el 99% de las historias clìnicas correspondientes a los colaboradores de la Entidad </t>
  </si>
  <si>
    <t xml:space="preserve">Divulgar el Manual de superviciòn y contrataciòn a las áreas interesadasconforme lo establece la legislaciòn en materia de seguridad y salud en el trabajo </t>
  </si>
  <si>
    <t xml:space="preserve">Documentar informaciòn correspondiente a proveedores, contratistas y subcontratistas teniendo en cuenta lo que establece la legislaciòn aplicable en materia de SST. </t>
  </si>
  <si>
    <t xml:space="preserve">Llevar a cabo revisiones del SG-SST por la alta dirección como mìnimo una vez al año </t>
  </si>
  <si>
    <t xml:space="preserve">Realizar la revisiòn por la alta direcciòn del SG-SST incluyendo como mìnimo lo que establece el Dec. 1072:2015 y teniendo en cuenta la naturaleza de la Entidad </t>
  </si>
  <si>
    <t xml:space="preserve">Dar cumplimiento al programa de inspecciones del Sistema de Gestiòn de Seguridad y Salud en el Trabajo (SG-SST) </t>
  </si>
  <si>
    <t xml:space="preserve">Botiquìn y camillas de seguridad </t>
  </si>
  <si>
    <t xml:space="preserve">Apoyo SST - Gestiòn Humana -COPASST  </t>
  </si>
  <si>
    <t xml:space="preserve">Cumplimiento del 99% de las inspeccioenes planeadas para el SG-SST </t>
  </si>
  <si>
    <t xml:space="preserve">Elementos de Protecciòn Personal </t>
  </si>
  <si>
    <t>Se realiza inspecciòn de elementos de protecciòn personal (EPP's) correspondiente al personal de la Entidad el dìa 20-09-2021</t>
  </si>
  <si>
    <t xml:space="preserve">Extintores </t>
  </si>
  <si>
    <t>Puestos de trabajo (ARL)</t>
  </si>
  <si>
    <t xml:space="preserve">Implementar la semana de la salud de la Entidad </t>
  </si>
  <si>
    <t xml:space="preserve">Llevar a cabo la semana de la salud de la entidad con actividades de promoción y prevención de la salud de los colaboradores </t>
  </si>
  <si>
    <t>Apoyo SST - Gestiòn Humana</t>
  </si>
  <si>
    <t xml:space="preserve">Cobertura del 99% del personal de la Entidad </t>
  </si>
  <si>
    <t xml:space="preserve">Capacitación en manejo de máquinas y herramientas dirigido al personal de la imprenta </t>
  </si>
  <si>
    <t xml:space="preserve">Llevar a cabo una capacitación dirigida al personal de la imprenta que manipula máquinas sobre el manejo adecuado de las mismas y las herramientas </t>
  </si>
  <si>
    <t>Proveedor externo - Apoyo SST  Gestiòn Humana</t>
  </si>
  <si>
    <t xml:space="preserve">Cobertura del 99% del personal que manipula máquinas y herramientas </t>
  </si>
  <si>
    <t xml:space="preserve">Capacitación en estilos de vida saludable </t>
  </si>
  <si>
    <t xml:space="preserve">Llevar a cabo una capacitación dirigida a todo el personal de Entidad sobre estilos de vida saludable </t>
  </si>
  <si>
    <t xml:space="preserve">Medicion ambiental según lo establece la legislación vigente aplicable en materia de seguridad y salud en el trabajo </t>
  </si>
  <si>
    <t xml:space="preserve">Realizar en conjunto con proveedor externo la medición de iluminación en la Entidad y recibir los resultados </t>
  </si>
  <si>
    <t>Cobertura del 99% de las áreas de la Entidad</t>
  </si>
  <si>
    <t xml:space="preserve">Capacitación a la brigada de emergencia de la Entidad </t>
  </si>
  <si>
    <t xml:space="preserve">Capacitar a los integrantes que conforman la brigada de emergencia de la Entidad </t>
  </si>
  <si>
    <t xml:space="preserve">Cobertura del 99% de los brigadistas de la Entidad </t>
  </si>
  <si>
    <t xml:space="preserve">Se realiza capacitaciòn dirigida a los brigadistas el dìa 14-09-2021 en "primeros auxilios bàsicos" </t>
  </si>
  <si>
    <t xml:space="preserve">Realizar en conjunto con proveedor externo la medición de ruido en la Imprenta nacional para ciegos del INCI y recibir los resultados </t>
  </si>
  <si>
    <t xml:space="preserve">PROGRAMADO ANUAL </t>
  </si>
  <si>
    <t xml:space="preserve">EJECUTADO ANUAL  </t>
  </si>
  <si>
    <t xml:space="preserve">% CUMPLIMIENTO  </t>
  </si>
  <si>
    <t xml:space="preserve">PLAN DE TRABAJO POR COMITÈS DEL SG-SST </t>
  </si>
  <si>
    <t>OBJETIVO:</t>
  </si>
  <si>
    <t xml:space="preserve">Describir las actividades a realizar anualmente por cada uno de los comitès que integran el SGSST </t>
  </si>
  <si>
    <t>COMITÉ DE CONVIVENCIA LABORAL (CCL)</t>
  </si>
  <si>
    <t xml:space="preserve">Comunicación asertiva </t>
  </si>
  <si>
    <t xml:space="preserve">Resolución de conflictos </t>
  </si>
  <si>
    <t xml:space="preserve">Casuística INCI </t>
  </si>
  <si>
    <t>COMITÉ PARITARIO DE SEGURIDAD Y SALUD EN EL TRABAJO (COPASST)</t>
  </si>
  <si>
    <t xml:space="preserve">Investigación de accidentes de trabajo </t>
  </si>
  <si>
    <t xml:space="preserve">Auditoría del SG-SST </t>
  </si>
  <si>
    <t xml:space="preserve">BRIGADA DE EMERGENCIA </t>
  </si>
  <si>
    <t xml:space="preserve">Seminario sobre emergencia por alteraciones de riesgo público </t>
  </si>
  <si>
    <t xml:space="preserve"> </t>
  </si>
  <si>
    <t xml:space="preserve">Primeros auxilios basicos </t>
  </si>
  <si>
    <t xml:space="preserve">COVID-19 </t>
  </si>
  <si>
    <t xml:space="preserve">Manejo de ansiedad y depresión por el aislamiento </t>
  </si>
  <si>
    <t xml:space="preserve">PROGRAMAS DE VIGILANCIA EPIDEMIOLÓGICA (PVE) </t>
  </si>
  <si>
    <t xml:space="preserve">Cuidado visual y auditivo </t>
  </si>
  <si>
    <t xml:space="preserve">Prevenciòn de enfermedades cardiovasculares </t>
  </si>
  <si>
    <t xml:space="preserve">CIBERACOSO </t>
  </si>
  <si>
    <t xml:space="preserve">Ciberacoso </t>
  </si>
  <si>
    <t xml:space="preserve">ACTIVIDADES DE MIPG </t>
  </si>
  <si>
    <t xml:space="preserve">Prevención del sedentarismo </t>
  </si>
  <si>
    <t xml:space="preserve">Tele orientaciòn psicològica </t>
  </si>
  <si>
    <t xml:space="preserve">EJECUTADO ANUAL </t>
  </si>
  <si>
    <t xml:space="preserve">% CUMPLIMIENTO ANUAL </t>
  </si>
  <si>
    <t>Programadas</t>
  </si>
  <si>
    <t>Ejecutadas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</si>
</sst>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</cellStyleXfs>
  <cellXfs count="10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2" applyFont="1"/>
    <xf numFmtId="0" fontId="2" fillId="0" borderId="0" xfId="2"/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4" fillId="0" borderId="17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left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4" fillId="0" borderId="6" xfId="2" applyFont="1" applyBorder="1" applyAlignment="1">
      <alignment vertical="center" wrapText="1"/>
    </xf>
    <xf numFmtId="0" fontId="9" fillId="0" borderId="6" xfId="0" applyFont="1" applyBorder="1"/>
    <xf numFmtId="0" fontId="9" fillId="0" borderId="0" xfId="0" applyFont="1"/>
    <xf numFmtId="0" fontId="4" fillId="0" borderId="6" xfId="2" applyFont="1" applyBorder="1" applyAlignment="1">
      <alignment horizontal="left" vertical="center" wrapText="1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7" xfId="2" applyFont="1" applyBorder="1" applyAlignment="1">
      <alignment vertical="center" wrapText="1"/>
    </xf>
    <xf numFmtId="0" fontId="10" fillId="0" borderId="6" xfId="0" applyFont="1" applyBorder="1"/>
    <xf numFmtId="0" fontId="10" fillId="0" borderId="6" xfId="4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6" xfId="4" applyFont="1" applyBorder="1" applyAlignment="1">
      <alignment vertical="center" wrapText="1"/>
    </xf>
    <xf numFmtId="0" fontId="11" fillId="0" borderId="6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7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right" vertical="center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6" fillId="0" borderId="0" xfId="0" applyFont="1"/>
    <xf numFmtId="0" fontId="0" fillId="0" borderId="0" xfId="0" applyAlignment="1">
      <alignment horizontal="left"/>
    </xf>
    <xf numFmtId="9" fontId="0" fillId="0" borderId="0" xfId="1" applyFont="1"/>
    <xf numFmtId="9" fontId="0" fillId="0" borderId="0" xfId="1" applyFont="1" applyAlignment="1">
      <alignment horizontal="left"/>
    </xf>
    <xf numFmtId="0" fontId="8" fillId="4" borderId="6" xfId="2" applyFont="1" applyFill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6" xfId="0" applyBorder="1"/>
    <xf numFmtId="0" fontId="20" fillId="0" borderId="6" xfId="0" applyFont="1" applyBorder="1"/>
    <xf numFmtId="0" fontId="20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5" fillId="0" borderId="17" xfId="0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0" fillId="0" borderId="7" xfId="0" applyBorder="1"/>
    <xf numFmtId="0" fontId="20" fillId="0" borderId="6" xfId="0" applyFont="1" applyBorder="1" applyAlignment="1">
      <alignment horizontal="left" wrapText="1"/>
    </xf>
    <xf numFmtId="0" fontId="20" fillId="0" borderId="6" xfId="0" applyFont="1" applyBorder="1" applyAlignment="1">
      <alignment horizontal="left" vertical="center" wrapText="1"/>
    </xf>
    <xf numFmtId="1" fontId="15" fillId="0" borderId="6" xfId="1" applyNumberFormat="1" applyFont="1" applyBorder="1" applyAlignment="1">
      <alignment horizontal="center" vertical="center"/>
    </xf>
    <xf numFmtId="0" fontId="9" fillId="7" borderId="6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9" fontId="13" fillId="0" borderId="7" xfId="1" applyFont="1" applyFill="1" applyBorder="1" applyAlignment="1">
      <alignment horizontal="center"/>
    </xf>
    <xf numFmtId="9" fontId="13" fillId="0" borderId="22" xfId="1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4" borderId="14" xfId="2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4" fillId="0" borderId="6" xfId="2" applyFont="1" applyBorder="1" applyAlignment="1">
      <alignment horizontal="left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/>
    </xf>
    <xf numFmtId="0" fontId="6" fillId="2" borderId="9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8" fillId="4" borderId="13" xfId="2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8" fillId="6" borderId="7" xfId="2" applyFont="1" applyFill="1" applyBorder="1" applyAlignment="1">
      <alignment horizontal="center" vertical="center" wrapText="1"/>
    </xf>
    <xf numFmtId="0" fontId="8" fillId="6" borderId="21" xfId="2" applyFont="1" applyFill="1" applyBorder="1" applyAlignment="1">
      <alignment horizontal="center" vertical="center" wrapText="1"/>
    </xf>
    <xf numFmtId="0" fontId="8" fillId="6" borderId="22" xfId="2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9" fontId="19" fillId="0" borderId="7" xfId="1" applyFont="1" applyBorder="1" applyAlignment="1">
      <alignment horizontal="center"/>
    </xf>
    <xf numFmtId="9" fontId="19" fillId="0" borderId="22" xfId="1" applyFont="1" applyBorder="1" applyAlignment="1">
      <alignment horizontal="center"/>
    </xf>
    <xf numFmtId="0" fontId="20" fillId="0" borderId="7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 6" xfId="2" xr:uid="{00000000-0005-0000-0000-00000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963085</xdr:colOff>
      <xdr:row>2</xdr:row>
      <xdr:rowOff>52919</xdr:rowOff>
    </xdr:from>
    <xdr:to>
      <xdr:col>3</xdr:col>
      <xdr:colOff>1037166</xdr:colOff>
      <xdr:row>3</xdr:row>
      <xdr:rowOff>201086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1706035" y="443444"/>
          <a:ext cx="2674406" cy="3862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77258</xdr:colOff>
      <xdr:row>3</xdr:row>
      <xdr:rowOff>96309</xdr:rowOff>
    </xdr:from>
    <xdr:to>
      <xdr:col>2</xdr:col>
      <xdr:colOff>1829858</xdr:colOff>
      <xdr:row>4</xdr:row>
      <xdr:rowOff>267759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591608" y="667809"/>
          <a:ext cx="2162175" cy="361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2:AF40"/>
  <sheetViews>
    <sheetView tabSelected="1" topLeftCell="B1" zoomScale="85" zoomScaleNormal="85" workbookViewId="0">
      <pane ySplit="8" topLeftCell="A33" activePane="bottomLeft" state="frozen"/>
      <selection pane="bottomLeft" activeCell="N39" sqref="N39"/>
    </sheetView>
  </sheetViews>
  <sheetFormatPr baseColWidth="10" defaultColWidth="11.42578125" defaultRowHeight="15" x14ac:dyDescent="0.25"/>
  <cols>
    <col min="1" max="1" width="5.7109375" customWidth="1"/>
    <col min="2" max="2" width="5.42578125" style="1" customWidth="1"/>
    <col min="3" max="3" width="39" style="35" customWidth="1"/>
    <col min="4" max="4" width="41" customWidth="1"/>
    <col min="5" max="5" width="28.7109375" style="36" customWidth="1"/>
    <col min="6" max="29" width="3.5703125" customWidth="1"/>
    <col min="30" max="30" width="27.7109375" style="34" customWidth="1"/>
    <col min="31" max="31" width="26.5703125" style="34" customWidth="1"/>
    <col min="32" max="32" width="34.28515625" customWidth="1"/>
  </cols>
  <sheetData>
    <row r="2" spans="2:32" ht="15.75" thickBot="1" x14ac:dyDescent="0.3">
      <c r="C2" s="2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5"/>
    </row>
    <row r="3" spans="2:32" ht="18.75" customHeight="1" x14ac:dyDescent="0.25">
      <c r="B3" s="76"/>
      <c r="C3" s="77"/>
      <c r="D3" s="78"/>
      <c r="E3" s="82" t="s">
        <v>0</v>
      </c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4"/>
    </row>
    <row r="4" spans="2:32" ht="18.75" customHeight="1" x14ac:dyDescent="0.25">
      <c r="B4" s="79"/>
      <c r="C4" s="80"/>
      <c r="D4" s="81"/>
      <c r="E4" s="85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7"/>
    </row>
    <row r="5" spans="2:32" ht="35.25" customHeight="1" thickBot="1" x14ac:dyDescent="0.3">
      <c r="B5" s="88" t="s">
        <v>1</v>
      </c>
      <c r="C5" s="89"/>
      <c r="D5" s="90"/>
      <c r="E5" s="91" t="s">
        <v>2</v>
      </c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3"/>
    </row>
    <row r="6" spans="2:32" ht="9" customHeight="1" x14ac:dyDescent="0.25">
      <c r="B6" s="94" t="s">
        <v>3</v>
      </c>
      <c r="C6" s="94" t="s">
        <v>4</v>
      </c>
      <c r="D6" s="94" t="s">
        <v>5</v>
      </c>
      <c r="E6" s="66" t="s">
        <v>6</v>
      </c>
      <c r="F6" s="57" t="s">
        <v>7</v>
      </c>
      <c r="G6" s="58"/>
      <c r="H6" s="57" t="s">
        <v>8</v>
      </c>
      <c r="I6" s="58"/>
      <c r="J6" s="57" t="s">
        <v>9</v>
      </c>
      <c r="K6" s="58"/>
      <c r="L6" s="57" t="s">
        <v>10</v>
      </c>
      <c r="M6" s="58"/>
      <c r="N6" s="57" t="s">
        <v>11</v>
      </c>
      <c r="O6" s="58"/>
      <c r="P6" s="57" t="s">
        <v>12</v>
      </c>
      <c r="Q6" s="58"/>
      <c r="R6" s="57" t="s">
        <v>13</v>
      </c>
      <c r="S6" s="58"/>
      <c r="T6" s="57" t="s">
        <v>14</v>
      </c>
      <c r="U6" s="58"/>
      <c r="V6" s="57" t="s">
        <v>15</v>
      </c>
      <c r="W6" s="58"/>
      <c r="X6" s="57" t="s">
        <v>16</v>
      </c>
      <c r="Y6" s="58"/>
      <c r="Z6" s="57" t="s">
        <v>17</v>
      </c>
      <c r="AA6" s="58"/>
      <c r="AB6" s="57" t="s">
        <v>18</v>
      </c>
      <c r="AC6" s="58"/>
      <c r="AD6" s="66" t="s">
        <v>19</v>
      </c>
      <c r="AE6" s="66" t="s">
        <v>20</v>
      </c>
      <c r="AF6" s="67" t="s">
        <v>21</v>
      </c>
    </row>
    <row r="7" spans="2:32" ht="21" customHeight="1" x14ac:dyDescent="0.25">
      <c r="B7" s="66"/>
      <c r="C7" s="66"/>
      <c r="D7" s="66"/>
      <c r="E7" s="66"/>
      <c r="F7" s="59"/>
      <c r="G7" s="60"/>
      <c r="H7" s="59"/>
      <c r="I7" s="60"/>
      <c r="J7" s="59"/>
      <c r="K7" s="60"/>
      <c r="L7" s="59"/>
      <c r="M7" s="60"/>
      <c r="N7" s="59"/>
      <c r="O7" s="60"/>
      <c r="P7" s="59"/>
      <c r="Q7" s="60"/>
      <c r="R7" s="59"/>
      <c r="S7" s="60"/>
      <c r="T7" s="59"/>
      <c r="U7" s="60"/>
      <c r="V7" s="59"/>
      <c r="W7" s="60"/>
      <c r="X7" s="59"/>
      <c r="Y7" s="60"/>
      <c r="Z7" s="59"/>
      <c r="AA7" s="60"/>
      <c r="AB7" s="59"/>
      <c r="AC7" s="60"/>
      <c r="AD7" s="66"/>
      <c r="AE7" s="66"/>
      <c r="AF7" s="95"/>
    </row>
    <row r="8" spans="2:32" ht="21" customHeight="1" x14ac:dyDescent="0.25">
      <c r="B8" s="67"/>
      <c r="C8" s="67"/>
      <c r="D8" s="67"/>
      <c r="E8" s="67"/>
      <c r="F8" s="39" t="s">
        <v>22</v>
      </c>
      <c r="G8" s="39" t="s">
        <v>23</v>
      </c>
      <c r="H8" s="39" t="s">
        <v>22</v>
      </c>
      <c r="I8" s="39" t="s">
        <v>23</v>
      </c>
      <c r="J8" s="39" t="s">
        <v>22</v>
      </c>
      <c r="K8" s="39" t="s">
        <v>23</v>
      </c>
      <c r="L8" s="39" t="s">
        <v>22</v>
      </c>
      <c r="M8" s="39" t="s">
        <v>23</v>
      </c>
      <c r="N8" s="39" t="s">
        <v>22</v>
      </c>
      <c r="O8" s="39" t="s">
        <v>23</v>
      </c>
      <c r="P8" s="39" t="s">
        <v>22</v>
      </c>
      <c r="Q8" s="39" t="s">
        <v>23</v>
      </c>
      <c r="R8" s="39" t="s">
        <v>22</v>
      </c>
      <c r="S8" s="39" t="s">
        <v>23</v>
      </c>
      <c r="T8" s="39" t="s">
        <v>22</v>
      </c>
      <c r="U8" s="39" t="s">
        <v>23</v>
      </c>
      <c r="V8" s="39" t="s">
        <v>22</v>
      </c>
      <c r="W8" s="39" t="s">
        <v>23</v>
      </c>
      <c r="X8" s="39" t="s">
        <v>22</v>
      </c>
      <c r="Y8" s="39" t="s">
        <v>23</v>
      </c>
      <c r="Z8" s="39" t="s">
        <v>22</v>
      </c>
      <c r="AA8" s="39" t="s">
        <v>23</v>
      </c>
      <c r="AB8" s="39" t="s">
        <v>22</v>
      </c>
      <c r="AC8" s="39" t="s">
        <v>23</v>
      </c>
      <c r="AD8" s="67"/>
      <c r="AE8" s="67"/>
      <c r="AF8" s="95"/>
    </row>
    <row r="9" spans="2:32" ht="42" customHeight="1" x14ac:dyDescent="0.25">
      <c r="B9" s="6">
        <v>1</v>
      </c>
      <c r="C9" s="7" t="s">
        <v>24</v>
      </c>
      <c r="D9" s="7" t="s">
        <v>25</v>
      </c>
      <c r="E9" s="6" t="s">
        <v>26</v>
      </c>
      <c r="F9" s="40">
        <v>1</v>
      </c>
      <c r="G9" s="8">
        <v>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6" t="s">
        <v>27</v>
      </c>
      <c r="AE9" s="6" t="s">
        <v>28</v>
      </c>
      <c r="AF9" s="7"/>
    </row>
    <row r="10" spans="2:32" s="13" customFormat="1" ht="61.5" customHeight="1" x14ac:dyDescent="0.2">
      <c r="B10" s="10">
        <v>2</v>
      </c>
      <c r="C10" s="11" t="s">
        <v>29</v>
      </c>
      <c r="D10" s="11" t="s">
        <v>30</v>
      </c>
      <c r="E10" s="9" t="s">
        <v>26</v>
      </c>
      <c r="F10" s="9"/>
      <c r="G10" s="9"/>
      <c r="H10" s="40">
        <v>1</v>
      </c>
      <c r="I10" s="8">
        <v>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 t="s">
        <v>27</v>
      </c>
      <c r="AE10" s="9" t="s">
        <v>28</v>
      </c>
      <c r="AF10" s="43"/>
    </row>
    <row r="11" spans="2:32" s="16" customFormat="1" ht="60.75" customHeight="1" x14ac:dyDescent="0.25">
      <c r="B11" s="10">
        <v>3</v>
      </c>
      <c r="C11" s="14" t="s">
        <v>31</v>
      </c>
      <c r="D11" s="14" t="s">
        <v>32</v>
      </c>
      <c r="E11" s="9" t="s">
        <v>26</v>
      </c>
      <c r="F11" s="9"/>
      <c r="G11" s="9"/>
      <c r="H11" s="9"/>
      <c r="I11" s="9"/>
      <c r="J11" s="40">
        <v>1</v>
      </c>
      <c r="K11" s="8">
        <v>1</v>
      </c>
      <c r="L11" s="15"/>
      <c r="M11" s="1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68" t="s">
        <v>33</v>
      </c>
      <c r="AE11" s="68" t="s">
        <v>28</v>
      </c>
      <c r="AF11" s="43"/>
    </row>
    <row r="12" spans="2:32" s="13" customFormat="1" ht="57.75" customHeight="1" x14ac:dyDescent="0.2">
      <c r="B12" s="10">
        <v>4</v>
      </c>
      <c r="C12" s="11" t="s">
        <v>34</v>
      </c>
      <c r="D12" s="11" t="s">
        <v>35</v>
      </c>
      <c r="E12" s="9" t="s">
        <v>26</v>
      </c>
      <c r="F12" s="9"/>
      <c r="G12" s="9"/>
      <c r="H12" s="9"/>
      <c r="I12" s="9"/>
      <c r="J12" s="40">
        <v>1</v>
      </c>
      <c r="K12" s="8">
        <v>1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69"/>
      <c r="AE12" s="69"/>
      <c r="AF12" s="41"/>
    </row>
    <row r="13" spans="2:32" s="13" customFormat="1" ht="57" customHeight="1" x14ac:dyDescent="0.2">
      <c r="B13" s="10">
        <v>5</v>
      </c>
      <c r="C13" s="11" t="s">
        <v>36</v>
      </c>
      <c r="D13" s="17" t="s">
        <v>37</v>
      </c>
      <c r="E13" s="6" t="s">
        <v>26</v>
      </c>
      <c r="F13" s="9"/>
      <c r="G13" s="9"/>
      <c r="H13" s="9"/>
      <c r="I13" s="9"/>
      <c r="J13" s="12"/>
      <c r="K13" s="12"/>
      <c r="L13" s="40">
        <v>1</v>
      </c>
      <c r="M13" s="8">
        <v>1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 t="s">
        <v>27</v>
      </c>
      <c r="AE13" s="10" t="s">
        <v>28</v>
      </c>
      <c r="AF13" s="42"/>
    </row>
    <row r="14" spans="2:32" s="13" customFormat="1" ht="98.25" customHeight="1" x14ac:dyDescent="0.2">
      <c r="B14" s="10">
        <v>6</v>
      </c>
      <c r="C14" s="14" t="s">
        <v>38</v>
      </c>
      <c r="D14" s="11" t="s">
        <v>39</v>
      </c>
      <c r="E14" s="9" t="s">
        <v>26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40">
        <v>1</v>
      </c>
      <c r="Q14" s="9"/>
      <c r="R14" s="9"/>
      <c r="S14" s="9"/>
      <c r="T14" s="12"/>
      <c r="U14" s="12"/>
      <c r="V14" s="12"/>
      <c r="W14" s="12"/>
      <c r="X14" s="9"/>
      <c r="Y14" s="9"/>
      <c r="Z14" s="9"/>
      <c r="AA14" s="9"/>
      <c r="AB14" s="9"/>
      <c r="AC14" s="9"/>
      <c r="AD14" s="9" t="s">
        <v>40</v>
      </c>
      <c r="AE14" s="9" t="s">
        <v>41</v>
      </c>
      <c r="AF14" s="43"/>
    </row>
    <row r="15" spans="2:32" s="13" customFormat="1" ht="81.75" customHeight="1" x14ac:dyDescent="0.2">
      <c r="B15" s="10">
        <v>7</v>
      </c>
      <c r="C15" s="11" t="s">
        <v>42</v>
      </c>
      <c r="D15" s="11" t="s">
        <v>43</v>
      </c>
      <c r="E15" s="9" t="s">
        <v>26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40">
        <v>1</v>
      </c>
      <c r="S15" s="8">
        <v>1</v>
      </c>
      <c r="T15" s="12"/>
      <c r="U15" s="12"/>
      <c r="V15" s="9"/>
      <c r="W15" s="9"/>
      <c r="X15" s="9"/>
      <c r="Y15" s="9"/>
      <c r="Z15" s="12"/>
      <c r="AA15" s="12"/>
      <c r="AB15" s="9"/>
      <c r="AC15" s="9"/>
      <c r="AD15" s="9" t="s">
        <v>44</v>
      </c>
      <c r="AE15" s="9" t="s">
        <v>45</v>
      </c>
      <c r="AF15" s="12"/>
    </row>
    <row r="16" spans="2:32" s="13" customFormat="1" ht="143.25" customHeight="1" x14ac:dyDescent="0.2">
      <c r="B16" s="10">
        <v>8</v>
      </c>
      <c r="C16" s="14" t="s">
        <v>46</v>
      </c>
      <c r="D16" s="11" t="s">
        <v>47</v>
      </c>
      <c r="E16" s="9" t="s">
        <v>26</v>
      </c>
      <c r="F16" s="18"/>
      <c r="G16" s="18"/>
      <c r="H16" s="40">
        <v>1</v>
      </c>
      <c r="I16" s="8">
        <v>1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 t="s">
        <v>48</v>
      </c>
      <c r="AE16" s="9" t="s">
        <v>45</v>
      </c>
      <c r="AF16" s="43"/>
    </row>
    <row r="17" spans="2:32" s="13" customFormat="1" ht="67.5" customHeight="1" x14ac:dyDescent="0.2">
      <c r="B17" s="10">
        <v>9</v>
      </c>
      <c r="C17" s="14" t="s">
        <v>49</v>
      </c>
      <c r="D17" s="11" t="s">
        <v>50</v>
      </c>
      <c r="E17" s="9" t="s">
        <v>26</v>
      </c>
      <c r="F17" s="18"/>
      <c r="G17" s="18"/>
      <c r="H17" s="9"/>
      <c r="I17" s="9"/>
      <c r="J17" s="9"/>
      <c r="K17" s="9"/>
      <c r="L17" s="40">
        <v>1</v>
      </c>
      <c r="M17" s="9"/>
      <c r="N17" s="9"/>
      <c r="O17" s="9"/>
      <c r="P17" s="9"/>
      <c r="Q17" s="9"/>
      <c r="R17" s="9"/>
      <c r="S17" s="9"/>
      <c r="T17" s="12"/>
      <c r="U17" s="12"/>
      <c r="V17" s="9"/>
      <c r="W17" s="9"/>
      <c r="X17" s="9"/>
      <c r="Y17" s="9"/>
      <c r="Z17" s="9"/>
      <c r="AA17" s="9"/>
      <c r="AB17" s="9"/>
      <c r="AC17" s="9"/>
      <c r="AD17" s="9" t="s">
        <v>27</v>
      </c>
      <c r="AE17" s="9" t="s">
        <v>45</v>
      </c>
      <c r="AF17" s="12"/>
    </row>
    <row r="18" spans="2:32" s="13" customFormat="1" ht="56.25" customHeight="1" x14ac:dyDescent="0.2">
      <c r="B18" s="10">
        <v>10</v>
      </c>
      <c r="C18" s="14" t="s">
        <v>51</v>
      </c>
      <c r="D18" s="11" t="s">
        <v>52</v>
      </c>
      <c r="E18" s="9" t="s">
        <v>26</v>
      </c>
      <c r="F18" s="18"/>
      <c r="G18" s="18"/>
      <c r="H18" s="9"/>
      <c r="I18" s="9"/>
      <c r="J18" s="9"/>
      <c r="K18" s="9"/>
      <c r="L18" s="9"/>
      <c r="M18" s="9"/>
      <c r="N18" s="18"/>
      <c r="O18" s="18"/>
      <c r="P18" s="9"/>
      <c r="Q18" s="9"/>
      <c r="R18" s="9"/>
      <c r="S18" s="9"/>
      <c r="T18" s="9"/>
      <c r="U18" s="9"/>
      <c r="V18" s="9"/>
      <c r="W18" s="9"/>
      <c r="X18" s="9"/>
      <c r="Y18" s="9"/>
      <c r="Z18" s="12"/>
      <c r="AA18" s="12"/>
      <c r="AB18" s="40">
        <v>1</v>
      </c>
      <c r="AC18" s="9"/>
      <c r="AD18" s="9" t="s">
        <v>27</v>
      </c>
      <c r="AE18" s="9" t="s">
        <v>45</v>
      </c>
      <c r="AF18" s="12"/>
    </row>
    <row r="19" spans="2:32" s="13" customFormat="1" ht="29.25" customHeight="1" x14ac:dyDescent="0.2">
      <c r="B19" s="70">
        <v>11</v>
      </c>
      <c r="C19" s="71" t="s">
        <v>53</v>
      </c>
      <c r="D19" s="19" t="s">
        <v>54</v>
      </c>
      <c r="E19" s="72" t="s">
        <v>55</v>
      </c>
      <c r="F19" s="18"/>
      <c r="G19" s="18"/>
      <c r="H19" s="9"/>
      <c r="I19" s="9"/>
      <c r="J19" s="9"/>
      <c r="K19" s="9"/>
      <c r="L19" s="9"/>
      <c r="M19" s="9"/>
      <c r="N19" s="9"/>
      <c r="O19" s="9"/>
      <c r="P19" s="40">
        <v>1</v>
      </c>
      <c r="Q19" s="8">
        <v>1</v>
      </c>
      <c r="R19" s="9"/>
      <c r="S19" s="9"/>
      <c r="T19" s="9"/>
      <c r="U19" s="9"/>
      <c r="V19" s="9"/>
      <c r="W19" s="9"/>
      <c r="X19" s="9"/>
      <c r="Y19" s="9"/>
      <c r="Z19" s="9"/>
      <c r="AA19" s="9"/>
      <c r="AB19" s="40">
        <v>1</v>
      </c>
      <c r="AC19" s="9"/>
      <c r="AD19" s="68" t="s">
        <v>56</v>
      </c>
      <c r="AE19" s="68" t="s">
        <v>45</v>
      </c>
      <c r="AF19" s="42"/>
    </row>
    <row r="20" spans="2:32" s="21" customFormat="1" ht="60.75" customHeight="1" x14ac:dyDescent="0.25">
      <c r="B20" s="70"/>
      <c r="C20" s="71"/>
      <c r="D20" s="19" t="s">
        <v>57</v>
      </c>
      <c r="E20" s="73"/>
      <c r="F20" s="20"/>
      <c r="G20" s="20"/>
      <c r="H20" s="40">
        <v>1</v>
      </c>
      <c r="I20" s="8">
        <v>1</v>
      </c>
      <c r="J20" s="40">
        <v>1</v>
      </c>
      <c r="K20" s="8">
        <v>1</v>
      </c>
      <c r="L20" s="40">
        <v>1</v>
      </c>
      <c r="M20" s="8">
        <v>1</v>
      </c>
      <c r="N20" s="40">
        <v>1</v>
      </c>
      <c r="O20" s="8">
        <v>1</v>
      </c>
      <c r="P20" s="40">
        <v>1</v>
      </c>
      <c r="Q20" s="8">
        <v>1</v>
      </c>
      <c r="R20" s="40">
        <v>1</v>
      </c>
      <c r="S20" s="8">
        <v>1</v>
      </c>
      <c r="T20" s="40">
        <v>1</v>
      </c>
      <c r="U20" s="8">
        <v>1</v>
      </c>
      <c r="V20" s="40">
        <v>1</v>
      </c>
      <c r="W20" s="8">
        <v>1</v>
      </c>
      <c r="X20" s="40">
        <v>1</v>
      </c>
      <c r="Y20" s="9"/>
      <c r="Z20" s="40">
        <v>1</v>
      </c>
      <c r="AA20" s="9"/>
      <c r="AB20" s="40">
        <v>1</v>
      </c>
      <c r="AC20" s="9"/>
      <c r="AD20" s="75"/>
      <c r="AE20" s="75"/>
      <c r="AF20" s="55" t="s">
        <v>58</v>
      </c>
    </row>
    <row r="21" spans="2:32" s="13" customFormat="1" ht="28.5" customHeight="1" x14ac:dyDescent="0.2">
      <c r="B21" s="70"/>
      <c r="C21" s="71"/>
      <c r="D21" s="19" t="s">
        <v>59</v>
      </c>
      <c r="E21" s="73"/>
      <c r="F21" s="18"/>
      <c r="G21" s="18"/>
      <c r="H21" s="9"/>
      <c r="I21" s="9"/>
      <c r="J21" s="9"/>
      <c r="K21" s="9"/>
      <c r="L21" s="9"/>
      <c r="M21" s="9"/>
      <c r="N21" s="9"/>
      <c r="O21" s="9"/>
      <c r="P21" s="40">
        <v>1</v>
      </c>
      <c r="Q21" s="8">
        <v>1</v>
      </c>
      <c r="R21" s="9"/>
      <c r="S21" s="9"/>
      <c r="T21" s="9"/>
      <c r="U21" s="9"/>
      <c r="V21" s="9"/>
      <c r="W21" s="9"/>
      <c r="X21" s="9"/>
      <c r="Y21" s="9"/>
      <c r="Z21" s="9"/>
      <c r="AA21" s="9"/>
      <c r="AB21" s="40">
        <v>1</v>
      </c>
      <c r="AC21" s="9"/>
      <c r="AD21" s="75"/>
      <c r="AE21" s="75"/>
      <c r="AF21" s="42"/>
    </row>
    <row r="22" spans="2:32" s="13" customFormat="1" ht="21.75" customHeight="1" x14ac:dyDescent="0.2">
      <c r="B22" s="70"/>
      <c r="C22" s="71"/>
      <c r="D22" s="19" t="s">
        <v>60</v>
      </c>
      <c r="E22" s="74"/>
      <c r="F22" s="18"/>
      <c r="G22" s="18"/>
      <c r="H22" s="9"/>
      <c r="I22" s="9"/>
      <c r="J22" s="9"/>
      <c r="K22" s="9"/>
      <c r="L22" s="9"/>
      <c r="M22" s="9"/>
      <c r="N22" s="40">
        <v>1</v>
      </c>
      <c r="O22" s="9"/>
      <c r="P22" s="9"/>
      <c r="Q22" s="9"/>
      <c r="R22" s="9"/>
      <c r="S22" s="9"/>
      <c r="T22" s="9"/>
      <c r="U22" s="9"/>
      <c r="V22" s="12"/>
      <c r="W22" s="12"/>
      <c r="X22" s="9"/>
      <c r="Y22" s="9"/>
      <c r="Z22" s="9"/>
      <c r="AA22" s="9"/>
      <c r="AB22" s="9"/>
      <c r="AC22" s="9"/>
      <c r="AD22" s="69"/>
      <c r="AE22" s="69"/>
      <c r="AF22" s="12"/>
    </row>
    <row r="23" spans="2:32" s="13" customFormat="1" ht="56.25" customHeight="1" x14ac:dyDescent="0.2">
      <c r="B23" s="10">
        <v>12</v>
      </c>
      <c r="C23" s="14" t="s">
        <v>61</v>
      </c>
      <c r="D23" s="22" t="s">
        <v>62</v>
      </c>
      <c r="E23" s="23" t="s">
        <v>63</v>
      </c>
      <c r="F23" s="12"/>
      <c r="G23" s="12"/>
      <c r="H23" s="24"/>
      <c r="I23" s="24"/>
      <c r="J23" s="24"/>
      <c r="K23" s="24"/>
      <c r="L23" s="24"/>
      <c r="M23" s="24"/>
      <c r="N23" s="12"/>
      <c r="O23" s="12"/>
      <c r="P23" s="24"/>
      <c r="Q23" s="24"/>
      <c r="R23" s="24"/>
      <c r="S23" s="24"/>
      <c r="T23" s="24"/>
      <c r="U23" s="24"/>
      <c r="V23" s="24"/>
      <c r="W23" s="24"/>
      <c r="X23" s="40">
        <v>1</v>
      </c>
      <c r="Y23" s="9"/>
      <c r="Z23" s="24"/>
      <c r="AA23" s="24"/>
      <c r="AB23" s="24"/>
      <c r="AC23" s="24"/>
      <c r="AD23" s="9" t="s">
        <v>64</v>
      </c>
      <c r="AE23" s="9" t="s">
        <v>45</v>
      </c>
      <c r="AF23" s="12"/>
    </row>
    <row r="24" spans="2:32" s="13" customFormat="1" ht="63.75" customHeight="1" x14ac:dyDescent="0.2">
      <c r="B24" s="10">
        <v>13</v>
      </c>
      <c r="C24" s="14" t="s">
        <v>65</v>
      </c>
      <c r="D24" s="22" t="s">
        <v>66</v>
      </c>
      <c r="E24" s="23" t="s">
        <v>67</v>
      </c>
      <c r="F24" s="12"/>
      <c r="G24" s="12"/>
      <c r="H24" s="24"/>
      <c r="I24" s="24"/>
      <c r="J24" s="24"/>
      <c r="K24" s="24"/>
      <c r="L24" s="40">
        <v>1</v>
      </c>
      <c r="M24" s="8">
        <v>1</v>
      </c>
      <c r="N24" s="12"/>
      <c r="O24" s="12"/>
      <c r="P24" s="24"/>
      <c r="Q24" s="24"/>
      <c r="R24" s="24"/>
      <c r="S24" s="24"/>
      <c r="T24" s="24"/>
      <c r="U24" s="24"/>
      <c r="V24" s="24"/>
      <c r="W24" s="24"/>
      <c r="X24" s="9"/>
      <c r="Y24" s="9"/>
      <c r="Z24" s="24"/>
      <c r="AA24" s="24"/>
      <c r="AB24" s="24"/>
      <c r="AC24" s="24"/>
      <c r="AD24" s="9" t="s">
        <v>68</v>
      </c>
      <c r="AE24" s="9" t="s">
        <v>45</v>
      </c>
      <c r="AF24" s="43"/>
    </row>
    <row r="25" spans="2:32" s="13" customFormat="1" ht="63.75" customHeight="1" x14ac:dyDescent="0.2">
      <c r="B25" s="10">
        <v>14</v>
      </c>
      <c r="C25" s="14" t="s">
        <v>69</v>
      </c>
      <c r="D25" s="22" t="s">
        <v>70</v>
      </c>
      <c r="E25" s="23" t="s">
        <v>67</v>
      </c>
      <c r="F25" s="12"/>
      <c r="G25" s="12"/>
      <c r="H25" s="24"/>
      <c r="I25" s="24"/>
      <c r="J25" s="24"/>
      <c r="K25" s="24"/>
      <c r="L25" s="40">
        <v>1</v>
      </c>
      <c r="M25" s="8">
        <v>1</v>
      </c>
      <c r="N25" s="12"/>
      <c r="O25" s="12"/>
      <c r="P25" s="24"/>
      <c r="Q25" s="24"/>
      <c r="R25" s="24"/>
      <c r="S25" s="24"/>
      <c r="T25" s="24"/>
      <c r="U25" s="24"/>
      <c r="V25" s="24"/>
      <c r="W25" s="24"/>
      <c r="X25" s="9"/>
      <c r="Y25" s="9"/>
      <c r="Z25" s="24"/>
      <c r="AA25" s="24"/>
      <c r="AB25" s="24"/>
      <c r="AC25" s="24"/>
      <c r="AD25" s="9" t="s">
        <v>64</v>
      </c>
      <c r="AE25" s="9" t="s">
        <v>45</v>
      </c>
      <c r="AF25" s="43"/>
    </row>
    <row r="26" spans="2:32" s="13" customFormat="1" ht="77.25" customHeight="1" x14ac:dyDescent="0.2">
      <c r="B26" s="10">
        <v>15</v>
      </c>
      <c r="C26" s="14" t="s">
        <v>71</v>
      </c>
      <c r="D26" s="22" t="s">
        <v>72</v>
      </c>
      <c r="E26" s="23" t="s">
        <v>67</v>
      </c>
      <c r="F26" s="12"/>
      <c r="G26" s="12"/>
      <c r="H26" s="24"/>
      <c r="I26" s="24"/>
      <c r="J26" s="24"/>
      <c r="K26" s="24"/>
      <c r="L26" s="24"/>
      <c r="M26" s="24"/>
      <c r="N26" s="12"/>
      <c r="O26" s="12"/>
      <c r="P26" s="40">
        <v>1</v>
      </c>
      <c r="Q26" s="8">
        <v>1</v>
      </c>
      <c r="R26" s="24"/>
      <c r="S26" s="24"/>
      <c r="T26" s="24"/>
      <c r="U26" s="24"/>
      <c r="V26" s="24"/>
      <c r="W26" s="24"/>
      <c r="X26" s="9"/>
      <c r="Y26" s="9"/>
      <c r="Z26" s="24"/>
      <c r="AA26" s="24"/>
      <c r="AB26" s="24"/>
      <c r="AC26" s="24"/>
      <c r="AD26" s="9" t="s">
        <v>73</v>
      </c>
      <c r="AE26" s="9" t="s">
        <v>45</v>
      </c>
      <c r="AF26" s="42"/>
    </row>
    <row r="27" spans="2:32" s="13" customFormat="1" ht="53.25" customHeight="1" x14ac:dyDescent="0.2">
      <c r="B27" s="10">
        <v>17</v>
      </c>
      <c r="C27" s="14" t="s">
        <v>74</v>
      </c>
      <c r="D27" s="22" t="s">
        <v>75</v>
      </c>
      <c r="E27" s="23" t="s">
        <v>67</v>
      </c>
      <c r="F27" s="12"/>
      <c r="G27" s="12"/>
      <c r="H27" s="24"/>
      <c r="I27" s="24"/>
      <c r="J27" s="24"/>
      <c r="K27" s="24"/>
      <c r="L27" s="24"/>
      <c r="M27" s="24"/>
      <c r="N27" s="12"/>
      <c r="O27" s="12"/>
      <c r="P27" s="24"/>
      <c r="Q27" s="24"/>
      <c r="R27" s="24"/>
      <c r="S27" s="24"/>
      <c r="T27" s="12"/>
      <c r="U27" s="12"/>
      <c r="V27" s="40">
        <v>1</v>
      </c>
      <c r="W27" s="8">
        <v>1</v>
      </c>
      <c r="X27" s="9"/>
      <c r="Y27" s="9"/>
      <c r="Z27" s="40">
        <v>1</v>
      </c>
      <c r="AA27" s="9"/>
      <c r="AB27" s="24"/>
      <c r="AC27" s="24"/>
      <c r="AD27" s="9" t="s">
        <v>76</v>
      </c>
      <c r="AE27" s="9" t="s">
        <v>45</v>
      </c>
      <c r="AF27" s="56" t="s">
        <v>77</v>
      </c>
    </row>
    <row r="28" spans="2:32" s="13" customFormat="1" ht="60.75" customHeight="1" x14ac:dyDescent="0.2">
      <c r="B28" s="10">
        <v>18</v>
      </c>
      <c r="C28" s="14" t="s">
        <v>71</v>
      </c>
      <c r="D28" s="22" t="s">
        <v>78</v>
      </c>
      <c r="E28" s="23" t="s">
        <v>67</v>
      </c>
      <c r="F28" s="12"/>
      <c r="G28" s="12"/>
      <c r="H28" s="24"/>
      <c r="I28" s="24"/>
      <c r="J28" s="24"/>
      <c r="K28" s="24"/>
      <c r="L28" s="24"/>
      <c r="M28" s="24"/>
      <c r="N28" s="12"/>
      <c r="O28" s="12"/>
      <c r="P28" s="12"/>
      <c r="Q28" s="12"/>
      <c r="R28" s="24"/>
      <c r="S28" s="24"/>
      <c r="T28" s="24"/>
      <c r="U28" s="24"/>
      <c r="V28" s="12"/>
      <c r="W28" s="12"/>
      <c r="X28" s="40">
        <v>1</v>
      </c>
      <c r="Y28" s="8">
        <v>1</v>
      </c>
      <c r="Z28" s="24"/>
      <c r="AA28" s="24"/>
      <c r="AB28" s="24"/>
      <c r="AC28" s="24"/>
      <c r="AD28" s="9" t="s">
        <v>73</v>
      </c>
      <c r="AE28" s="9" t="s">
        <v>45</v>
      </c>
      <c r="AF28" s="12"/>
    </row>
    <row r="29" spans="2:32" s="13" customFormat="1" ht="54" customHeight="1" x14ac:dyDescent="0.2">
      <c r="B29" s="10">
        <v>19</v>
      </c>
      <c r="C29" s="14"/>
      <c r="D29" s="22"/>
      <c r="E29" s="23"/>
      <c r="F29" s="12"/>
      <c r="G29" s="12"/>
      <c r="H29" s="24"/>
      <c r="I29" s="24"/>
      <c r="J29" s="24"/>
      <c r="K29" s="24"/>
      <c r="L29" s="24"/>
      <c r="M29" s="24"/>
      <c r="N29" s="12"/>
      <c r="O29" s="12"/>
      <c r="P29" s="24"/>
      <c r="Q29" s="24"/>
      <c r="R29" s="24"/>
      <c r="S29" s="24"/>
      <c r="T29" s="24"/>
      <c r="U29" s="24"/>
      <c r="V29" s="24"/>
      <c r="W29" s="24"/>
      <c r="X29" s="9"/>
      <c r="Y29" s="9"/>
      <c r="Z29" s="24"/>
      <c r="AA29" s="24"/>
      <c r="AB29" s="24"/>
      <c r="AC29" s="24"/>
      <c r="AD29" s="9"/>
      <c r="AE29" s="9"/>
      <c r="AF29" s="12"/>
    </row>
    <row r="30" spans="2:32" s="13" customFormat="1" ht="19.5" customHeight="1" x14ac:dyDescent="0.2"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</row>
    <row r="31" spans="2:32" s="30" customFormat="1" ht="19.5" customHeight="1" x14ac:dyDescent="0.2">
      <c r="B31" s="25"/>
      <c r="C31" s="26" t="s">
        <v>79</v>
      </c>
      <c r="D31" s="27">
        <f>SUM(F31+H31+J31+L31+N31+P31+R31+T31+V31+X31+Z31+AB31)</f>
        <v>33</v>
      </c>
      <c r="E31" s="25"/>
      <c r="F31" s="28">
        <f>SUM(F9:F30)</f>
        <v>1</v>
      </c>
      <c r="G31" s="28">
        <f t="shared" ref="G31:AC31" si="0">SUM(G9:G30)</f>
        <v>1</v>
      </c>
      <c r="H31" s="28">
        <f t="shared" si="0"/>
        <v>3</v>
      </c>
      <c r="I31" s="28">
        <f t="shared" si="0"/>
        <v>3</v>
      </c>
      <c r="J31" s="28">
        <f t="shared" si="0"/>
        <v>3</v>
      </c>
      <c r="K31" s="28">
        <f t="shared" si="0"/>
        <v>3</v>
      </c>
      <c r="L31" s="28">
        <f t="shared" si="0"/>
        <v>5</v>
      </c>
      <c r="M31" s="28">
        <f t="shared" si="0"/>
        <v>4</v>
      </c>
      <c r="N31" s="28">
        <f t="shared" si="0"/>
        <v>2</v>
      </c>
      <c r="O31" s="28">
        <f t="shared" si="0"/>
        <v>1</v>
      </c>
      <c r="P31" s="28">
        <f t="shared" si="0"/>
        <v>5</v>
      </c>
      <c r="Q31" s="28">
        <f t="shared" si="0"/>
        <v>4</v>
      </c>
      <c r="R31" s="28">
        <f t="shared" si="0"/>
        <v>2</v>
      </c>
      <c r="S31" s="28">
        <f t="shared" si="0"/>
        <v>2</v>
      </c>
      <c r="T31" s="28">
        <f t="shared" si="0"/>
        <v>1</v>
      </c>
      <c r="U31" s="28">
        <f t="shared" si="0"/>
        <v>1</v>
      </c>
      <c r="V31" s="28">
        <f t="shared" si="0"/>
        <v>2</v>
      </c>
      <c r="W31" s="28">
        <f t="shared" si="0"/>
        <v>2</v>
      </c>
      <c r="X31" s="28">
        <f t="shared" si="0"/>
        <v>3</v>
      </c>
      <c r="Y31" s="28">
        <f t="shared" si="0"/>
        <v>1</v>
      </c>
      <c r="Z31" s="28">
        <f t="shared" si="0"/>
        <v>2</v>
      </c>
      <c r="AA31" s="28">
        <f t="shared" si="0"/>
        <v>0</v>
      </c>
      <c r="AB31" s="28">
        <f t="shared" si="0"/>
        <v>4</v>
      </c>
      <c r="AC31" s="28">
        <f t="shared" si="0"/>
        <v>0</v>
      </c>
      <c r="AD31" s="29"/>
      <c r="AE31" s="29"/>
    </row>
    <row r="32" spans="2:32" ht="15.75" x14ac:dyDescent="0.25">
      <c r="C32" s="31" t="s">
        <v>80</v>
      </c>
      <c r="D32" s="32">
        <f>(G31+I31+K31+M31+O31+Q31+S31+U31+W31+Y31+AA31+AC31)</f>
        <v>22</v>
      </c>
      <c r="E32" s="33" t="s">
        <v>81</v>
      </c>
      <c r="F32" s="61">
        <f>1/D31</f>
        <v>3.0303030303030304E-2</v>
      </c>
      <c r="G32" s="62"/>
      <c r="H32" s="61">
        <f>(4/D31)</f>
        <v>0.12121212121212122</v>
      </c>
      <c r="I32" s="62"/>
      <c r="J32" s="61">
        <f>(7/D31)</f>
        <v>0.21212121212121213</v>
      </c>
      <c r="K32" s="62"/>
      <c r="L32" s="61">
        <f>(11/D31)</f>
        <v>0.33333333333333331</v>
      </c>
      <c r="M32" s="62"/>
      <c r="N32" s="61">
        <f>(12/D31)</f>
        <v>0.36363636363636365</v>
      </c>
      <c r="O32" s="62"/>
      <c r="P32" s="61">
        <f>(16/D31)</f>
        <v>0.48484848484848486</v>
      </c>
      <c r="Q32" s="62"/>
      <c r="R32" s="61">
        <f>18/D31</f>
        <v>0.54545454545454541</v>
      </c>
      <c r="S32" s="62"/>
      <c r="T32" s="61">
        <f>19/D31</f>
        <v>0.5757575757575758</v>
      </c>
      <c r="U32" s="62"/>
      <c r="V32" s="61">
        <f>21/D31</f>
        <v>0.63636363636363635</v>
      </c>
      <c r="W32" s="62"/>
      <c r="X32" s="61"/>
      <c r="Y32" s="62"/>
      <c r="Z32" s="61"/>
      <c r="AA32" s="62"/>
      <c r="AB32" s="61"/>
      <c r="AC32" s="62"/>
    </row>
    <row r="34" spans="5:19" x14ac:dyDescent="0.25">
      <c r="E34" s="36" t="s">
        <v>108</v>
      </c>
      <c r="G34">
        <f>F31+H31+J31+L31+N31+P31+R31+T31+V31</f>
        <v>24</v>
      </c>
    </row>
    <row r="35" spans="5:19" x14ac:dyDescent="0.25">
      <c r="E35" s="36" t="s">
        <v>109</v>
      </c>
      <c r="G35">
        <f>G31+I31+K31+M31+O31+Q31+S31+U31+W31</f>
        <v>21</v>
      </c>
    </row>
    <row r="36" spans="5:19" x14ac:dyDescent="0.25">
      <c r="L36" s="37"/>
      <c r="M36" s="37"/>
      <c r="R36" s="37"/>
      <c r="S36" s="37"/>
    </row>
    <row r="37" spans="5:19" x14ac:dyDescent="0.25">
      <c r="R37" s="37"/>
      <c r="S37" s="37"/>
    </row>
    <row r="38" spans="5:19" x14ac:dyDescent="0.25">
      <c r="R38" s="37"/>
      <c r="S38" s="37"/>
    </row>
    <row r="39" spans="5:19" x14ac:dyDescent="0.25">
      <c r="R39" s="37"/>
      <c r="S39" s="37"/>
    </row>
    <row r="40" spans="5:19" x14ac:dyDescent="0.25">
      <c r="E40" s="38"/>
    </row>
  </sheetData>
  <mergeCells count="43">
    <mergeCell ref="N6:O7"/>
    <mergeCell ref="P6:Q7"/>
    <mergeCell ref="R6:S7"/>
    <mergeCell ref="T6:U7"/>
    <mergeCell ref="B3:D4"/>
    <mergeCell ref="E3:AF4"/>
    <mergeCell ref="B5:D5"/>
    <mergeCell ref="E5:AF5"/>
    <mergeCell ref="B6:B8"/>
    <mergeCell ref="C6:C8"/>
    <mergeCell ref="D6:D8"/>
    <mergeCell ref="E6:E8"/>
    <mergeCell ref="F6:G7"/>
    <mergeCell ref="H6:I7"/>
    <mergeCell ref="AF6:AF8"/>
    <mergeCell ref="V6:W7"/>
    <mergeCell ref="B19:B22"/>
    <mergeCell ref="C19:C22"/>
    <mergeCell ref="E19:E22"/>
    <mergeCell ref="AD19:AD22"/>
    <mergeCell ref="AE19:AE22"/>
    <mergeCell ref="Z6:AA7"/>
    <mergeCell ref="AB6:AC7"/>
    <mergeCell ref="AD6:AD8"/>
    <mergeCell ref="AE6:AE8"/>
    <mergeCell ref="AD11:AD12"/>
    <mergeCell ref="AE11:AE12"/>
    <mergeCell ref="J6:K7"/>
    <mergeCell ref="L6:M7"/>
    <mergeCell ref="X32:Y32"/>
    <mergeCell ref="Z32:AA32"/>
    <mergeCell ref="AB32:AC32"/>
    <mergeCell ref="B30:AE30"/>
    <mergeCell ref="F32:G32"/>
    <mergeCell ref="H32:I32"/>
    <mergeCell ref="J32:K32"/>
    <mergeCell ref="L32:M32"/>
    <mergeCell ref="N32:O32"/>
    <mergeCell ref="P32:Q32"/>
    <mergeCell ref="R32:S32"/>
    <mergeCell ref="T32:U32"/>
    <mergeCell ref="V32:W32"/>
    <mergeCell ref="X6:Y7"/>
  </mergeCells>
  <pageMargins left="0.7" right="0.7" top="0.75" bottom="0.75" header="0.3" footer="0.3"/>
  <pageSetup scale="30" orientation="portrait" r:id="rId1"/>
  <colBreaks count="1" manualBreakCount="1">
    <brk id="3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B4:AC33"/>
  <sheetViews>
    <sheetView topLeftCell="A19" zoomScaleNormal="100" workbookViewId="0">
      <selection activeCell="W33" sqref="W33:X33"/>
    </sheetView>
  </sheetViews>
  <sheetFormatPr baseColWidth="10" defaultColWidth="11.42578125" defaultRowHeight="15" x14ac:dyDescent="0.25"/>
  <cols>
    <col min="1" max="1" width="7.7109375" customWidth="1"/>
    <col min="2" max="2" width="6.140625" customWidth="1"/>
    <col min="3" max="4" width="28.28515625" customWidth="1"/>
    <col min="5" max="14" width="3.85546875" customWidth="1"/>
    <col min="15" max="15" width="4.140625" customWidth="1"/>
    <col min="16" max="28" width="3.85546875" customWidth="1"/>
    <col min="29" max="29" width="29.28515625" customWidth="1"/>
  </cols>
  <sheetData>
    <row r="4" spans="2:29" x14ac:dyDescent="0.25">
      <c r="B4" s="96"/>
      <c r="C4" s="96"/>
      <c r="D4" s="97" t="s">
        <v>82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</row>
    <row r="5" spans="2:29" ht="29.25" customHeight="1" x14ac:dyDescent="0.25">
      <c r="B5" s="96"/>
      <c r="C5" s="96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2:29" ht="18" customHeight="1" x14ac:dyDescent="0.25">
      <c r="B6" s="97" t="s">
        <v>83</v>
      </c>
      <c r="C6" s="97"/>
      <c r="D6" s="70" t="s">
        <v>84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</row>
    <row r="7" spans="2:29" ht="6.75" customHeight="1" x14ac:dyDescent="0.25">
      <c r="B7" s="95" t="s">
        <v>3</v>
      </c>
      <c r="C7" s="95" t="s">
        <v>4</v>
      </c>
      <c r="D7" s="95" t="s">
        <v>6</v>
      </c>
      <c r="E7" s="95" t="s">
        <v>7</v>
      </c>
      <c r="F7" s="95"/>
      <c r="G7" s="95" t="s">
        <v>8</v>
      </c>
      <c r="H7" s="95"/>
      <c r="I7" s="95" t="s">
        <v>9</v>
      </c>
      <c r="J7" s="95"/>
      <c r="K7" s="95" t="s">
        <v>10</v>
      </c>
      <c r="L7" s="95"/>
      <c r="M7" s="95" t="s">
        <v>11</v>
      </c>
      <c r="N7" s="95"/>
      <c r="O7" s="95" t="s">
        <v>12</v>
      </c>
      <c r="P7" s="95"/>
      <c r="Q7" s="95" t="s">
        <v>13</v>
      </c>
      <c r="R7" s="95"/>
      <c r="S7" s="95" t="s">
        <v>14</v>
      </c>
      <c r="T7" s="95"/>
      <c r="U7" s="95" t="s">
        <v>15</v>
      </c>
      <c r="V7" s="95"/>
      <c r="W7" s="95" t="s">
        <v>16</v>
      </c>
      <c r="X7" s="95"/>
      <c r="Y7" s="95" t="s">
        <v>17</v>
      </c>
      <c r="Z7" s="95"/>
      <c r="AA7" s="95" t="s">
        <v>18</v>
      </c>
      <c r="AB7" s="95"/>
      <c r="AC7" s="101" t="s">
        <v>21</v>
      </c>
    </row>
    <row r="8" spans="2:29" ht="9" customHeight="1" x14ac:dyDescent="0.25"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66"/>
    </row>
    <row r="9" spans="2:29" x14ac:dyDescent="0.25">
      <c r="B9" s="95"/>
      <c r="C9" s="95"/>
      <c r="D9" s="95"/>
      <c r="E9" s="39" t="s">
        <v>22</v>
      </c>
      <c r="F9" s="39" t="s">
        <v>23</v>
      </c>
      <c r="G9" s="39" t="s">
        <v>22</v>
      </c>
      <c r="H9" s="39" t="s">
        <v>23</v>
      </c>
      <c r="I9" s="39" t="s">
        <v>22</v>
      </c>
      <c r="J9" s="39" t="s">
        <v>23</v>
      </c>
      <c r="K9" s="39" t="s">
        <v>22</v>
      </c>
      <c r="L9" s="39" t="s">
        <v>23</v>
      </c>
      <c r="M9" s="39" t="s">
        <v>22</v>
      </c>
      <c r="N9" s="39" t="s">
        <v>23</v>
      </c>
      <c r="O9" s="39" t="s">
        <v>22</v>
      </c>
      <c r="P9" s="39" t="s">
        <v>23</v>
      </c>
      <c r="Q9" s="39" t="s">
        <v>22</v>
      </c>
      <c r="R9" s="39" t="s">
        <v>23</v>
      </c>
      <c r="S9" s="39" t="s">
        <v>22</v>
      </c>
      <c r="T9" s="39" t="s">
        <v>23</v>
      </c>
      <c r="U9" s="39" t="s">
        <v>22</v>
      </c>
      <c r="V9" s="39" t="s">
        <v>23</v>
      </c>
      <c r="W9" s="39" t="s">
        <v>22</v>
      </c>
      <c r="X9" s="39" t="s">
        <v>23</v>
      </c>
      <c r="Y9" s="39" t="s">
        <v>22</v>
      </c>
      <c r="Z9" s="39" t="s">
        <v>23</v>
      </c>
      <c r="AA9" s="39" t="s">
        <v>22</v>
      </c>
      <c r="AB9" s="39" t="s">
        <v>23</v>
      </c>
      <c r="AC9" s="67"/>
    </row>
    <row r="10" spans="2:29" ht="18" customHeight="1" x14ac:dyDescent="0.25">
      <c r="B10" s="98" t="s">
        <v>85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100"/>
    </row>
    <row r="11" spans="2:29" ht="27.75" customHeight="1" x14ac:dyDescent="0.25">
      <c r="B11" s="9">
        <v>1</v>
      </c>
      <c r="C11" s="14" t="s">
        <v>86</v>
      </c>
      <c r="D11" s="9" t="s">
        <v>26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40">
        <v>1</v>
      </c>
      <c r="P11" s="8">
        <v>1</v>
      </c>
      <c r="Q11" s="9"/>
      <c r="R11" s="9"/>
      <c r="S11" s="9"/>
      <c r="T11" s="9"/>
      <c r="U11" s="9"/>
      <c r="V11" s="9"/>
      <c r="W11" s="9"/>
      <c r="X11" s="9"/>
      <c r="Y11" s="9"/>
      <c r="Z11" s="9"/>
      <c r="AA11" s="44"/>
      <c r="AB11" s="51"/>
      <c r="AC11" s="44"/>
    </row>
    <row r="12" spans="2:29" ht="27.75" customHeight="1" x14ac:dyDescent="0.25">
      <c r="B12" s="10">
        <v>2</v>
      </c>
      <c r="C12" s="11" t="s">
        <v>87</v>
      </c>
      <c r="D12" s="9" t="s">
        <v>26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40">
        <v>1</v>
      </c>
      <c r="P12" s="8">
        <v>1</v>
      </c>
      <c r="Q12" s="9"/>
      <c r="R12" s="9"/>
      <c r="S12" s="9"/>
      <c r="T12" s="9"/>
      <c r="U12" s="9"/>
      <c r="V12" s="9"/>
      <c r="W12" s="9"/>
      <c r="X12" s="9"/>
      <c r="Y12" s="9"/>
      <c r="Z12" s="9"/>
      <c r="AA12" s="44"/>
      <c r="AB12" s="51"/>
      <c r="AC12" s="44"/>
    </row>
    <row r="13" spans="2:29" ht="19.5" customHeight="1" x14ac:dyDescent="0.25">
      <c r="B13" s="10">
        <v>3</v>
      </c>
      <c r="C13" s="11" t="s">
        <v>88</v>
      </c>
      <c r="D13" s="9" t="s">
        <v>26</v>
      </c>
      <c r="E13" s="9"/>
      <c r="F13" s="9"/>
      <c r="G13" s="9"/>
      <c r="H13" s="9"/>
      <c r="I13" s="9"/>
      <c r="J13" s="9"/>
      <c r="K13" s="15"/>
      <c r="L13" s="15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44"/>
      <c r="AB13" s="51"/>
      <c r="AC13" s="44"/>
    </row>
    <row r="14" spans="2:29" ht="15.75" customHeight="1" x14ac:dyDescent="0.25">
      <c r="B14" s="98" t="s">
        <v>89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100"/>
    </row>
    <row r="15" spans="2:29" ht="30" customHeight="1" x14ac:dyDescent="0.25">
      <c r="B15" s="10">
        <v>4</v>
      </c>
      <c r="C15" s="11" t="s">
        <v>90</v>
      </c>
      <c r="D15" s="9" t="s">
        <v>26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40">
        <v>1</v>
      </c>
      <c r="P15" s="8">
        <v>1</v>
      </c>
      <c r="Q15" s="9"/>
      <c r="R15" s="9"/>
      <c r="S15" s="9"/>
      <c r="T15" s="9"/>
      <c r="U15" s="9"/>
      <c r="V15" s="9"/>
      <c r="W15" s="9"/>
      <c r="X15" s="9"/>
      <c r="Y15" s="9"/>
      <c r="Z15" s="9"/>
      <c r="AA15" s="44"/>
      <c r="AB15" s="51"/>
      <c r="AC15" s="44"/>
    </row>
    <row r="16" spans="2:29" ht="69" customHeight="1" x14ac:dyDescent="0.25">
      <c r="B16" s="10">
        <v>6</v>
      </c>
      <c r="C16" s="14" t="s">
        <v>91</v>
      </c>
      <c r="D16" s="9" t="s">
        <v>26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40">
        <v>1</v>
      </c>
      <c r="T16" s="8">
        <v>1</v>
      </c>
      <c r="U16" s="45"/>
      <c r="V16" s="45"/>
      <c r="W16" s="9"/>
      <c r="X16" s="9"/>
      <c r="Y16" s="9"/>
      <c r="Z16" s="9"/>
      <c r="AA16" s="44"/>
      <c r="AB16" s="51"/>
      <c r="AC16" s="52"/>
    </row>
    <row r="17" spans="2:29" ht="15.75" customHeight="1" x14ac:dyDescent="0.25">
      <c r="B17" s="98" t="s">
        <v>92</v>
      </c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44"/>
    </row>
    <row r="18" spans="2:29" ht="30" customHeight="1" x14ac:dyDescent="0.25">
      <c r="B18" s="10">
        <v>7</v>
      </c>
      <c r="C18" s="14" t="s">
        <v>93</v>
      </c>
      <c r="D18" s="9" t="s">
        <v>26</v>
      </c>
      <c r="E18" s="9"/>
      <c r="F18" s="9"/>
      <c r="G18" s="9"/>
      <c r="H18" s="9"/>
      <c r="I18" s="9" t="s">
        <v>94</v>
      </c>
      <c r="J18" s="9"/>
      <c r="K18" s="9"/>
      <c r="L18" s="9"/>
      <c r="M18" s="9"/>
      <c r="N18" s="9"/>
      <c r="O18" s="40">
        <v>1</v>
      </c>
      <c r="P18" s="8">
        <v>1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44"/>
      <c r="AB18" s="51"/>
      <c r="AC18" s="44"/>
    </row>
    <row r="19" spans="2:29" ht="89.25" customHeight="1" x14ac:dyDescent="0.25">
      <c r="B19" s="10">
        <v>8</v>
      </c>
      <c r="C19" s="14" t="s">
        <v>95</v>
      </c>
      <c r="D19" s="9" t="s">
        <v>26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40">
        <v>1</v>
      </c>
      <c r="T19" s="8">
        <v>1</v>
      </c>
      <c r="U19" s="9"/>
      <c r="V19" s="9"/>
      <c r="W19" s="9"/>
      <c r="X19" s="9"/>
      <c r="Y19" s="9"/>
      <c r="Z19" s="9"/>
      <c r="AA19" s="44"/>
      <c r="AB19" s="51"/>
      <c r="AC19" s="53"/>
    </row>
    <row r="20" spans="2:29" ht="15.75" customHeight="1" x14ac:dyDescent="0.25">
      <c r="B20" s="98" t="s">
        <v>96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44"/>
    </row>
    <row r="21" spans="2:29" ht="27" customHeight="1" x14ac:dyDescent="0.25">
      <c r="B21" s="10">
        <v>11</v>
      </c>
      <c r="C21" s="11" t="s">
        <v>97</v>
      </c>
      <c r="D21" s="9" t="s">
        <v>26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40">
        <v>1</v>
      </c>
      <c r="R21" s="8">
        <v>1</v>
      </c>
      <c r="S21" s="9"/>
      <c r="T21" s="9"/>
      <c r="U21" s="9"/>
      <c r="V21" s="9"/>
      <c r="W21" s="9"/>
      <c r="X21" s="9"/>
      <c r="Y21" s="9"/>
      <c r="Z21" s="9"/>
      <c r="AA21" s="44"/>
      <c r="AB21" s="51"/>
      <c r="AC21" s="44"/>
    </row>
    <row r="22" spans="2:29" ht="15" customHeight="1" x14ac:dyDescent="0.25">
      <c r="B22" s="98" t="s">
        <v>98</v>
      </c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44"/>
    </row>
    <row r="23" spans="2:29" ht="19.5" customHeight="1" x14ac:dyDescent="0.25">
      <c r="B23" s="10">
        <v>16</v>
      </c>
      <c r="C23" s="14" t="s">
        <v>99</v>
      </c>
      <c r="D23" s="9" t="s">
        <v>26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24"/>
      <c r="P23" s="24"/>
      <c r="Q23" s="24"/>
      <c r="R23" s="24"/>
      <c r="S23" s="9"/>
      <c r="T23" s="9"/>
      <c r="U23" s="24"/>
      <c r="V23" s="24"/>
      <c r="W23" s="40">
        <v>1</v>
      </c>
      <c r="X23" s="9"/>
      <c r="Y23" s="9"/>
      <c r="Z23" s="9"/>
      <c r="AA23" s="44"/>
      <c r="AB23" s="51"/>
      <c r="AC23" s="44"/>
    </row>
    <row r="24" spans="2:29" ht="27.75" customHeight="1" x14ac:dyDescent="0.25">
      <c r="B24" s="10">
        <v>18</v>
      </c>
      <c r="C24" s="14" t="s">
        <v>100</v>
      </c>
      <c r="D24" s="9" t="s">
        <v>26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24"/>
      <c r="P24" s="24"/>
      <c r="Q24" s="24"/>
      <c r="R24" s="24"/>
      <c r="S24" s="24"/>
      <c r="T24" s="24"/>
      <c r="U24" s="24"/>
      <c r="V24" s="24"/>
      <c r="W24" s="40">
        <v>1</v>
      </c>
      <c r="X24" s="9"/>
      <c r="Y24" s="24"/>
      <c r="Z24" s="24"/>
      <c r="AA24" s="44"/>
      <c r="AB24" s="51"/>
      <c r="AC24" s="44"/>
    </row>
    <row r="25" spans="2:29" ht="16.5" customHeight="1" x14ac:dyDescent="0.25">
      <c r="B25" s="98" t="s">
        <v>101</v>
      </c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44"/>
    </row>
    <row r="26" spans="2:29" ht="21" customHeight="1" x14ac:dyDescent="0.25">
      <c r="B26" s="10">
        <v>19</v>
      </c>
      <c r="C26" s="14" t="s">
        <v>102</v>
      </c>
      <c r="D26" s="9" t="s">
        <v>26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24"/>
      <c r="P26" s="24"/>
      <c r="Q26" s="24"/>
      <c r="R26" s="24"/>
      <c r="S26" s="9"/>
      <c r="T26" s="9"/>
      <c r="U26" s="24"/>
      <c r="V26" s="24"/>
      <c r="W26" s="9"/>
      <c r="X26" s="9"/>
      <c r="Y26" s="9"/>
      <c r="Z26" s="9"/>
      <c r="AA26" s="40">
        <v>1</v>
      </c>
      <c r="AB26" s="51"/>
      <c r="AC26" s="44"/>
    </row>
    <row r="27" spans="2:29" ht="15.75" customHeight="1" x14ac:dyDescent="0.25">
      <c r="B27" s="98" t="s">
        <v>103</v>
      </c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44"/>
    </row>
    <row r="28" spans="2:29" ht="54" customHeight="1" x14ac:dyDescent="0.25">
      <c r="B28" s="10">
        <v>28</v>
      </c>
      <c r="C28" s="46" t="s">
        <v>104</v>
      </c>
      <c r="D28" s="9" t="s">
        <v>26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7"/>
      <c r="P28" s="47"/>
      <c r="Q28" s="47"/>
      <c r="R28" s="47"/>
      <c r="S28" s="40">
        <v>1</v>
      </c>
      <c r="T28" s="8">
        <v>1</v>
      </c>
      <c r="U28" s="47"/>
      <c r="V28" s="47"/>
      <c r="W28" s="47"/>
      <c r="X28" s="47"/>
      <c r="Y28" s="47"/>
      <c r="Z28" s="47"/>
      <c r="AA28" s="44"/>
      <c r="AB28" s="51"/>
      <c r="AC28" s="53"/>
    </row>
    <row r="29" spans="2:29" ht="18" customHeight="1" x14ac:dyDescent="0.25">
      <c r="B29" s="10">
        <v>29</v>
      </c>
      <c r="C29" s="46" t="s">
        <v>105</v>
      </c>
      <c r="D29" s="9" t="s">
        <v>26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44"/>
      <c r="AB29" s="51"/>
      <c r="AC29" s="44"/>
    </row>
    <row r="30" spans="2:29" ht="14.25" customHeight="1" x14ac:dyDescent="0.25">
      <c r="B30" s="21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6"/>
    </row>
    <row r="31" spans="2:29" x14ac:dyDescent="0.25">
      <c r="C31" s="48" t="s">
        <v>79</v>
      </c>
      <c r="D31" s="49">
        <f>O31+Q31+S31+U31+W31+Y31+AA31</f>
        <v>11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4</v>
      </c>
      <c r="P31" s="50">
        <v>4</v>
      </c>
      <c r="Q31" s="50">
        <v>1</v>
      </c>
      <c r="R31" s="50">
        <v>1</v>
      </c>
      <c r="S31" s="50">
        <v>3</v>
      </c>
      <c r="T31" s="50">
        <v>3</v>
      </c>
      <c r="U31" s="50">
        <v>0</v>
      </c>
      <c r="V31" s="50">
        <v>0</v>
      </c>
      <c r="W31" s="50">
        <v>2</v>
      </c>
      <c r="X31" s="50"/>
      <c r="Y31" s="50">
        <v>0</v>
      </c>
      <c r="Z31" s="50"/>
      <c r="AA31" s="50">
        <v>1</v>
      </c>
      <c r="AB31" s="50"/>
    </row>
    <row r="32" spans="2:29" x14ac:dyDescent="0.25">
      <c r="C32" s="48" t="s">
        <v>106</v>
      </c>
      <c r="D32" s="49">
        <f>P31+R31+T31+V31+X31+Z31+AB31</f>
        <v>8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</row>
    <row r="33" spans="3:28" x14ac:dyDescent="0.25">
      <c r="C33" s="33" t="s">
        <v>107</v>
      </c>
      <c r="D33" s="54">
        <f>P31+R31+T31+V31+X31+Z31+AB31</f>
        <v>8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102">
        <f>P31/D31</f>
        <v>0.36363636363636365</v>
      </c>
      <c r="P33" s="103"/>
      <c r="Q33" s="102">
        <f>5/D31</f>
        <v>0.45454545454545453</v>
      </c>
      <c r="R33" s="103"/>
      <c r="S33" s="102">
        <f>8/D31</f>
        <v>0.72727272727272729</v>
      </c>
      <c r="T33" s="103"/>
      <c r="U33" s="102">
        <f>8/D31</f>
        <v>0.72727272727272729</v>
      </c>
      <c r="V33" s="103"/>
      <c r="W33" s="102"/>
      <c r="X33" s="103"/>
      <c r="Y33" s="102"/>
      <c r="Z33" s="103"/>
      <c r="AA33" s="102"/>
      <c r="AB33" s="103"/>
    </row>
  </sheetData>
  <mergeCells count="35">
    <mergeCell ref="Y33:Z33"/>
    <mergeCell ref="AA33:AB33"/>
    <mergeCell ref="B20:AB20"/>
    <mergeCell ref="B22:AB22"/>
    <mergeCell ref="B25:AB25"/>
    <mergeCell ref="B27:AB27"/>
    <mergeCell ref="C30:AB30"/>
    <mergeCell ref="O33:P33"/>
    <mergeCell ref="Q33:R33"/>
    <mergeCell ref="S33:T33"/>
    <mergeCell ref="U33:V33"/>
    <mergeCell ref="W33:X33"/>
    <mergeCell ref="B14:AC14"/>
    <mergeCell ref="W7:X8"/>
    <mergeCell ref="Y7:Z8"/>
    <mergeCell ref="AA7:AB8"/>
    <mergeCell ref="B17:AB17"/>
    <mergeCell ref="K7:L8"/>
    <mergeCell ref="M7:N8"/>
    <mergeCell ref="O7:P8"/>
    <mergeCell ref="Q7:R8"/>
    <mergeCell ref="S7:T8"/>
    <mergeCell ref="U7:V8"/>
    <mergeCell ref="E7:F8"/>
    <mergeCell ref="G7:H8"/>
    <mergeCell ref="I7:J8"/>
    <mergeCell ref="AC7:AC9"/>
    <mergeCell ref="B10:AC10"/>
    <mergeCell ref="B4:C5"/>
    <mergeCell ref="B6:C6"/>
    <mergeCell ref="B7:B9"/>
    <mergeCell ref="C7:C9"/>
    <mergeCell ref="D7:D9"/>
    <mergeCell ref="D6:AC6"/>
    <mergeCell ref="D4:A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PTA SG-SST seg</vt:lpstr>
      <vt:lpstr>Comitès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Laura Caballero</dc:creator>
  <cp:keywords/>
  <dc:description/>
  <cp:lastModifiedBy>Jenny Malaver</cp:lastModifiedBy>
  <cp:revision/>
  <dcterms:created xsi:type="dcterms:W3CDTF">2021-07-19T16:13:27Z</dcterms:created>
  <dcterms:modified xsi:type="dcterms:W3CDTF">2021-11-03T01:28:57Z</dcterms:modified>
  <cp:category/>
  <cp:contentStatus/>
</cp:coreProperties>
</file>